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DECLARACION JURADA" sheetId="1" r:id="rId1"/>
    <sheet name="NOMINA NOMB" sheetId="2" r:id="rId2"/>
    <sheet name="NOMINA CAS" sheetId="3" r:id="rId3"/>
    <sheet name="NOMINA PEN" sheetId="4" r:id="rId4"/>
  </sheets>
  <definedNames>
    <definedName name="_xlnm._FilterDatabase" localSheetId="1" hidden="1">'NOMINA NOMB'!$A$9:$Z$839</definedName>
    <definedName name="_xlnm._FilterDatabase" localSheetId="3" hidden="1">'NOMINA PEN'!$A$8:$O$235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7" i="2" l="1"/>
  <c r="J235" i="4"/>
  <c r="H235" i="4"/>
  <c r="G235" i="4"/>
  <c r="I234" i="4"/>
  <c r="K234" i="4" s="1"/>
  <c r="I233" i="4"/>
  <c r="K233" i="4" s="1"/>
  <c r="K232" i="4"/>
  <c r="I232" i="4"/>
  <c r="I231" i="4"/>
  <c r="K231" i="4" s="1"/>
  <c r="I230" i="4"/>
  <c r="K230" i="4" s="1"/>
  <c r="I229" i="4"/>
  <c r="K229" i="4" s="1"/>
  <c r="I228" i="4"/>
  <c r="K228" i="4" s="1"/>
  <c r="I227" i="4"/>
  <c r="K227" i="4" s="1"/>
  <c r="I226" i="4"/>
  <c r="K226" i="4" s="1"/>
  <c r="I225" i="4"/>
  <c r="K225" i="4" s="1"/>
  <c r="I224" i="4"/>
  <c r="K224" i="4" s="1"/>
  <c r="I223" i="4"/>
  <c r="K223" i="4" s="1"/>
  <c r="I222" i="4"/>
  <c r="K222" i="4" s="1"/>
  <c r="K221" i="4"/>
  <c r="I221" i="4"/>
  <c r="I220" i="4"/>
  <c r="K220" i="4" s="1"/>
  <c r="I219" i="4"/>
  <c r="K219" i="4" s="1"/>
  <c r="I218" i="4"/>
  <c r="K218" i="4" s="1"/>
  <c r="I217" i="4"/>
  <c r="K217" i="4" s="1"/>
  <c r="I216" i="4"/>
  <c r="K216" i="4" s="1"/>
  <c r="I215" i="4"/>
  <c r="K215" i="4" s="1"/>
  <c r="I214" i="4"/>
  <c r="K214" i="4" s="1"/>
  <c r="I213" i="4"/>
  <c r="K213" i="4" s="1"/>
  <c r="I212" i="4"/>
  <c r="K212" i="4" s="1"/>
  <c r="I211" i="4"/>
  <c r="K211" i="4" s="1"/>
  <c r="I210" i="4"/>
  <c r="K210" i="4" s="1"/>
  <c r="K209" i="4"/>
  <c r="I209" i="4"/>
  <c r="I208" i="4"/>
  <c r="K208" i="4" s="1"/>
  <c r="I207" i="4"/>
  <c r="K207" i="4" s="1"/>
  <c r="I206" i="4"/>
  <c r="K206" i="4" s="1"/>
  <c r="I205" i="4"/>
  <c r="K205" i="4" s="1"/>
  <c r="I204" i="4"/>
  <c r="K204" i="4" s="1"/>
  <c r="I203" i="4"/>
  <c r="K203" i="4" s="1"/>
  <c r="I202" i="4"/>
  <c r="K202" i="4" s="1"/>
  <c r="K201" i="4"/>
  <c r="I201" i="4"/>
  <c r="K200" i="4"/>
  <c r="I200" i="4"/>
  <c r="I199" i="4"/>
  <c r="K199" i="4" s="1"/>
  <c r="I198" i="4"/>
  <c r="K198" i="4" s="1"/>
  <c r="K197" i="4"/>
  <c r="I197" i="4"/>
  <c r="I196" i="4"/>
  <c r="K196" i="4" s="1"/>
  <c r="I195" i="4"/>
  <c r="K195" i="4" s="1"/>
  <c r="I194" i="4"/>
  <c r="K194" i="4" s="1"/>
  <c r="I193" i="4"/>
  <c r="K193" i="4" s="1"/>
  <c r="I192" i="4"/>
  <c r="K192" i="4" s="1"/>
  <c r="I191" i="4"/>
  <c r="K191" i="4" s="1"/>
  <c r="I190" i="4"/>
  <c r="K190" i="4" s="1"/>
  <c r="I189" i="4"/>
  <c r="K189" i="4" s="1"/>
  <c r="I188" i="4"/>
  <c r="K188" i="4" s="1"/>
  <c r="I187" i="4"/>
  <c r="K187" i="4" s="1"/>
  <c r="K186" i="4"/>
  <c r="I186" i="4"/>
  <c r="I185" i="4"/>
  <c r="K185" i="4" s="1"/>
  <c r="I184" i="4"/>
  <c r="K184" i="4" s="1"/>
  <c r="I183" i="4"/>
  <c r="K183" i="4" s="1"/>
  <c r="I182" i="4"/>
  <c r="K182" i="4" s="1"/>
  <c r="I181" i="4"/>
  <c r="K181" i="4" s="1"/>
  <c r="I180" i="4"/>
  <c r="K180" i="4" s="1"/>
  <c r="I179" i="4"/>
  <c r="K179" i="4" s="1"/>
  <c r="I178" i="4"/>
  <c r="K178" i="4" s="1"/>
  <c r="I177" i="4"/>
  <c r="K177" i="4" s="1"/>
  <c r="K176" i="4"/>
  <c r="I176" i="4"/>
  <c r="I175" i="4"/>
  <c r="K175" i="4" s="1"/>
  <c r="I174" i="4"/>
  <c r="K174" i="4" s="1"/>
  <c r="I173" i="4"/>
  <c r="K173" i="4" s="1"/>
  <c r="I172" i="4"/>
  <c r="K172" i="4" s="1"/>
  <c r="I171" i="4"/>
  <c r="K171" i="4" s="1"/>
  <c r="I170" i="4"/>
  <c r="K170" i="4" s="1"/>
  <c r="K169" i="4"/>
  <c r="I169" i="4"/>
  <c r="K168" i="4"/>
  <c r="I168" i="4"/>
  <c r="I167" i="4"/>
  <c r="K167" i="4" s="1"/>
  <c r="K166" i="4"/>
  <c r="I166" i="4"/>
  <c r="I165" i="4"/>
  <c r="K165" i="4" s="1"/>
  <c r="I164" i="4"/>
  <c r="K164" i="4" s="1"/>
  <c r="I163" i="4"/>
  <c r="K163" i="4" s="1"/>
  <c r="I162" i="4"/>
  <c r="K162" i="4" s="1"/>
  <c r="I161" i="4"/>
  <c r="K161" i="4" s="1"/>
  <c r="I160" i="4"/>
  <c r="K160" i="4" s="1"/>
  <c r="I159" i="4"/>
  <c r="K159" i="4" s="1"/>
  <c r="I158" i="4"/>
  <c r="K158" i="4" s="1"/>
  <c r="I157" i="4"/>
  <c r="K157" i="4" s="1"/>
  <c r="I156" i="4"/>
  <c r="K156" i="4" s="1"/>
  <c r="I155" i="4"/>
  <c r="K155" i="4" s="1"/>
  <c r="I154" i="4"/>
  <c r="K154" i="4" s="1"/>
  <c r="K153" i="4"/>
  <c r="I153" i="4"/>
  <c r="I152" i="4"/>
  <c r="K152" i="4" s="1"/>
  <c r="I151" i="4"/>
  <c r="K151" i="4" s="1"/>
  <c r="I150" i="4"/>
  <c r="K150" i="4" s="1"/>
  <c r="I149" i="4"/>
  <c r="K149" i="4" s="1"/>
  <c r="I148" i="4"/>
  <c r="K148" i="4" s="1"/>
  <c r="I147" i="4"/>
  <c r="K147" i="4" s="1"/>
  <c r="I146" i="4"/>
  <c r="K146" i="4" s="1"/>
  <c r="I145" i="4"/>
  <c r="K145" i="4" s="1"/>
  <c r="I144" i="4"/>
  <c r="K144" i="4" s="1"/>
  <c r="I143" i="4"/>
  <c r="K143" i="4" s="1"/>
  <c r="I142" i="4"/>
  <c r="K142" i="4" s="1"/>
  <c r="I141" i="4"/>
  <c r="K141" i="4" s="1"/>
  <c r="K140" i="4"/>
  <c r="I140" i="4"/>
  <c r="I139" i="4"/>
  <c r="K139" i="4" s="1"/>
  <c r="I138" i="4"/>
  <c r="K138" i="4" s="1"/>
  <c r="K137" i="4"/>
  <c r="I137" i="4"/>
  <c r="I136" i="4"/>
  <c r="K136" i="4" s="1"/>
  <c r="I135" i="4"/>
  <c r="K135" i="4" s="1"/>
  <c r="I134" i="4"/>
  <c r="K134" i="4" s="1"/>
  <c r="I133" i="4"/>
  <c r="K133" i="4" s="1"/>
  <c r="I132" i="4"/>
  <c r="K132" i="4" s="1"/>
  <c r="I131" i="4"/>
  <c r="K131" i="4" s="1"/>
  <c r="K130" i="4"/>
  <c r="I130" i="4"/>
  <c r="I129" i="4"/>
  <c r="K129" i="4" s="1"/>
  <c r="K128" i="4"/>
  <c r="I128" i="4"/>
  <c r="I127" i="4"/>
  <c r="K127" i="4" s="1"/>
  <c r="I126" i="4"/>
  <c r="K126" i="4" s="1"/>
  <c r="I125" i="4"/>
  <c r="K125" i="4" s="1"/>
  <c r="I124" i="4"/>
  <c r="K124" i="4" s="1"/>
  <c r="I123" i="4"/>
  <c r="K123" i="4" s="1"/>
  <c r="K122" i="4"/>
  <c r="I122" i="4"/>
  <c r="I121" i="4"/>
  <c r="K121" i="4" s="1"/>
  <c r="I120" i="4"/>
  <c r="K120" i="4" s="1"/>
  <c r="I119" i="4"/>
  <c r="K119" i="4" s="1"/>
  <c r="I118" i="4"/>
  <c r="K118" i="4" s="1"/>
  <c r="I117" i="4"/>
  <c r="K117" i="4" s="1"/>
  <c r="I116" i="4"/>
  <c r="K116" i="4" s="1"/>
  <c r="I115" i="4"/>
  <c r="K115" i="4" s="1"/>
  <c r="K114" i="4"/>
  <c r="I114" i="4"/>
  <c r="K113" i="4"/>
  <c r="I113" i="4"/>
  <c r="K112" i="4"/>
  <c r="I112" i="4"/>
  <c r="I111" i="4"/>
  <c r="K111" i="4" s="1"/>
  <c r="K110" i="4"/>
  <c r="I110" i="4"/>
  <c r="I109" i="4"/>
  <c r="K109" i="4" s="1"/>
  <c r="K108" i="4"/>
  <c r="I108" i="4"/>
  <c r="I107" i="4"/>
  <c r="K107" i="4" s="1"/>
  <c r="I106" i="4"/>
  <c r="K106" i="4" s="1"/>
  <c r="I105" i="4"/>
  <c r="K105" i="4" s="1"/>
  <c r="K104" i="4"/>
  <c r="I104" i="4"/>
  <c r="I103" i="4"/>
  <c r="K103" i="4" s="1"/>
  <c r="I102" i="4"/>
  <c r="K102" i="4" s="1"/>
  <c r="I101" i="4"/>
  <c r="K101" i="4" s="1"/>
  <c r="I100" i="4"/>
  <c r="K100" i="4" s="1"/>
  <c r="I99" i="4"/>
  <c r="K99" i="4" s="1"/>
  <c r="I98" i="4"/>
  <c r="K98" i="4" s="1"/>
  <c r="I97" i="4"/>
  <c r="K97" i="4" s="1"/>
  <c r="K96" i="4"/>
  <c r="I96" i="4"/>
  <c r="I95" i="4"/>
  <c r="K95" i="4" s="1"/>
  <c r="I94" i="4"/>
  <c r="K94" i="4" s="1"/>
  <c r="I93" i="4"/>
  <c r="K93" i="4" s="1"/>
  <c r="I92" i="4"/>
  <c r="K92" i="4" s="1"/>
  <c r="I91" i="4"/>
  <c r="K91" i="4" s="1"/>
  <c r="I90" i="4"/>
  <c r="K90" i="4" s="1"/>
  <c r="I89" i="4"/>
  <c r="K89" i="4" s="1"/>
  <c r="I88" i="4"/>
  <c r="K88" i="4" s="1"/>
  <c r="I87" i="4"/>
  <c r="K87" i="4" s="1"/>
  <c r="I86" i="4"/>
  <c r="K86" i="4" s="1"/>
  <c r="I85" i="4"/>
  <c r="K85" i="4" s="1"/>
  <c r="K84" i="4"/>
  <c r="I84" i="4"/>
  <c r="I83" i="4"/>
  <c r="K83" i="4" s="1"/>
  <c r="K82" i="4"/>
  <c r="I82" i="4"/>
  <c r="K81" i="4"/>
  <c r="I81" i="4"/>
  <c r="I80" i="4"/>
  <c r="K80" i="4" s="1"/>
  <c r="I79" i="4"/>
  <c r="K79" i="4" s="1"/>
  <c r="I78" i="4"/>
  <c r="K78" i="4" s="1"/>
  <c r="I77" i="4"/>
  <c r="K77" i="4" s="1"/>
  <c r="K76" i="4"/>
  <c r="I76" i="4"/>
  <c r="I75" i="4"/>
  <c r="K75" i="4" s="1"/>
  <c r="I74" i="4"/>
  <c r="K74" i="4" s="1"/>
  <c r="I73" i="4"/>
  <c r="K73" i="4" s="1"/>
  <c r="K72" i="4"/>
  <c r="I72" i="4"/>
  <c r="I71" i="4"/>
  <c r="K71" i="4" s="1"/>
  <c r="I70" i="4"/>
  <c r="K70" i="4" s="1"/>
  <c r="K69" i="4"/>
  <c r="I69" i="4"/>
  <c r="I68" i="4"/>
  <c r="K68" i="4" s="1"/>
  <c r="I67" i="4"/>
  <c r="K67" i="4" s="1"/>
  <c r="I66" i="4"/>
  <c r="K66" i="4" s="1"/>
  <c r="I65" i="4"/>
  <c r="K65" i="4" s="1"/>
  <c r="I64" i="4"/>
  <c r="K64" i="4" s="1"/>
  <c r="I63" i="4"/>
  <c r="K63" i="4" s="1"/>
  <c r="I62" i="4"/>
  <c r="K62" i="4" s="1"/>
  <c r="I61" i="4"/>
  <c r="K61" i="4" s="1"/>
  <c r="I60" i="4"/>
  <c r="K60" i="4" s="1"/>
  <c r="I59" i="4"/>
  <c r="K59" i="4" s="1"/>
  <c r="K58" i="4"/>
  <c r="I58" i="4"/>
  <c r="K57" i="4"/>
  <c r="I57" i="4"/>
  <c r="I56" i="4"/>
  <c r="K56" i="4" s="1"/>
  <c r="I55" i="4"/>
  <c r="K55" i="4" s="1"/>
  <c r="I54" i="4"/>
  <c r="K54" i="4" s="1"/>
  <c r="K53" i="4"/>
  <c r="I53" i="4"/>
  <c r="I52" i="4"/>
  <c r="K52" i="4" s="1"/>
  <c r="I51" i="4"/>
  <c r="K51" i="4" s="1"/>
  <c r="I50" i="4"/>
  <c r="K50" i="4" s="1"/>
  <c r="I49" i="4"/>
  <c r="K49" i="4" s="1"/>
  <c r="K48" i="4"/>
  <c r="I48" i="4"/>
  <c r="I47" i="4"/>
  <c r="K47" i="4" s="1"/>
  <c r="I46" i="4"/>
  <c r="K46" i="4" s="1"/>
  <c r="I45" i="4"/>
  <c r="K45" i="4" s="1"/>
  <c r="I44" i="4"/>
  <c r="K44" i="4" s="1"/>
  <c r="I43" i="4"/>
  <c r="K43" i="4" s="1"/>
  <c r="I42" i="4"/>
  <c r="K42" i="4" s="1"/>
  <c r="K41" i="4"/>
  <c r="I41" i="4"/>
  <c r="K40" i="4"/>
  <c r="I40" i="4"/>
  <c r="I39" i="4"/>
  <c r="K39" i="4" s="1"/>
  <c r="I38" i="4"/>
  <c r="K38" i="4" s="1"/>
  <c r="I37" i="4"/>
  <c r="K37" i="4" s="1"/>
  <c r="I36" i="4"/>
  <c r="K36" i="4" s="1"/>
  <c r="I35" i="4"/>
  <c r="K35" i="4" s="1"/>
  <c r="I34" i="4"/>
  <c r="K34" i="4" s="1"/>
  <c r="I33" i="4"/>
  <c r="K33" i="4" s="1"/>
  <c r="K32" i="4"/>
  <c r="I32" i="4"/>
  <c r="I31" i="4"/>
  <c r="K31" i="4" s="1"/>
  <c r="I30" i="4"/>
  <c r="K30" i="4" s="1"/>
  <c r="I29" i="4"/>
  <c r="K29" i="4" s="1"/>
  <c r="K28" i="4"/>
  <c r="I28" i="4"/>
  <c r="I27" i="4"/>
  <c r="K27" i="4" s="1"/>
  <c r="K26" i="4"/>
  <c r="I26" i="4"/>
  <c r="K25" i="4"/>
  <c r="I25" i="4"/>
  <c r="I24" i="4"/>
  <c r="K24" i="4" s="1"/>
  <c r="I23" i="4"/>
  <c r="K23" i="4" s="1"/>
  <c r="I22" i="4"/>
  <c r="K22" i="4" s="1"/>
  <c r="I21" i="4"/>
  <c r="K21" i="4" s="1"/>
  <c r="I20" i="4"/>
  <c r="K20" i="4" s="1"/>
  <c r="I19" i="4"/>
  <c r="K19" i="4" s="1"/>
  <c r="I18" i="4"/>
  <c r="K18" i="4" s="1"/>
  <c r="I17" i="4"/>
  <c r="K17" i="4" s="1"/>
  <c r="K16" i="4"/>
  <c r="I16" i="4"/>
  <c r="I15" i="4"/>
  <c r="K15" i="4" s="1"/>
  <c r="I14" i="4"/>
  <c r="K14" i="4" s="1"/>
  <c r="I13" i="4"/>
  <c r="K13" i="4" s="1"/>
  <c r="K12" i="4"/>
  <c r="I12" i="4"/>
  <c r="I11" i="4"/>
  <c r="K11" i="4" s="1"/>
  <c r="I10" i="4"/>
  <c r="K10" i="4" s="1"/>
  <c r="K9" i="4"/>
  <c r="I9" i="4"/>
  <c r="Q132" i="3"/>
  <c r="P132" i="3"/>
  <c r="O132" i="3"/>
  <c r="N132" i="3"/>
  <c r="K132" i="3"/>
  <c r="I132" i="3"/>
  <c r="H132" i="3"/>
  <c r="J131" i="3"/>
  <c r="L131" i="3" s="1"/>
  <c r="J130" i="3"/>
  <c r="L130" i="3" s="1"/>
  <c r="J129" i="3"/>
  <c r="L129" i="3" s="1"/>
  <c r="J128" i="3"/>
  <c r="L128" i="3" s="1"/>
  <c r="J127" i="3"/>
  <c r="L127" i="3" s="1"/>
  <c r="L126" i="3"/>
  <c r="J126" i="3"/>
  <c r="J125" i="3"/>
  <c r="L125" i="3" s="1"/>
  <c r="J124" i="3"/>
  <c r="L124" i="3" s="1"/>
  <c r="J123" i="3"/>
  <c r="L123" i="3" s="1"/>
  <c r="J122" i="3"/>
  <c r="L122" i="3" s="1"/>
  <c r="J121" i="3"/>
  <c r="L121" i="3" s="1"/>
  <c r="J120" i="3"/>
  <c r="L120" i="3" s="1"/>
  <c r="J119" i="3"/>
  <c r="L119" i="3" s="1"/>
  <c r="J118" i="3"/>
  <c r="L118" i="3" s="1"/>
  <c r="J117" i="3"/>
  <c r="L117" i="3" s="1"/>
  <c r="J116" i="3"/>
  <c r="L116" i="3" s="1"/>
  <c r="J115" i="3"/>
  <c r="L115" i="3" s="1"/>
  <c r="J114" i="3"/>
  <c r="L114" i="3" s="1"/>
  <c r="J113" i="3"/>
  <c r="L113" i="3" s="1"/>
  <c r="J112" i="3"/>
  <c r="L112" i="3" s="1"/>
  <c r="L111" i="3"/>
  <c r="J111" i="3"/>
  <c r="J110" i="3"/>
  <c r="L110" i="3" s="1"/>
  <c r="J109" i="3"/>
  <c r="L109" i="3" s="1"/>
  <c r="J108" i="3"/>
  <c r="L108" i="3" s="1"/>
  <c r="J107" i="3"/>
  <c r="L107" i="3" s="1"/>
  <c r="L106" i="3"/>
  <c r="J106" i="3"/>
  <c r="J105" i="3"/>
  <c r="L105" i="3" s="1"/>
  <c r="J104" i="3"/>
  <c r="L104" i="3" s="1"/>
  <c r="J103" i="3"/>
  <c r="L103" i="3" s="1"/>
  <c r="J102" i="3"/>
  <c r="L102" i="3" s="1"/>
  <c r="J101" i="3"/>
  <c r="L101" i="3" s="1"/>
  <c r="J100" i="3"/>
  <c r="L100" i="3" s="1"/>
  <c r="J99" i="3"/>
  <c r="L99" i="3" s="1"/>
  <c r="J98" i="3"/>
  <c r="L98" i="3" s="1"/>
  <c r="J97" i="3"/>
  <c r="L97" i="3" s="1"/>
  <c r="J96" i="3"/>
  <c r="L96" i="3" s="1"/>
  <c r="L95" i="3"/>
  <c r="J95" i="3"/>
  <c r="J94" i="3"/>
  <c r="L94" i="3" s="1"/>
  <c r="J93" i="3"/>
  <c r="L93" i="3" s="1"/>
  <c r="J92" i="3"/>
  <c r="L92" i="3" s="1"/>
  <c r="L91" i="3"/>
  <c r="J91" i="3"/>
  <c r="L90" i="3"/>
  <c r="J90" i="3"/>
  <c r="J89" i="3"/>
  <c r="L89" i="3" s="1"/>
  <c r="J88" i="3"/>
  <c r="L88" i="3" s="1"/>
  <c r="J87" i="3"/>
  <c r="L87" i="3" s="1"/>
  <c r="J86" i="3"/>
  <c r="L86" i="3" s="1"/>
  <c r="J85" i="3"/>
  <c r="L85" i="3" s="1"/>
  <c r="J84" i="3"/>
  <c r="L84" i="3" s="1"/>
  <c r="J83" i="3"/>
  <c r="L83" i="3" s="1"/>
  <c r="J82" i="3"/>
  <c r="L82" i="3" s="1"/>
  <c r="J81" i="3"/>
  <c r="L81" i="3" s="1"/>
  <c r="J80" i="3"/>
  <c r="L80" i="3" s="1"/>
  <c r="L79" i="3"/>
  <c r="J79" i="3"/>
  <c r="J78" i="3"/>
  <c r="L78" i="3" s="1"/>
  <c r="J77" i="3"/>
  <c r="L77" i="3" s="1"/>
  <c r="J76" i="3"/>
  <c r="L76" i="3" s="1"/>
  <c r="J75" i="3"/>
  <c r="L75" i="3" s="1"/>
  <c r="L74" i="3"/>
  <c r="J74" i="3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J67" i="3"/>
  <c r="L67" i="3" s="1"/>
  <c r="J66" i="3"/>
  <c r="L66" i="3" s="1"/>
  <c r="J65" i="3"/>
  <c r="L65" i="3" s="1"/>
  <c r="J64" i="3"/>
  <c r="L64" i="3" s="1"/>
  <c r="J63" i="3"/>
  <c r="L63" i="3" s="1"/>
  <c r="J62" i="3"/>
  <c r="L62" i="3" s="1"/>
  <c r="J61" i="3"/>
  <c r="L61" i="3" s="1"/>
  <c r="J60" i="3"/>
  <c r="L60" i="3" s="1"/>
  <c r="R59" i="3"/>
  <c r="L59" i="3"/>
  <c r="J59" i="3"/>
  <c r="J58" i="3"/>
  <c r="L58" i="3" s="1"/>
  <c r="L57" i="3"/>
  <c r="J57" i="3"/>
  <c r="J56" i="3"/>
  <c r="L56" i="3" s="1"/>
  <c r="J55" i="3"/>
  <c r="L55" i="3" s="1"/>
  <c r="J54" i="3"/>
  <c r="L54" i="3" s="1"/>
  <c r="J53" i="3"/>
  <c r="L53" i="3" s="1"/>
  <c r="J52" i="3"/>
  <c r="L52" i="3" s="1"/>
  <c r="L51" i="3"/>
  <c r="J51" i="3"/>
  <c r="L50" i="3"/>
  <c r="J50" i="3"/>
  <c r="J49" i="3"/>
  <c r="L49" i="3" s="1"/>
  <c r="J48" i="3"/>
  <c r="L48" i="3" s="1"/>
  <c r="J47" i="3"/>
  <c r="L47" i="3" s="1"/>
  <c r="J46" i="3"/>
  <c r="L46" i="3" s="1"/>
  <c r="J45" i="3"/>
  <c r="L45" i="3" s="1"/>
  <c r="J44" i="3"/>
  <c r="L44" i="3" s="1"/>
  <c r="L43" i="3"/>
  <c r="J43" i="3"/>
  <c r="L42" i="3"/>
  <c r="J42" i="3"/>
  <c r="L41" i="3"/>
  <c r="J41" i="3"/>
  <c r="J40" i="3"/>
  <c r="L40" i="3" s="1"/>
  <c r="J39" i="3"/>
  <c r="L39" i="3" s="1"/>
  <c r="J38" i="3"/>
  <c r="L38" i="3" s="1"/>
  <c r="J37" i="3"/>
  <c r="L37" i="3" s="1"/>
  <c r="J36" i="3"/>
  <c r="L36" i="3" s="1"/>
  <c r="J35" i="3"/>
  <c r="L35" i="3" s="1"/>
  <c r="L34" i="3"/>
  <c r="J34" i="3"/>
  <c r="L33" i="3"/>
  <c r="J33" i="3"/>
  <c r="J32" i="3"/>
  <c r="L32" i="3" s="1"/>
  <c r="J31" i="3"/>
  <c r="L31" i="3" s="1"/>
  <c r="J30" i="3"/>
  <c r="L30" i="3" s="1"/>
  <c r="J29" i="3"/>
  <c r="L29" i="3" s="1"/>
  <c r="J28" i="3"/>
  <c r="L28" i="3" s="1"/>
  <c r="L27" i="3"/>
  <c r="J27" i="3"/>
  <c r="J26" i="3"/>
  <c r="L26" i="3" s="1"/>
  <c r="L25" i="3"/>
  <c r="J25" i="3"/>
  <c r="J24" i="3"/>
  <c r="L24" i="3" s="1"/>
  <c r="J23" i="3"/>
  <c r="L23" i="3" s="1"/>
  <c r="J22" i="3"/>
  <c r="L22" i="3" s="1"/>
  <c r="J21" i="3"/>
  <c r="L21" i="3" s="1"/>
  <c r="R20" i="3"/>
  <c r="L20" i="3"/>
  <c r="J20" i="3"/>
  <c r="L19" i="3"/>
  <c r="J19" i="3"/>
  <c r="J18" i="3"/>
  <c r="L18" i="3" s="1"/>
  <c r="J17" i="3"/>
  <c r="L17" i="3" s="1"/>
  <c r="L16" i="3"/>
  <c r="J16" i="3"/>
  <c r="L15" i="3"/>
  <c r="J15" i="3"/>
  <c r="J14" i="3"/>
  <c r="L14" i="3" s="1"/>
  <c r="J13" i="3"/>
  <c r="L13" i="3" s="1"/>
  <c r="J12" i="3"/>
  <c r="L12" i="3" s="1"/>
  <c r="L11" i="3"/>
  <c r="J11" i="3"/>
  <c r="J10" i="3"/>
  <c r="L10" i="3" s="1"/>
  <c r="J9" i="3"/>
  <c r="R838" i="2"/>
  <c r="Q838" i="2"/>
  <c r="P838" i="2"/>
  <c r="O838" i="2"/>
  <c r="L838" i="2"/>
  <c r="J838" i="2"/>
  <c r="I838" i="2"/>
  <c r="H838" i="2"/>
  <c r="G838" i="2"/>
  <c r="K837" i="2"/>
  <c r="M837" i="2" s="1"/>
  <c r="K836" i="2"/>
  <c r="M836" i="2" s="1"/>
  <c r="K835" i="2"/>
  <c r="M835" i="2" s="1"/>
  <c r="K834" i="2"/>
  <c r="M834" i="2" s="1"/>
  <c r="K833" i="2"/>
  <c r="M833" i="2" s="1"/>
  <c r="K832" i="2"/>
  <c r="M832" i="2" s="1"/>
  <c r="K831" i="2"/>
  <c r="M831" i="2" s="1"/>
  <c r="K830" i="2"/>
  <c r="M830" i="2" s="1"/>
  <c r="K829" i="2"/>
  <c r="M829" i="2" s="1"/>
  <c r="K828" i="2"/>
  <c r="M828" i="2" s="1"/>
  <c r="K827" i="2"/>
  <c r="M827" i="2" s="1"/>
  <c r="K826" i="2"/>
  <c r="M826" i="2" s="1"/>
  <c r="K825" i="2"/>
  <c r="M825" i="2" s="1"/>
  <c r="K824" i="2"/>
  <c r="M824" i="2" s="1"/>
  <c r="K823" i="2"/>
  <c r="M823" i="2" s="1"/>
  <c r="K822" i="2"/>
  <c r="M822" i="2" s="1"/>
  <c r="K821" i="2"/>
  <c r="M821" i="2" s="1"/>
  <c r="K820" i="2"/>
  <c r="K819" i="2"/>
  <c r="M819" i="2" s="1"/>
  <c r="K818" i="2"/>
  <c r="M818" i="2" s="1"/>
  <c r="R816" i="2"/>
  <c r="Q816" i="2"/>
  <c r="P816" i="2"/>
  <c r="O816" i="2"/>
  <c r="L816" i="2"/>
  <c r="J816" i="2"/>
  <c r="I816" i="2"/>
  <c r="H816" i="2"/>
  <c r="G816" i="2"/>
  <c r="K815" i="2"/>
  <c r="M815" i="2" s="1"/>
  <c r="K814" i="2"/>
  <c r="M814" i="2" s="1"/>
  <c r="K813" i="2"/>
  <c r="M813" i="2" s="1"/>
  <c r="K812" i="2"/>
  <c r="M812" i="2" s="1"/>
  <c r="K811" i="2"/>
  <c r="M811" i="2" s="1"/>
  <c r="K810" i="2"/>
  <c r="M810" i="2" s="1"/>
  <c r="K809" i="2"/>
  <c r="M809" i="2" s="1"/>
  <c r="R807" i="2"/>
  <c r="Q807" i="2"/>
  <c r="P807" i="2"/>
  <c r="P839" i="2" s="1"/>
  <c r="O807" i="2"/>
  <c r="O839" i="2" s="1"/>
  <c r="L807" i="2"/>
  <c r="J807" i="2"/>
  <c r="I807" i="2"/>
  <c r="H807" i="2"/>
  <c r="G807" i="2"/>
  <c r="K806" i="2"/>
  <c r="M806" i="2" s="1"/>
  <c r="K805" i="2"/>
  <c r="M805" i="2" s="1"/>
  <c r="K804" i="2"/>
  <c r="M804" i="2" s="1"/>
  <c r="K803" i="2"/>
  <c r="M803" i="2" s="1"/>
  <c r="K802" i="2"/>
  <c r="M802" i="2" s="1"/>
  <c r="K801" i="2"/>
  <c r="M801" i="2" s="1"/>
  <c r="K800" i="2"/>
  <c r="M800" i="2" s="1"/>
  <c r="K799" i="2"/>
  <c r="M799" i="2" s="1"/>
  <c r="K798" i="2"/>
  <c r="M798" i="2" s="1"/>
  <c r="K797" i="2"/>
  <c r="M797" i="2" s="1"/>
  <c r="K796" i="2"/>
  <c r="M796" i="2" s="1"/>
  <c r="K795" i="2"/>
  <c r="M795" i="2" s="1"/>
  <c r="K794" i="2"/>
  <c r="M794" i="2" s="1"/>
  <c r="K793" i="2"/>
  <c r="M793" i="2" s="1"/>
  <c r="K792" i="2"/>
  <c r="M792" i="2" s="1"/>
  <c r="K791" i="2"/>
  <c r="M791" i="2" s="1"/>
  <c r="K790" i="2"/>
  <c r="M790" i="2" s="1"/>
  <c r="K789" i="2"/>
  <c r="M789" i="2" s="1"/>
  <c r="K788" i="2"/>
  <c r="M788" i="2" s="1"/>
  <c r="K787" i="2"/>
  <c r="M787" i="2" s="1"/>
  <c r="K786" i="2"/>
  <c r="M786" i="2" s="1"/>
  <c r="K785" i="2"/>
  <c r="M785" i="2" s="1"/>
  <c r="K784" i="2"/>
  <c r="M784" i="2" s="1"/>
  <c r="K783" i="2"/>
  <c r="M783" i="2" s="1"/>
  <c r="K782" i="2"/>
  <c r="M782" i="2" s="1"/>
  <c r="K781" i="2"/>
  <c r="M781" i="2" s="1"/>
  <c r="K780" i="2"/>
  <c r="M780" i="2" s="1"/>
  <c r="K779" i="2"/>
  <c r="M779" i="2" s="1"/>
  <c r="K778" i="2"/>
  <c r="M778" i="2" s="1"/>
  <c r="K777" i="2"/>
  <c r="M777" i="2" s="1"/>
  <c r="K776" i="2"/>
  <c r="M776" i="2" s="1"/>
  <c r="K775" i="2"/>
  <c r="M775" i="2" s="1"/>
  <c r="K774" i="2"/>
  <c r="M774" i="2" s="1"/>
  <c r="K773" i="2"/>
  <c r="M773" i="2" s="1"/>
  <c r="K772" i="2"/>
  <c r="M772" i="2" s="1"/>
  <c r="K771" i="2"/>
  <c r="M771" i="2" s="1"/>
  <c r="K770" i="2"/>
  <c r="M770" i="2" s="1"/>
  <c r="K769" i="2"/>
  <c r="M769" i="2" s="1"/>
  <c r="K768" i="2"/>
  <c r="M768" i="2" s="1"/>
  <c r="K767" i="2"/>
  <c r="M767" i="2" s="1"/>
  <c r="K766" i="2"/>
  <c r="M766" i="2" s="1"/>
  <c r="K765" i="2"/>
  <c r="M765" i="2" s="1"/>
  <c r="K764" i="2"/>
  <c r="M764" i="2" s="1"/>
  <c r="K763" i="2"/>
  <c r="M763" i="2" s="1"/>
  <c r="K762" i="2"/>
  <c r="M762" i="2" s="1"/>
  <c r="K761" i="2"/>
  <c r="M761" i="2" s="1"/>
  <c r="K760" i="2"/>
  <c r="M760" i="2" s="1"/>
  <c r="K759" i="2"/>
  <c r="M759" i="2" s="1"/>
  <c r="K758" i="2"/>
  <c r="M758" i="2" s="1"/>
  <c r="K757" i="2"/>
  <c r="M757" i="2" s="1"/>
  <c r="K756" i="2"/>
  <c r="M756" i="2" s="1"/>
  <c r="K755" i="2"/>
  <c r="M755" i="2" s="1"/>
  <c r="K754" i="2"/>
  <c r="M754" i="2" s="1"/>
  <c r="K753" i="2"/>
  <c r="M753" i="2" s="1"/>
  <c r="K752" i="2"/>
  <c r="M752" i="2" s="1"/>
  <c r="K751" i="2"/>
  <c r="M751" i="2" s="1"/>
  <c r="K750" i="2"/>
  <c r="M750" i="2" s="1"/>
  <c r="K749" i="2"/>
  <c r="M749" i="2" s="1"/>
  <c r="K748" i="2"/>
  <c r="M748" i="2" s="1"/>
  <c r="K747" i="2"/>
  <c r="M747" i="2" s="1"/>
  <c r="K746" i="2"/>
  <c r="M746" i="2" s="1"/>
  <c r="K745" i="2"/>
  <c r="M745" i="2" s="1"/>
  <c r="K744" i="2"/>
  <c r="M744" i="2" s="1"/>
  <c r="K743" i="2"/>
  <c r="M743" i="2" s="1"/>
  <c r="K742" i="2"/>
  <c r="M742" i="2" s="1"/>
  <c r="K741" i="2"/>
  <c r="M741" i="2" s="1"/>
  <c r="K740" i="2"/>
  <c r="M740" i="2" s="1"/>
  <c r="K739" i="2"/>
  <c r="M739" i="2" s="1"/>
  <c r="K738" i="2"/>
  <c r="M738" i="2" s="1"/>
  <c r="K737" i="2"/>
  <c r="M737" i="2" s="1"/>
  <c r="K736" i="2"/>
  <c r="M736" i="2" s="1"/>
  <c r="K735" i="2"/>
  <c r="M735" i="2" s="1"/>
  <c r="K734" i="2"/>
  <c r="M734" i="2" s="1"/>
  <c r="K733" i="2"/>
  <c r="M733" i="2" s="1"/>
  <c r="K732" i="2"/>
  <c r="M732" i="2" s="1"/>
  <c r="K731" i="2"/>
  <c r="M731" i="2" s="1"/>
  <c r="K730" i="2"/>
  <c r="M730" i="2" s="1"/>
  <c r="K729" i="2"/>
  <c r="M729" i="2" s="1"/>
  <c r="K728" i="2"/>
  <c r="M728" i="2" s="1"/>
  <c r="K727" i="2"/>
  <c r="M727" i="2" s="1"/>
  <c r="K726" i="2"/>
  <c r="M726" i="2" s="1"/>
  <c r="K725" i="2"/>
  <c r="M725" i="2" s="1"/>
  <c r="K724" i="2"/>
  <c r="M724" i="2" s="1"/>
  <c r="K723" i="2"/>
  <c r="M723" i="2" s="1"/>
  <c r="K722" i="2"/>
  <c r="M722" i="2" s="1"/>
  <c r="K721" i="2"/>
  <c r="M721" i="2" s="1"/>
  <c r="K720" i="2"/>
  <c r="M720" i="2" s="1"/>
  <c r="K719" i="2"/>
  <c r="M719" i="2" s="1"/>
  <c r="K718" i="2"/>
  <c r="M718" i="2" s="1"/>
  <c r="K717" i="2"/>
  <c r="M717" i="2" s="1"/>
  <c r="K716" i="2"/>
  <c r="M716" i="2" s="1"/>
  <c r="K715" i="2"/>
  <c r="M715" i="2" s="1"/>
  <c r="K714" i="2"/>
  <c r="M714" i="2" s="1"/>
  <c r="K713" i="2"/>
  <c r="M713" i="2" s="1"/>
  <c r="K712" i="2"/>
  <c r="M712" i="2" s="1"/>
  <c r="K711" i="2"/>
  <c r="M711" i="2" s="1"/>
  <c r="K710" i="2"/>
  <c r="M710" i="2" s="1"/>
  <c r="K709" i="2"/>
  <c r="M709" i="2" s="1"/>
  <c r="K708" i="2"/>
  <c r="M708" i="2" s="1"/>
  <c r="K707" i="2"/>
  <c r="M707" i="2" s="1"/>
  <c r="K706" i="2"/>
  <c r="M706" i="2" s="1"/>
  <c r="K705" i="2"/>
  <c r="M705" i="2" s="1"/>
  <c r="K704" i="2"/>
  <c r="M704" i="2" s="1"/>
  <c r="K703" i="2"/>
  <c r="M703" i="2" s="1"/>
  <c r="K702" i="2"/>
  <c r="M702" i="2" s="1"/>
  <c r="K701" i="2"/>
  <c r="M701" i="2" s="1"/>
  <c r="K700" i="2"/>
  <c r="M700" i="2" s="1"/>
  <c r="K699" i="2"/>
  <c r="M699" i="2" s="1"/>
  <c r="K698" i="2"/>
  <c r="M698" i="2" s="1"/>
  <c r="K697" i="2"/>
  <c r="M697" i="2" s="1"/>
  <c r="K696" i="2"/>
  <c r="M696" i="2" s="1"/>
  <c r="K695" i="2"/>
  <c r="M695" i="2" s="1"/>
  <c r="K694" i="2"/>
  <c r="M694" i="2" s="1"/>
  <c r="K693" i="2"/>
  <c r="M693" i="2" s="1"/>
  <c r="K692" i="2"/>
  <c r="M692" i="2" s="1"/>
  <c r="K691" i="2"/>
  <c r="M691" i="2" s="1"/>
  <c r="K690" i="2"/>
  <c r="M690" i="2" s="1"/>
  <c r="K689" i="2"/>
  <c r="M689" i="2" s="1"/>
  <c r="K688" i="2"/>
  <c r="M688" i="2" s="1"/>
  <c r="K687" i="2"/>
  <c r="M687" i="2" s="1"/>
  <c r="K686" i="2"/>
  <c r="M686" i="2" s="1"/>
  <c r="K685" i="2"/>
  <c r="M685" i="2" s="1"/>
  <c r="K684" i="2"/>
  <c r="M684" i="2" s="1"/>
  <c r="K683" i="2"/>
  <c r="M683" i="2" s="1"/>
  <c r="K682" i="2"/>
  <c r="M682" i="2" s="1"/>
  <c r="K681" i="2"/>
  <c r="M681" i="2" s="1"/>
  <c r="K680" i="2"/>
  <c r="M680" i="2" s="1"/>
  <c r="K679" i="2"/>
  <c r="M679" i="2" s="1"/>
  <c r="K678" i="2"/>
  <c r="M678" i="2" s="1"/>
  <c r="K677" i="2"/>
  <c r="M677" i="2" s="1"/>
  <c r="K676" i="2"/>
  <c r="M676" i="2" s="1"/>
  <c r="K675" i="2"/>
  <c r="M675" i="2" s="1"/>
  <c r="K674" i="2"/>
  <c r="M674" i="2" s="1"/>
  <c r="K673" i="2"/>
  <c r="M673" i="2" s="1"/>
  <c r="K672" i="2"/>
  <c r="M672" i="2" s="1"/>
  <c r="K671" i="2"/>
  <c r="M671" i="2" s="1"/>
  <c r="K670" i="2"/>
  <c r="M670" i="2" s="1"/>
  <c r="K669" i="2"/>
  <c r="M669" i="2" s="1"/>
  <c r="K668" i="2"/>
  <c r="M668" i="2" s="1"/>
  <c r="K667" i="2"/>
  <c r="M667" i="2" s="1"/>
  <c r="K666" i="2"/>
  <c r="M666" i="2" s="1"/>
  <c r="K665" i="2"/>
  <c r="M665" i="2" s="1"/>
  <c r="K664" i="2"/>
  <c r="M664" i="2" s="1"/>
  <c r="K663" i="2"/>
  <c r="M663" i="2" s="1"/>
  <c r="K662" i="2"/>
  <c r="M662" i="2" s="1"/>
  <c r="K661" i="2"/>
  <c r="M661" i="2" s="1"/>
  <c r="K660" i="2"/>
  <c r="M660" i="2" s="1"/>
  <c r="K659" i="2"/>
  <c r="M659" i="2" s="1"/>
  <c r="K658" i="2"/>
  <c r="M658" i="2" s="1"/>
  <c r="K657" i="2"/>
  <c r="M657" i="2" s="1"/>
  <c r="K656" i="2"/>
  <c r="M656" i="2" s="1"/>
  <c r="K655" i="2"/>
  <c r="M655" i="2" s="1"/>
  <c r="K654" i="2"/>
  <c r="M654" i="2" s="1"/>
  <c r="K653" i="2"/>
  <c r="M653" i="2" s="1"/>
  <c r="K652" i="2"/>
  <c r="M652" i="2" s="1"/>
  <c r="K651" i="2"/>
  <c r="M651" i="2" s="1"/>
  <c r="K650" i="2"/>
  <c r="M650" i="2" s="1"/>
  <c r="K649" i="2"/>
  <c r="M649" i="2" s="1"/>
  <c r="K648" i="2"/>
  <c r="M648" i="2" s="1"/>
  <c r="K647" i="2"/>
  <c r="M647" i="2" s="1"/>
  <c r="K646" i="2"/>
  <c r="M646" i="2" s="1"/>
  <c r="K645" i="2"/>
  <c r="M645" i="2" s="1"/>
  <c r="K644" i="2"/>
  <c r="M644" i="2" s="1"/>
  <c r="K643" i="2"/>
  <c r="M643" i="2" s="1"/>
  <c r="K642" i="2"/>
  <c r="M642" i="2" s="1"/>
  <c r="K641" i="2"/>
  <c r="M641" i="2" s="1"/>
  <c r="K640" i="2"/>
  <c r="M640" i="2" s="1"/>
  <c r="K639" i="2"/>
  <c r="M639" i="2" s="1"/>
  <c r="K638" i="2"/>
  <c r="M638" i="2" s="1"/>
  <c r="K637" i="2"/>
  <c r="M637" i="2" s="1"/>
  <c r="K636" i="2"/>
  <c r="M636" i="2" s="1"/>
  <c r="K635" i="2"/>
  <c r="M635" i="2" s="1"/>
  <c r="K634" i="2"/>
  <c r="M634" i="2" s="1"/>
  <c r="K633" i="2"/>
  <c r="M633" i="2" s="1"/>
  <c r="K632" i="2"/>
  <c r="M632" i="2" s="1"/>
  <c r="K631" i="2"/>
  <c r="M631" i="2" s="1"/>
  <c r="K630" i="2"/>
  <c r="M630" i="2" s="1"/>
  <c r="K629" i="2"/>
  <c r="M629" i="2" s="1"/>
  <c r="K628" i="2"/>
  <c r="M628" i="2" s="1"/>
  <c r="K627" i="2"/>
  <c r="M627" i="2" s="1"/>
  <c r="K626" i="2"/>
  <c r="M626" i="2" s="1"/>
  <c r="K625" i="2"/>
  <c r="M625" i="2" s="1"/>
  <c r="K624" i="2"/>
  <c r="M624" i="2" s="1"/>
  <c r="K623" i="2"/>
  <c r="M623" i="2" s="1"/>
  <c r="K622" i="2"/>
  <c r="M622" i="2" s="1"/>
  <c r="K621" i="2"/>
  <c r="M621" i="2" s="1"/>
  <c r="K620" i="2"/>
  <c r="M620" i="2" s="1"/>
  <c r="K619" i="2"/>
  <c r="M619" i="2" s="1"/>
  <c r="K618" i="2"/>
  <c r="M618" i="2" s="1"/>
  <c r="K617" i="2"/>
  <c r="M617" i="2" s="1"/>
  <c r="K616" i="2"/>
  <c r="M616" i="2" s="1"/>
  <c r="K615" i="2"/>
  <c r="M615" i="2" s="1"/>
  <c r="K614" i="2"/>
  <c r="M614" i="2" s="1"/>
  <c r="K613" i="2"/>
  <c r="M613" i="2" s="1"/>
  <c r="K612" i="2"/>
  <c r="M612" i="2" s="1"/>
  <c r="K611" i="2"/>
  <c r="M611" i="2" s="1"/>
  <c r="K610" i="2"/>
  <c r="M610" i="2" s="1"/>
  <c r="K609" i="2"/>
  <c r="M609" i="2" s="1"/>
  <c r="K608" i="2"/>
  <c r="M608" i="2" s="1"/>
  <c r="K607" i="2"/>
  <c r="M607" i="2" s="1"/>
  <c r="K606" i="2"/>
  <c r="M606" i="2" s="1"/>
  <c r="K605" i="2"/>
  <c r="M605" i="2" s="1"/>
  <c r="K604" i="2"/>
  <c r="M604" i="2" s="1"/>
  <c r="K603" i="2"/>
  <c r="M603" i="2" s="1"/>
  <c r="K602" i="2"/>
  <c r="M602" i="2" s="1"/>
  <c r="K601" i="2"/>
  <c r="M601" i="2" s="1"/>
  <c r="K600" i="2"/>
  <c r="M600" i="2" s="1"/>
  <c r="K599" i="2"/>
  <c r="M599" i="2" s="1"/>
  <c r="K598" i="2"/>
  <c r="M598" i="2" s="1"/>
  <c r="K597" i="2"/>
  <c r="M597" i="2" s="1"/>
  <c r="K596" i="2"/>
  <c r="M596" i="2" s="1"/>
  <c r="K595" i="2"/>
  <c r="M595" i="2" s="1"/>
  <c r="K594" i="2"/>
  <c r="M594" i="2" s="1"/>
  <c r="K593" i="2"/>
  <c r="M593" i="2" s="1"/>
  <c r="K592" i="2"/>
  <c r="M592" i="2" s="1"/>
  <c r="K591" i="2"/>
  <c r="M591" i="2" s="1"/>
  <c r="K590" i="2"/>
  <c r="M590" i="2" s="1"/>
  <c r="K589" i="2"/>
  <c r="M589" i="2" s="1"/>
  <c r="K588" i="2"/>
  <c r="M588" i="2" s="1"/>
  <c r="K587" i="2"/>
  <c r="M587" i="2" s="1"/>
  <c r="K586" i="2"/>
  <c r="M586" i="2" s="1"/>
  <c r="K585" i="2"/>
  <c r="M585" i="2" s="1"/>
  <c r="K584" i="2"/>
  <c r="M584" i="2" s="1"/>
  <c r="K583" i="2"/>
  <c r="M583" i="2" s="1"/>
  <c r="K582" i="2"/>
  <c r="M582" i="2" s="1"/>
  <c r="K581" i="2"/>
  <c r="M581" i="2" s="1"/>
  <c r="K580" i="2"/>
  <c r="M580" i="2" s="1"/>
  <c r="K579" i="2"/>
  <c r="M579" i="2" s="1"/>
  <c r="K578" i="2"/>
  <c r="M578" i="2" s="1"/>
  <c r="K577" i="2"/>
  <c r="M577" i="2" s="1"/>
  <c r="K576" i="2"/>
  <c r="M576" i="2" s="1"/>
  <c r="K575" i="2"/>
  <c r="M575" i="2" s="1"/>
  <c r="K574" i="2"/>
  <c r="M574" i="2" s="1"/>
  <c r="K573" i="2"/>
  <c r="M573" i="2" s="1"/>
  <c r="K572" i="2"/>
  <c r="M572" i="2" s="1"/>
  <c r="K571" i="2"/>
  <c r="M571" i="2" s="1"/>
  <c r="K570" i="2"/>
  <c r="M570" i="2" s="1"/>
  <c r="K569" i="2"/>
  <c r="M569" i="2" s="1"/>
  <c r="K568" i="2"/>
  <c r="M568" i="2" s="1"/>
  <c r="K567" i="2"/>
  <c r="M567" i="2" s="1"/>
  <c r="K566" i="2"/>
  <c r="M566" i="2" s="1"/>
  <c r="K565" i="2"/>
  <c r="M565" i="2" s="1"/>
  <c r="K564" i="2"/>
  <c r="M564" i="2" s="1"/>
  <c r="K563" i="2"/>
  <c r="M563" i="2" s="1"/>
  <c r="K562" i="2"/>
  <c r="M562" i="2" s="1"/>
  <c r="K561" i="2"/>
  <c r="M561" i="2" s="1"/>
  <c r="K560" i="2"/>
  <c r="M560" i="2" s="1"/>
  <c r="K559" i="2"/>
  <c r="M559" i="2" s="1"/>
  <c r="K558" i="2"/>
  <c r="M558" i="2" s="1"/>
  <c r="K557" i="2"/>
  <c r="M557" i="2" s="1"/>
  <c r="K556" i="2"/>
  <c r="M556" i="2" s="1"/>
  <c r="K555" i="2"/>
  <c r="M555" i="2" s="1"/>
  <c r="K554" i="2"/>
  <c r="M554" i="2" s="1"/>
  <c r="K553" i="2"/>
  <c r="M553" i="2" s="1"/>
  <c r="K552" i="2"/>
  <c r="M552" i="2" s="1"/>
  <c r="K551" i="2"/>
  <c r="M551" i="2" s="1"/>
  <c r="K550" i="2"/>
  <c r="M550" i="2" s="1"/>
  <c r="K549" i="2"/>
  <c r="M549" i="2" s="1"/>
  <c r="K548" i="2"/>
  <c r="M548" i="2" s="1"/>
  <c r="K547" i="2"/>
  <c r="M547" i="2" s="1"/>
  <c r="K546" i="2"/>
  <c r="M546" i="2" s="1"/>
  <c r="K545" i="2"/>
  <c r="M545" i="2" s="1"/>
  <c r="K544" i="2"/>
  <c r="M544" i="2" s="1"/>
  <c r="K543" i="2"/>
  <c r="M543" i="2" s="1"/>
  <c r="K542" i="2"/>
  <c r="M542" i="2" s="1"/>
  <c r="K541" i="2"/>
  <c r="M541" i="2" s="1"/>
  <c r="K540" i="2"/>
  <c r="M540" i="2" s="1"/>
  <c r="K539" i="2"/>
  <c r="M539" i="2" s="1"/>
  <c r="K538" i="2"/>
  <c r="M538" i="2" s="1"/>
  <c r="K537" i="2"/>
  <c r="M537" i="2" s="1"/>
  <c r="K536" i="2"/>
  <c r="M536" i="2" s="1"/>
  <c r="K535" i="2"/>
  <c r="M535" i="2" s="1"/>
  <c r="K534" i="2"/>
  <c r="M534" i="2" s="1"/>
  <c r="K533" i="2"/>
  <c r="M533" i="2" s="1"/>
  <c r="K532" i="2"/>
  <c r="M532" i="2" s="1"/>
  <c r="K531" i="2"/>
  <c r="M531" i="2" s="1"/>
  <c r="K530" i="2"/>
  <c r="M530" i="2" s="1"/>
  <c r="K529" i="2"/>
  <c r="M529" i="2" s="1"/>
  <c r="K528" i="2"/>
  <c r="M528" i="2" s="1"/>
  <c r="K527" i="2"/>
  <c r="M527" i="2" s="1"/>
  <c r="K526" i="2"/>
  <c r="M526" i="2" s="1"/>
  <c r="K525" i="2"/>
  <c r="M525" i="2" s="1"/>
  <c r="K524" i="2"/>
  <c r="M524" i="2" s="1"/>
  <c r="K523" i="2"/>
  <c r="M523" i="2" s="1"/>
  <c r="K522" i="2"/>
  <c r="M522" i="2" s="1"/>
  <c r="K521" i="2"/>
  <c r="M521" i="2" s="1"/>
  <c r="K520" i="2"/>
  <c r="M520" i="2" s="1"/>
  <c r="K519" i="2"/>
  <c r="M519" i="2" s="1"/>
  <c r="K518" i="2"/>
  <c r="M518" i="2" s="1"/>
  <c r="K517" i="2"/>
  <c r="M517" i="2" s="1"/>
  <c r="K516" i="2"/>
  <c r="M516" i="2" s="1"/>
  <c r="K515" i="2"/>
  <c r="M515" i="2" s="1"/>
  <c r="K514" i="2"/>
  <c r="M514" i="2" s="1"/>
  <c r="K513" i="2"/>
  <c r="M513" i="2" s="1"/>
  <c r="K512" i="2"/>
  <c r="M512" i="2" s="1"/>
  <c r="K511" i="2"/>
  <c r="M511" i="2" s="1"/>
  <c r="K510" i="2"/>
  <c r="M510" i="2" s="1"/>
  <c r="K509" i="2"/>
  <c r="M509" i="2" s="1"/>
  <c r="K508" i="2"/>
  <c r="M508" i="2" s="1"/>
  <c r="K507" i="2"/>
  <c r="M507" i="2" s="1"/>
  <c r="K506" i="2"/>
  <c r="M506" i="2" s="1"/>
  <c r="K505" i="2"/>
  <c r="M505" i="2" s="1"/>
  <c r="K504" i="2"/>
  <c r="M504" i="2" s="1"/>
  <c r="K503" i="2"/>
  <c r="M503" i="2" s="1"/>
  <c r="K502" i="2"/>
  <c r="M502" i="2" s="1"/>
  <c r="K501" i="2"/>
  <c r="M501" i="2" s="1"/>
  <c r="K500" i="2"/>
  <c r="M500" i="2" s="1"/>
  <c r="K499" i="2"/>
  <c r="M499" i="2" s="1"/>
  <c r="K498" i="2"/>
  <c r="M498" i="2" s="1"/>
  <c r="K497" i="2"/>
  <c r="M497" i="2" s="1"/>
  <c r="K496" i="2"/>
  <c r="M496" i="2" s="1"/>
  <c r="K495" i="2"/>
  <c r="M495" i="2" s="1"/>
  <c r="K494" i="2"/>
  <c r="M494" i="2" s="1"/>
  <c r="K493" i="2"/>
  <c r="M493" i="2" s="1"/>
  <c r="K492" i="2"/>
  <c r="M492" i="2" s="1"/>
  <c r="K491" i="2"/>
  <c r="M491" i="2" s="1"/>
  <c r="K490" i="2"/>
  <c r="M490" i="2" s="1"/>
  <c r="K489" i="2"/>
  <c r="M489" i="2" s="1"/>
  <c r="K488" i="2"/>
  <c r="M488" i="2" s="1"/>
  <c r="K487" i="2"/>
  <c r="M487" i="2" s="1"/>
  <c r="K486" i="2"/>
  <c r="M486" i="2" s="1"/>
  <c r="K485" i="2"/>
  <c r="M485" i="2" s="1"/>
  <c r="K484" i="2"/>
  <c r="M484" i="2" s="1"/>
  <c r="K483" i="2"/>
  <c r="M483" i="2" s="1"/>
  <c r="K482" i="2"/>
  <c r="M482" i="2" s="1"/>
  <c r="K481" i="2"/>
  <c r="M481" i="2" s="1"/>
  <c r="K480" i="2"/>
  <c r="M480" i="2" s="1"/>
  <c r="K479" i="2"/>
  <c r="M479" i="2" s="1"/>
  <c r="K478" i="2"/>
  <c r="M478" i="2" s="1"/>
  <c r="K477" i="2"/>
  <c r="M477" i="2" s="1"/>
  <c r="K476" i="2"/>
  <c r="M476" i="2" s="1"/>
  <c r="K475" i="2"/>
  <c r="M475" i="2" s="1"/>
  <c r="K474" i="2"/>
  <c r="M474" i="2" s="1"/>
  <c r="K473" i="2"/>
  <c r="M473" i="2" s="1"/>
  <c r="K472" i="2"/>
  <c r="M472" i="2" s="1"/>
  <c r="K471" i="2"/>
  <c r="M471" i="2" s="1"/>
  <c r="K470" i="2"/>
  <c r="M470" i="2" s="1"/>
  <c r="K469" i="2"/>
  <c r="M469" i="2" s="1"/>
  <c r="K468" i="2"/>
  <c r="M468" i="2" s="1"/>
  <c r="K467" i="2"/>
  <c r="M467" i="2" s="1"/>
  <c r="K466" i="2"/>
  <c r="M466" i="2" s="1"/>
  <c r="K465" i="2"/>
  <c r="M465" i="2" s="1"/>
  <c r="K464" i="2"/>
  <c r="M464" i="2" s="1"/>
  <c r="K463" i="2"/>
  <c r="M463" i="2" s="1"/>
  <c r="K462" i="2"/>
  <c r="M462" i="2" s="1"/>
  <c r="K461" i="2"/>
  <c r="M461" i="2" s="1"/>
  <c r="K460" i="2"/>
  <c r="M460" i="2" s="1"/>
  <c r="K459" i="2"/>
  <c r="M459" i="2" s="1"/>
  <c r="K458" i="2"/>
  <c r="M458" i="2" s="1"/>
  <c r="K457" i="2"/>
  <c r="M457" i="2" s="1"/>
  <c r="K456" i="2"/>
  <c r="M456" i="2" s="1"/>
  <c r="K455" i="2"/>
  <c r="M455" i="2" s="1"/>
  <c r="K454" i="2"/>
  <c r="M454" i="2" s="1"/>
  <c r="K453" i="2"/>
  <c r="M453" i="2" s="1"/>
  <c r="K452" i="2"/>
  <c r="M452" i="2" s="1"/>
  <c r="K451" i="2"/>
  <c r="M451" i="2" s="1"/>
  <c r="K450" i="2"/>
  <c r="M450" i="2" s="1"/>
  <c r="K449" i="2"/>
  <c r="M449" i="2" s="1"/>
  <c r="K448" i="2"/>
  <c r="M448" i="2" s="1"/>
  <c r="K447" i="2"/>
  <c r="M447" i="2" s="1"/>
  <c r="K446" i="2"/>
  <c r="M446" i="2" s="1"/>
  <c r="K445" i="2"/>
  <c r="M445" i="2" s="1"/>
  <c r="K444" i="2"/>
  <c r="M444" i="2" s="1"/>
  <c r="K443" i="2"/>
  <c r="M443" i="2" s="1"/>
  <c r="K442" i="2"/>
  <c r="M442" i="2" s="1"/>
  <c r="K441" i="2"/>
  <c r="M441" i="2" s="1"/>
  <c r="K440" i="2"/>
  <c r="M440" i="2" s="1"/>
  <c r="K439" i="2"/>
  <c r="M439" i="2" s="1"/>
  <c r="K438" i="2"/>
  <c r="M438" i="2" s="1"/>
  <c r="K437" i="2"/>
  <c r="M437" i="2" s="1"/>
  <c r="K436" i="2"/>
  <c r="M436" i="2" s="1"/>
  <c r="K435" i="2"/>
  <c r="M435" i="2" s="1"/>
  <c r="K434" i="2"/>
  <c r="M434" i="2" s="1"/>
  <c r="K433" i="2"/>
  <c r="M433" i="2" s="1"/>
  <c r="K432" i="2"/>
  <c r="M432" i="2" s="1"/>
  <c r="K431" i="2"/>
  <c r="M431" i="2" s="1"/>
  <c r="K430" i="2"/>
  <c r="M430" i="2" s="1"/>
  <c r="K429" i="2"/>
  <c r="M429" i="2" s="1"/>
  <c r="K428" i="2"/>
  <c r="M428" i="2" s="1"/>
  <c r="K427" i="2"/>
  <c r="M427" i="2" s="1"/>
  <c r="K426" i="2"/>
  <c r="M426" i="2" s="1"/>
  <c r="K425" i="2"/>
  <c r="M425" i="2" s="1"/>
  <c r="K424" i="2"/>
  <c r="M424" i="2" s="1"/>
  <c r="K423" i="2"/>
  <c r="M423" i="2" s="1"/>
  <c r="K422" i="2"/>
  <c r="M422" i="2" s="1"/>
  <c r="K421" i="2"/>
  <c r="M421" i="2" s="1"/>
  <c r="K420" i="2"/>
  <c r="M420" i="2" s="1"/>
  <c r="K419" i="2"/>
  <c r="M419" i="2" s="1"/>
  <c r="K418" i="2"/>
  <c r="M418" i="2" s="1"/>
  <c r="K417" i="2"/>
  <c r="M417" i="2" s="1"/>
  <c r="K416" i="2"/>
  <c r="M416" i="2" s="1"/>
  <c r="K415" i="2"/>
  <c r="M415" i="2" s="1"/>
  <c r="K414" i="2"/>
  <c r="M414" i="2" s="1"/>
  <c r="K413" i="2"/>
  <c r="M413" i="2" s="1"/>
  <c r="K412" i="2"/>
  <c r="M412" i="2" s="1"/>
  <c r="K411" i="2"/>
  <c r="M411" i="2" s="1"/>
  <c r="K410" i="2"/>
  <c r="M410" i="2" s="1"/>
  <c r="K409" i="2"/>
  <c r="M409" i="2" s="1"/>
  <c r="K408" i="2"/>
  <c r="M408" i="2" s="1"/>
  <c r="K407" i="2"/>
  <c r="M407" i="2" s="1"/>
  <c r="K406" i="2"/>
  <c r="M406" i="2" s="1"/>
  <c r="K405" i="2"/>
  <c r="M405" i="2" s="1"/>
  <c r="K404" i="2"/>
  <c r="M404" i="2" s="1"/>
  <c r="K403" i="2"/>
  <c r="M403" i="2" s="1"/>
  <c r="K402" i="2"/>
  <c r="M402" i="2" s="1"/>
  <c r="K401" i="2"/>
  <c r="M401" i="2" s="1"/>
  <c r="K400" i="2"/>
  <c r="M400" i="2" s="1"/>
  <c r="K399" i="2"/>
  <c r="M399" i="2" s="1"/>
  <c r="K398" i="2"/>
  <c r="M398" i="2" s="1"/>
  <c r="K397" i="2"/>
  <c r="M397" i="2" s="1"/>
  <c r="K396" i="2"/>
  <c r="M396" i="2" s="1"/>
  <c r="K395" i="2"/>
  <c r="M395" i="2" s="1"/>
  <c r="K394" i="2"/>
  <c r="M394" i="2" s="1"/>
  <c r="K393" i="2"/>
  <c r="M393" i="2" s="1"/>
  <c r="K392" i="2"/>
  <c r="M392" i="2" s="1"/>
  <c r="K391" i="2"/>
  <c r="M391" i="2" s="1"/>
  <c r="K390" i="2"/>
  <c r="M390" i="2" s="1"/>
  <c r="K389" i="2"/>
  <c r="M389" i="2" s="1"/>
  <c r="K388" i="2"/>
  <c r="M388" i="2" s="1"/>
  <c r="K387" i="2"/>
  <c r="M387" i="2" s="1"/>
  <c r="K386" i="2"/>
  <c r="M386" i="2" s="1"/>
  <c r="K385" i="2"/>
  <c r="M385" i="2" s="1"/>
  <c r="K384" i="2"/>
  <c r="M384" i="2" s="1"/>
  <c r="K383" i="2"/>
  <c r="M383" i="2" s="1"/>
  <c r="K382" i="2"/>
  <c r="M382" i="2" s="1"/>
  <c r="K381" i="2"/>
  <c r="M381" i="2" s="1"/>
  <c r="K380" i="2"/>
  <c r="M380" i="2" s="1"/>
  <c r="K379" i="2"/>
  <c r="M379" i="2" s="1"/>
  <c r="K378" i="2"/>
  <c r="M378" i="2" s="1"/>
  <c r="K377" i="2"/>
  <c r="M377" i="2" s="1"/>
  <c r="K376" i="2"/>
  <c r="M376" i="2" s="1"/>
  <c r="K375" i="2"/>
  <c r="M375" i="2" s="1"/>
  <c r="K374" i="2"/>
  <c r="M374" i="2" s="1"/>
  <c r="K373" i="2"/>
  <c r="M373" i="2" s="1"/>
  <c r="K372" i="2"/>
  <c r="M372" i="2" s="1"/>
  <c r="K371" i="2"/>
  <c r="M371" i="2" s="1"/>
  <c r="K370" i="2"/>
  <c r="M370" i="2" s="1"/>
  <c r="K369" i="2"/>
  <c r="M369" i="2" s="1"/>
  <c r="K368" i="2"/>
  <c r="M368" i="2" s="1"/>
  <c r="K367" i="2"/>
  <c r="M367" i="2" s="1"/>
  <c r="K366" i="2"/>
  <c r="M366" i="2" s="1"/>
  <c r="K365" i="2"/>
  <c r="M365" i="2" s="1"/>
  <c r="K364" i="2"/>
  <c r="M364" i="2" s="1"/>
  <c r="K363" i="2"/>
  <c r="M363" i="2" s="1"/>
  <c r="K362" i="2"/>
  <c r="M362" i="2" s="1"/>
  <c r="K361" i="2"/>
  <c r="M361" i="2" s="1"/>
  <c r="K360" i="2"/>
  <c r="M360" i="2" s="1"/>
  <c r="K359" i="2"/>
  <c r="M359" i="2" s="1"/>
  <c r="K358" i="2"/>
  <c r="M358" i="2" s="1"/>
  <c r="K357" i="2"/>
  <c r="M357" i="2" s="1"/>
  <c r="K356" i="2"/>
  <c r="M356" i="2" s="1"/>
  <c r="K355" i="2"/>
  <c r="M355" i="2" s="1"/>
  <c r="K354" i="2"/>
  <c r="M354" i="2" s="1"/>
  <c r="K353" i="2"/>
  <c r="M353" i="2" s="1"/>
  <c r="K352" i="2"/>
  <c r="M352" i="2" s="1"/>
  <c r="K351" i="2"/>
  <c r="M351" i="2" s="1"/>
  <c r="K350" i="2"/>
  <c r="M350" i="2" s="1"/>
  <c r="K349" i="2"/>
  <c r="M349" i="2" s="1"/>
  <c r="K348" i="2"/>
  <c r="M348" i="2" s="1"/>
  <c r="K347" i="2"/>
  <c r="M347" i="2" s="1"/>
  <c r="K346" i="2"/>
  <c r="M346" i="2" s="1"/>
  <c r="K345" i="2"/>
  <c r="M345" i="2" s="1"/>
  <c r="K344" i="2"/>
  <c r="M344" i="2" s="1"/>
  <c r="K343" i="2"/>
  <c r="M343" i="2" s="1"/>
  <c r="K342" i="2"/>
  <c r="M342" i="2" s="1"/>
  <c r="K341" i="2"/>
  <c r="M341" i="2" s="1"/>
  <c r="K340" i="2"/>
  <c r="M340" i="2" s="1"/>
  <c r="K339" i="2"/>
  <c r="M339" i="2" s="1"/>
  <c r="K338" i="2"/>
  <c r="M338" i="2" s="1"/>
  <c r="K337" i="2"/>
  <c r="M337" i="2" s="1"/>
  <c r="K336" i="2"/>
  <c r="M336" i="2" s="1"/>
  <c r="K335" i="2"/>
  <c r="M335" i="2" s="1"/>
  <c r="K334" i="2"/>
  <c r="M334" i="2" s="1"/>
  <c r="K333" i="2"/>
  <c r="M333" i="2" s="1"/>
  <c r="K332" i="2"/>
  <c r="M332" i="2" s="1"/>
  <c r="K331" i="2"/>
  <c r="M331" i="2" s="1"/>
  <c r="K330" i="2"/>
  <c r="M330" i="2" s="1"/>
  <c r="K329" i="2"/>
  <c r="M329" i="2" s="1"/>
  <c r="K328" i="2"/>
  <c r="M328" i="2" s="1"/>
  <c r="K327" i="2"/>
  <c r="M327" i="2" s="1"/>
  <c r="K326" i="2"/>
  <c r="M326" i="2" s="1"/>
  <c r="K325" i="2"/>
  <c r="M325" i="2" s="1"/>
  <c r="K324" i="2"/>
  <c r="M324" i="2" s="1"/>
  <c r="K322" i="2"/>
  <c r="M322" i="2" s="1"/>
  <c r="K321" i="2"/>
  <c r="M321" i="2" s="1"/>
  <c r="K320" i="2"/>
  <c r="M320" i="2" s="1"/>
  <c r="K319" i="2"/>
  <c r="M319" i="2" s="1"/>
  <c r="K318" i="2"/>
  <c r="M318" i="2" s="1"/>
  <c r="K317" i="2"/>
  <c r="M317" i="2" s="1"/>
  <c r="K316" i="2"/>
  <c r="M316" i="2" s="1"/>
  <c r="K315" i="2"/>
  <c r="M315" i="2" s="1"/>
  <c r="K314" i="2"/>
  <c r="M314" i="2" s="1"/>
  <c r="K313" i="2"/>
  <c r="M313" i="2" s="1"/>
  <c r="K312" i="2"/>
  <c r="M312" i="2" s="1"/>
  <c r="K311" i="2"/>
  <c r="M311" i="2" s="1"/>
  <c r="K310" i="2"/>
  <c r="M310" i="2" s="1"/>
  <c r="K309" i="2"/>
  <c r="M309" i="2" s="1"/>
  <c r="K308" i="2"/>
  <c r="M308" i="2" s="1"/>
  <c r="K307" i="2"/>
  <c r="M307" i="2" s="1"/>
  <c r="K306" i="2"/>
  <c r="M306" i="2" s="1"/>
  <c r="K305" i="2"/>
  <c r="M305" i="2" s="1"/>
  <c r="K304" i="2"/>
  <c r="M304" i="2" s="1"/>
  <c r="K303" i="2"/>
  <c r="M303" i="2" s="1"/>
  <c r="K302" i="2"/>
  <c r="M302" i="2" s="1"/>
  <c r="K301" i="2"/>
  <c r="M301" i="2" s="1"/>
  <c r="K300" i="2"/>
  <c r="M300" i="2" s="1"/>
  <c r="K299" i="2"/>
  <c r="M299" i="2" s="1"/>
  <c r="K298" i="2"/>
  <c r="M298" i="2" s="1"/>
  <c r="K297" i="2"/>
  <c r="M297" i="2" s="1"/>
  <c r="K296" i="2"/>
  <c r="M296" i="2" s="1"/>
  <c r="K295" i="2"/>
  <c r="M295" i="2" s="1"/>
  <c r="K294" i="2"/>
  <c r="M294" i="2" s="1"/>
  <c r="K293" i="2"/>
  <c r="M293" i="2" s="1"/>
  <c r="K292" i="2"/>
  <c r="M292" i="2" s="1"/>
  <c r="K291" i="2"/>
  <c r="M291" i="2" s="1"/>
  <c r="K290" i="2"/>
  <c r="M290" i="2" s="1"/>
  <c r="K289" i="2"/>
  <c r="M289" i="2" s="1"/>
  <c r="K288" i="2"/>
  <c r="M288" i="2" s="1"/>
  <c r="K287" i="2"/>
  <c r="M287" i="2" s="1"/>
  <c r="K286" i="2"/>
  <c r="M286" i="2" s="1"/>
  <c r="K285" i="2"/>
  <c r="M285" i="2" s="1"/>
  <c r="K284" i="2"/>
  <c r="M284" i="2" s="1"/>
  <c r="K283" i="2"/>
  <c r="M283" i="2" s="1"/>
  <c r="K282" i="2"/>
  <c r="M282" i="2" s="1"/>
  <c r="K281" i="2"/>
  <c r="M281" i="2" s="1"/>
  <c r="K280" i="2"/>
  <c r="M280" i="2" s="1"/>
  <c r="K279" i="2"/>
  <c r="M279" i="2" s="1"/>
  <c r="K278" i="2"/>
  <c r="M278" i="2" s="1"/>
  <c r="K277" i="2"/>
  <c r="M277" i="2" s="1"/>
  <c r="K276" i="2"/>
  <c r="M276" i="2" s="1"/>
  <c r="K275" i="2"/>
  <c r="M275" i="2" s="1"/>
  <c r="K274" i="2"/>
  <c r="M274" i="2" s="1"/>
  <c r="K273" i="2"/>
  <c r="M273" i="2" s="1"/>
  <c r="K272" i="2"/>
  <c r="M272" i="2" s="1"/>
  <c r="K271" i="2"/>
  <c r="M271" i="2" s="1"/>
  <c r="K270" i="2"/>
  <c r="M270" i="2" s="1"/>
  <c r="K269" i="2"/>
  <c r="M269" i="2" s="1"/>
  <c r="K268" i="2"/>
  <c r="M268" i="2" s="1"/>
  <c r="K267" i="2"/>
  <c r="M267" i="2" s="1"/>
  <c r="K266" i="2"/>
  <c r="M266" i="2" s="1"/>
  <c r="K265" i="2"/>
  <c r="M265" i="2" s="1"/>
  <c r="K264" i="2"/>
  <c r="M264" i="2" s="1"/>
  <c r="K263" i="2"/>
  <c r="M263" i="2" s="1"/>
  <c r="K262" i="2"/>
  <c r="M262" i="2" s="1"/>
  <c r="K261" i="2"/>
  <c r="M261" i="2" s="1"/>
  <c r="K260" i="2"/>
  <c r="M260" i="2" s="1"/>
  <c r="K259" i="2"/>
  <c r="M259" i="2" s="1"/>
  <c r="K258" i="2"/>
  <c r="M258" i="2" s="1"/>
  <c r="K257" i="2"/>
  <c r="M257" i="2" s="1"/>
  <c r="K256" i="2"/>
  <c r="M256" i="2" s="1"/>
  <c r="K255" i="2"/>
  <c r="M255" i="2" s="1"/>
  <c r="K254" i="2"/>
  <c r="M254" i="2" s="1"/>
  <c r="K253" i="2"/>
  <c r="M253" i="2" s="1"/>
  <c r="K252" i="2"/>
  <c r="M252" i="2" s="1"/>
  <c r="K251" i="2"/>
  <c r="M251" i="2" s="1"/>
  <c r="K250" i="2"/>
  <c r="M250" i="2" s="1"/>
  <c r="K249" i="2"/>
  <c r="M249" i="2" s="1"/>
  <c r="K248" i="2"/>
  <c r="M248" i="2" s="1"/>
  <c r="K247" i="2"/>
  <c r="M247" i="2" s="1"/>
  <c r="K246" i="2"/>
  <c r="M246" i="2" s="1"/>
  <c r="K245" i="2"/>
  <c r="M245" i="2" s="1"/>
  <c r="K244" i="2"/>
  <c r="M244" i="2" s="1"/>
  <c r="K243" i="2"/>
  <c r="M243" i="2" s="1"/>
  <c r="K242" i="2"/>
  <c r="M242" i="2" s="1"/>
  <c r="K241" i="2"/>
  <c r="M241" i="2" s="1"/>
  <c r="K240" i="2"/>
  <c r="M240" i="2" s="1"/>
  <c r="K239" i="2"/>
  <c r="M239" i="2" s="1"/>
  <c r="K238" i="2"/>
  <c r="M238" i="2" s="1"/>
  <c r="K237" i="2"/>
  <c r="M237" i="2" s="1"/>
  <c r="K236" i="2"/>
  <c r="M236" i="2" s="1"/>
  <c r="K235" i="2"/>
  <c r="M235" i="2" s="1"/>
  <c r="K234" i="2"/>
  <c r="M234" i="2" s="1"/>
  <c r="K233" i="2"/>
  <c r="M233" i="2" s="1"/>
  <c r="K232" i="2"/>
  <c r="M232" i="2" s="1"/>
  <c r="K231" i="2"/>
  <c r="M231" i="2" s="1"/>
  <c r="K230" i="2"/>
  <c r="M230" i="2" s="1"/>
  <c r="K229" i="2"/>
  <c r="M229" i="2" s="1"/>
  <c r="K228" i="2"/>
  <c r="M228" i="2" s="1"/>
  <c r="K227" i="2"/>
  <c r="M227" i="2" s="1"/>
  <c r="K226" i="2"/>
  <c r="M226" i="2" s="1"/>
  <c r="K225" i="2"/>
  <c r="M225" i="2" s="1"/>
  <c r="K224" i="2"/>
  <c r="M224" i="2" s="1"/>
  <c r="K223" i="2"/>
  <c r="M223" i="2" s="1"/>
  <c r="K222" i="2"/>
  <c r="M222" i="2" s="1"/>
  <c r="K221" i="2"/>
  <c r="M221" i="2" s="1"/>
  <c r="K220" i="2"/>
  <c r="M220" i="2" s="1"/>
  <c r="K219" i="2"/>
  <c r="M219" i="2" s="1"/>
  <c r="K218" i="2"/>
  <c r="M218" i="2" s="1"/>
  <c r="K217" i="2"/>
  <c r="M217" i="2" s="1"/>
  <c r="K216" i="2"/>
  <c r="M216" i="2" s="1"/>
  <c r="K215" i="2"/>
  <c r="M215" i="2" s="1"/>
  <c r="K214" i="2"/>
  <c r="M214" i="2" s="1"/>
  <c r="K213" i="2"/>
  <c r="M213" i="2" s="1"/>
  <c r="K212" i="2"/>
  <c r="M212" i="2" s="1"/>
  <c r="K211" i="2"/>
  <c r="M211" i="2" s="1"/>
  <c r="K210" i="2"/>
  <c r="M210" i="2" s="1"/>
  <c r="K209" i="2"/>
  <c r="M209" i="2" s="1"/>
  <c r="K208" i="2"/>
  <c r="M208" i="2" s="1"/>
  <c r="K207" i="2"/>
  <c r="M207" i="2" s="1"/>
  <c r="K206" i="2"/>
  <c r="M206" i="2" s="1"/>
  <c r="K205" i="2"/>
  <c r="M205" i="2" s="1"/>
  <c r="K204" i="2"/>
  <c r="M204" i="2" s="1"/>
  <c r="K203" i="2"/>
  <c r="M203" i="2" s="1"/>
  <c r="K202" i="2"/>
  <c r="M202" i="2" s="1"/>
  <c r="K201" i="2"/>
  <c r="M201" i="2" s="1"/>
  <c r="K200" i="2"/>
  <c r="M200" i="2" s="1"/>
  <c r="K199" i="2"/>
  <c r="M199" i="2" s="1"/>
  <c r="K198" i="2"/>
  <c r="M198" i="2" s="1"/>
  <c r="K197" i="2"/>
  <c r="M197" i="2" s="1"/>
  <c r="K196" i="2"/>
  <c r="M196" i="2" s="1"/>
  <c r="K195" i="2"/>
  <c r="M195" i="2" s="1"/>
  <c r="K194" i="2"/>
  <c r="M194" i="2" s="1"/>
  <c r="K193" i="2"/>
  <c r="M193" i="2" s="1"/>
  <c r="K192" i="2"/>
  <c r="M192" i="2" s="1"/>
  <c r="K191" i="2"/>
  <c r="M191" i="2" s="1"/>
  <c r="K190" i="2"/>
  <c r="M190" i="2" s="1"/>
  <c r="K189" i="2"/>
  <c r="M189" i="2" s="1"/>
  <c r="K188" i="2"/>
  <c r="M188" i="2" s="1"/>
  <c r="K187" i="2"/>
  <c r="M187" i="2" s="1"/>
  <c r="K186" i="2"/>
  <c r="M186" i="2" s="1"/>
  <c r="K185" i="2"/>
  <c r="M185" i="2" s="1"/>
  <c r="K184" i="2"/>
  <c r="M184" i="2" s="1"/>
  <c r="K183" i="2"/>
  <c r="M183" i="2" s="1"/>
  <c r="K182" i="2"/>
  <c r="M182" i="2" s="1"/>
  <c r="K181" i="2"/>
  <c r="M181" i="2" s="1"/>
  <c r="K180" i="2"/>
  <c r="M180" i="2" s="1"/>
  <c r="K179" i="2"/>
  <c r="M179" i="2" s="1"/>
  <c r="K178" i="2"/>
  <c r="M178" i="2" s="1"/>
  <c r="K177" i="2"/>
  <c r="M177" i="2" s="1"/>
  <c r="K176" i="2"/>
  <c r="M176" i="2" s="1"/>
  <c r="K175" i="2"/>
  <c r="M175" i="2" s="1"/>
  <c r="K174" i="2"/>
  <c r="M174" i="2" s="1"/>
  <c r="K173" i="2"/>
  <c r="M173" i="2" s="1"/>
  <c r="K172" i="2"/>
  <c r="M172" i="2" s="1"/>
  <c r="K171" i="2"/>
  <c r="M171" i="2" s="1"/>
  <c r="K170" i="2"/>
  <c r="M170" i="2" s="1"/>
  <c r="K169" i="2"/>
  <c r="M169" i="2" s="1"/>
  <c r="K168" i="2"/>
  <c r="M168" i="2" s="1"/>
  <c r="K167" i="2"/>
  <c r="M167" i="2" s="1"/>
  <c r="K166" i="2"/>
  <c r="M166" i="2" s="1"/>
  <c r="K165" i="2"/>
  <c r="M165" i="2" s="1"/>
  <c r="K164" i="2"/>
  <c r="M164" i="2" s="1"/>
  <c r="K163" i="2"/>
  <c r="M163" i="2" s="1"/>
  <c r="K162" i="2"/>
  <c r="M162" i="2" s="1"/>
  <c r="K161" i="2"/>
  <c r="M161" i="2" s="1"/>
  <c r="K160" i="2"/>
  <c r="M160" i="2" s="1"/>
  <c r="K159" i="2"/>
  <c r="M159" i="2" s="1"/>
  <c r="K158" i="2"/>
  <c r="M158" i="2" s="1"/>
  <c r="K157" i="2"/>
  <c r="M157" i="2" s="1"/>
  <c r="K156" i="2"/>
  <c r="M156" i="2" s="1"/>
  <c r="K155" i="2"/>
  <c r="M155" i="2" s="1"/>
  <c r="K154" i="2"/>
  <c r="M154" i="2" s="1"/>
  <c r="K153" i="2"/>
  <c r="M153" i="2" s="1"/>
  <c r="K152" i="2"/>
  <c r="M152" i="2" s="1"/>
  <c r="K151" i="2"/>
  <c r="M151" i="2" s="1"/>
  <c r="K150" i="2"/>
  <c r="M150" i="2" s="1"/>
  <c r="K149" i="2"/>
  <c r="M149" i="2" s="1"/>
  <c r="K148" i="2"/>
  <c r="M148" i="2" s="1"/>
  <c r="K147" i="2"/>
  <c r="M147" i="2" s="1"/>
  <c r="K146" i="2"/>
  <c r="M146" i="2" s="1"/>
  <c r="K145" i="2"/>
  <c r="M145" i="2" s="1"/>
  <c r="K144" i="2"/>
  <c r="M144" i="2" s="1"/>
  <c r="K143" i="2"/>
  <c r="M143" i="2" s="1"/>
  <c r="K142" i="2"/>
  <c r="M142" i="2" s="1"/>
  <c r="K141" i="2"/>
  <c r="M141" i="2" s="1"/>
  <c r="K140" i="2"/>
  <c r="M140" i="2" s="1"/>
  <c r="K139" i="2"/>
  <c r="M139" i="2" s="1"/>
  <c r="K138" i="2"/>
  <c r="M138" i="2" s="1"/>
  <c r="K137" i="2"/>
  <c r="M137" i="2" s="1"/>
  <c r="K136" i="2"/>
  <c r="M136" i="2" s="1"/>
  <c r="K135" i="2"/>
  <c r="M135" i="2" s="1"/>
  <c r="K134" i="2"/>
  <c r="M134" i="2" s="1"/>
  <c r="K133" i="2"/>
  <c r="M133" i="2" s="1"/>
  <c r="K132" i="2"/>
  <c r="M132" i="2" s="1"/>
  <c r="K131" i="2"/>
  <c r="M131" i="2" s="1"/>
  <c r="K130" i="2"/>
  <c r="M130" i="2" s="1"/>
  <c r="K129" i="2"/>
  <c r="M129" i="2" s="1"/>
  <c r="K128" i="2"/>
  <c r="M128" i="2" s="1"/>
  <c r="K127" i="2"/>
  <c r="M127" i="2" s="1"/>
  <c r="K126" i="2"/>
  <c r="M126" i="2" s="1"/>
  <c r="K125" i="2"/>
  <c r="M125" i="2" s="1"/>
  <c r="K124" i="2"/>
  <c r="M124" i="2" s="1"/>
  <c r="K123" i="2"/>
  <c r="M123" i="2" s="1"/>
  <c r="K122" i="2"/>
  <c r="M122" i="2" s="1"/>
  <c r="K121" i="2"/>
  <c r="M121" i="2" s="1"/>
  <c r="K120" i="2"/>
  <c r="M120" i="2" s="1"/>
  <c r="K119" i="2"/>
  <c r="M119" i="2" s="1"/>
  <c r="K118" i="2"/>
  <c r="M118" i="2" s="1"/>
  <c r="K117" i="2"/>
  <c r="M117" i="2" s="1"/>
  <c r="K116" i="2"/>
  <c r="M116" i="2" s="1"/>
  <c r="K115" i="2"/>
  <c r="M115" i="2" s="1"/>
  <c r="K114" i="2"/>
  <c r="M114" i="2" s="1"/>
  <c r="K113" i="2"/>
  <c r="M113" i="2" s="1"/>
  <c r="K112" i="2"/>
  <c r="M112" i="2" s="1"/>
  <c r="K111" i="2"/>
  <c r="M111" i="2" s="1"/>
  <c r="K110" i="2"/>
  <c r="M110" i="2" s="1"/>
  <c r="K109" i="2"/>
  <c r="M109" i="2" s="1"/>
  <c r="K108" i="2"/>
  <c r="M108" i="2" s="1"/>
  <c r="K107" i="2"/>
  <c r="M107" i="2" s="1"/>
  <c r="K106" i="2"/>
  <c r="M106" i="2" s="1"/>
  <c r="K105" i="2"/>
  <c r="M105" i="2" s="1"/>
  <c r="K104" i="2"/>
  <c r="M104" i="2" s="1"/>
  <c r="K103" i="2"/>
  <c r="M103" i="2" s="1"/>
  <c r="K102" i="2"/>
  <c r="M102" i="2" s="1"/>
  <c r="K101" i="2"/>
  <c r="M101" i="2" s="1"/>
  <c r="K100" i="2"/>
  <c r="M100" i="2" s="1"/>
  <c r="K99" i="2"/>
  <c r="M99" i="2" s="1"/>
  <c r="K98" i="2"/>
  <c r="M98" i="2" s="1"/>
  <c r="K97" i="2"/>
  <c r="M97" i="2" s="1"/>
  <c r="K96" i="2"/>
  <c r="M96" i="2" s="1"/>
  <c r="K95" i="2"/>
  <c r="M95" i="2" s="1"/>
  <c r="K94" i="2"/>
  <c r="M94" i="2" s="1"/>
  <c r="K93" i="2"/>
  <c r="M93" i="2" s="1"/>
  <c r="K92" i="2"/>
  <c r="M92" i="2" s="1"/>
  <c r="K91" i="2"/>
  <c r="M91" i="2" s="1"/>
  <c r="K90" i="2"/>
  <c r="M90" i="2" s="1"/>
  <c r="K89" i="2"/>
  <c r="M89" i="2" s="1"/>
  <c r="K88" i="2"/>
  <c r="M88" i="2" s="1"/>
  <c r="K87" i="2"/>
  <c r="M87" i="2" s="1"/>
  <c r="K86" i="2"/>
  <c r="M86" i="2" s="1"/>
  <c r="K85" i="2"/>
  <c r="M85" i="2" s="1"/>
  <c r="K84" i="2"/>
  <c r="M84" i="2" s="1"/>
  <c r="K83" i="2"/>
  <c r="M83" i="2" s="1"/>
  <c r="K82" i="2"/>
  <c r="M82" i="2" s="1"/>
  <c r="K81" i="2"/>
  <c r="M81" i="2" s="1"/>
  <c r="K80" i="2"/>
  <c r="M80" i="2" s="1"/>
  <c r="K79" i="2"/>
  <c r="M79" i="2" s="1"/>
  <c r="K78" i="2"/>
  <c r="M78" i="2" s="1"/>
  <c r="K77" i="2"/>
  <c r="M77" i="2" s="1"/>
  <c r="K76" i="2"/>
  <c r="M76" i="2" s="1"/>
  <c r="K75" i="2"/>
  <c r="M75" i="2" s="1"/>
  <c r="K74" i="2"/>
  <c r="M74" i="2" s="1"/>
  <c r="K73" i="2"/>
  <c r="M73" i="2" s="1"/>
  <c r="K72" i="2"/>
  <c r="M72" i="2" s="1"/>
  <c r="K71" i="2"/>
  <c r="M71" i="2" s="1"/>
  <c r="K70" i="2"/>
  <c r="M70" i="2" s="1"/>
  <c r="K69" i="2"/>
  <c r="M69" i="2" s="1"/>
  <c r="K68" i="2"/>
  <c r="M68" i="2" s="1"/>
  <c r="K67" i="2"/>
  <c r="M67" i="2" s="1"/>
  <c r="K66" i="2"/>
  <c r="M66" i="2" s="1"/>
  <c r="K65" i="2"/>
  <c r="M65" i="2" s="1"/>
  <c r="K64" i="2"/>
  <c r="M64" i="2" s="1"/>
  <c r="K63" i="2"/>
  <c r="M63" i="2" s="1"/>
  <c r="K62" i="2"/>
  <c r="M62" i="2" s="1"/>
  <c r="K61" i="2"/>
  <c r="M61" i="2" s="1"/>
  <c r="K60" i="2"/>
  <c r="M60" i="2" s="1"/>
  <c r="K59" i="2"/>
  <c r="M59" i="2" s="1"/>
  <c r="K58" i="2"/>
  <c r="M58" i="2" s="1"/>
  <c r="K57" i="2"/>
  <c r="M57" i="2" s="1"/>
  <c r="K56" i="2"/>
  <c r="M56" i="2" s="1"/>
  <c r="K55" i="2"/>
  <c r="M55" i="2" s="1"/>
  <c r="K54" i="2"/>
  <c r="M54" i="2" s="1"/>
  <c r="K53" i="2"/>
  <c r="M53" i="2" s="1"/>
  <c r="K52" i="2"/>
  <c r="M52" i="2" s="1"/>
  <c r="K51" i="2"/>
  <c r="M51" i="2" s="1"/>
  <c r="K50" i="2"/>
  <c r="M50" i="2" s="1"/>
  <c r="K49" i="2"/>
  <c r="M49" i="2" s="1"/>
  <c r="K48" i="2"/>
  <c r="M48" i="2" s="1"/>
  <c r="K47" i="2"/>
  <c r="M47" i="2" s="1"/>
  <c r="K46" i="2"/>
  <c r="M46" i="2" s="1"/>
  <c r="K45" i="2"/>
  <c r="M45" i="2" s="1"/>
  <c r="K44" i="2"/>
  <c r="M44" i="2" s="1"/>
  <c r="K43" i="2"/>
  <c r="M43" i="2" s="1"/>
  <c r="K42" i="2"/>
  <c r="M42" i="2" s="1"/>
  <c r="K41" i="2"/>
  <c r="M41" i="2" s="1"/>
  <c r="K40" i="2"/>
  <c r="M40" i="2" s="1"/>
  <c r="K39" i="2"/>
  <c r="M39" i="2" s="1"/>
  <c r="W38" i="2"/>
  <c r="K38" i="2"/>
  <c r="M38" i="2" s="1"/>
  <c r="K37" i="2"/>
  <c r="M37" i="2" s="1"/>
  <c r="K36" i="2"/>
  <c r="M36" i="2" s="1"/>
  <c r="K35" i="2"/>
  <c r="M35" i="2" s="1"/>
  <c r="K34" i="2"/>
  <c r="M34" i="2" s="1"/>
  <c r="K33" i="2"/>
  <c r="M33" i="2" s="1"/>
  <c r="K32" i="2"/>
  <c r="M32" i="2" s="1"/>
  <c r="K31" i="2"/>
  <c r="M31" i="2" s="1"/>
  <c r="K30" i="2"/>
  <c r="M30" i="2" s="1"/>
  <c r="K29" i="2"/>
  <c r="M29" i="2" s="1"/>
  <c r="K28" i="2"/>
  <c r="M28" i="2" s="1"/>
  <c r="K27" i="2"/>
  <c r="M27" i="2" s="1"/>
  <c r="K26" i="2"/>
  <c r="M26" i="2" s="1"/>
  <c r="K25" i="2"/>
  <c r="M25" i="2" s="1"/>
  <c r="K24" i="2"/>
  <c r="M24" i="2" s="1"/>
  <c r="K23" i="2"/>
  <c r="M23" i="2" s="1"/>
  <c r="K22" i="2"/>
  <c r="M22" i="2" s="1"/>
  <c r="K21" i="2"/>
  <c r="M21" i="2" s="1"/>
  <c r="K20" i="2"/>
  <c r="M20" i="2" s="1"/>
  <c r="K19" i="2"/>
  <c r="M19" i="2" s="1"/>
  <c r="K18" i="2"/>
  <c r="M18" i="2" s="1"/>
  <c r="K17" i="2"/>
  <c r="M17" i="2" s="1"/>
  <c r="K16" i="2"/>
  <c r="M16" i="2" s="1"/>
  <c r="K15" i="2"/>
  <c r="M15" i="2" s="1"/>
  <c r="K14" i="2"/>
  <c r="M14" i="2" s="1"/>
  <c r="K13" i="2"/>
  <c r="M13" i="2" s="1"/>
  <c r="K12" i="2"/>
  <c r="M12" i="2" s="1"/>
  <c r="K11" i="2"/>
  <c r="M11" i="2" s="1"/>
  <c r="K10" i="2"/>
  <c r="I235" i="4" l="1"/>
  <c r="K235" i="4"/>
  <c r="J132" i="3"/>
  <c r="L9" i="3"/>
  <c r="L132" i="3" s="1"/>
  <c r="H839" i="2"/>
  <c r="I839" i="2"/>
  <c r="G839" i="2"/>
  <c r="R839" i="2"/>
  <c r="J839" i="2"/>
  <c r="K838" i="2"/>
  <c r="M816" i="2"/>
  <c r="M820" i="2"/>
  <c r="M838" i="2" s="1"/>
  <c r="L839" i="2"/>
  <c r="M10" i="2"/>
  <c r="M807" i="2" s="1"/>
  <c r="Q839" i="2"/>
  <c r="K816" i="2"/>
  <c r="N147" i="1"/>
  <c r="M147" i="1"/>
  <c r="U143" i="1"/>
  <c r="T143" i="1"/>
  <c r="S143" i="1"/>
  <c r="R143" i="1"/>
  <c r="R144" i="1" s="1"/>
  <c r="O143" i="1"/>
  <c r="N143" i="1"/>
  <c r="M143" i="1"/>
  <c r="L143" i="1"/>
  <c r="K143" i="1"/>
  <c r="J143" i="1"/>
  <c r="I143" i="1"/>
  <c r="H143" i="1"/>
  <c r="G143" i="1"/>
  <c r="E143" i="1"/>
  <c r="D143" i="1"/>
  <c r="C143" i="1"/>
  <c r="B143" i="1"/>
  <c r="G142" i="1"/>
  <c r="P142" i="1" s="1"/>
  <c r="F142" i="1"/>
  <c r="V141" i="1"/>
  <c r="P141" i="1"/>
  <c r="G141" i="1"/>
  <c r="F141" i="1"/>
  <c r="V140" i="1"/>
  <c r="G140" i="1"/>
  <c r="P140" i="1" s="1"/>
  <c r="F140" i="1"/>
  <c r="V139" i="1"/>
  <c r="P139" i="1"/>
  <c r="G139" i="1"/>
  <c r="F139" i="1"/>
  <c r="V138" i="1"/>
  <c r="G138" i="1"/>
  <c r="P138" i="1" s="1"/>
  <c r="F138" i="1"/>
  <c r="V137" i="1"/>
  <c r="P137" i="1"/>
  <c r="G137" i="1"/>
  <c r="F137" i="1"/>
  <c r="V136" i="1"/>
  <c r="G136" i="1"/>
  <c r="P136" i="1" s="1"/>
  <c r="F136" i="1"/>
  <c r="V135" i="1"/>
  <c r="P135" i="1"/>
  <c r="G135" i="1"/>
  <c r="F135" i="1"/>
  <c r="V134" i="1"/>
  <c r="G134" i="1"/>
  <c r="P134" i="1" s="1"/>
  <c r="F134" i="1"/>
  <c r="V133" i="1"/>
  <c r="P133" i="1"/>
  <c r="G133" i="1"/>
  <c r="F133" i="1"/>
  <c r="V132" i="1"/>
  <c r="G132" i="1"/>
  <c r="P132" i="1" s="1"/>
  <c r="F132" i="1"/>
  <c r="V131" i="1"/>
  <c r="P131" i="1"/>
  <c r="G131" i="1"/>
  <c r="F131" i="1"/>
  <c r="V130" i="1"/>
  <c r="G130" i="1"/>
  <c r="P130" i="1" s="1"/>
  <c r="F130" i="1"/>
  <c r="G129" i="1"/>
  <c r="P129" i="1" s="1"/>
  <c r="F129" i="1"/>
  <c r="V128" i="1"/>
  <c r="G128" i="1"/>
  <c r="P128" i="1" s="1"/>
  <c r="F128" i="1"/>
  <c r="V127" i="1"/>
  <c r="G127" i="1"/>
  <c r="P127" i="1" s="1"/>
  <c r="F127" i="1"/>
  <c r="V126" i="1"/>
  <c r="V143" i="1" s="1"/>
  <c r="G126" i="1"/>
  <c r="P126" i="1" s="1"/>
  <c r="F126" i="1"/>
  <c r="F143" i="1" s="1"/>
  <c r="V123" i="1"/>
  <c r="P123" i="1"/>
  <c r="G123" i="1"/>
  <c r="F123" i="1"/>
  <c r="V122" i="1"/>
  <c r="G122" i="1"/>
  <c r="P122" i="1" s="1"/>
  <c r="F122" i="1"/>
  <c r="V121" i="1"/>
  <c r="P121" i="1"/>
  <c r="G121" i="1"/>
  <c r="F121" i="1"/>
  <c r="V120" i="1"/>
  <c r="G120" i="1"/>
  <c r="P120" i="1" s="1"/>
  <c r="F120" i="1"/>
  <c r="V119" i="1"/>
  <c r="P119" i="1"/>
  <c r="G119" i="1"/>
  <c r="F119" i="1"/>
  <c r="V118" i="1"/>
  <c r="G118" i="1"/>
  <c r="P118" i="1" s="1"/>
  <c r="F118" i="1"/>
  <c r="V117" i="1"/>
  <c r="P117" i="1"/>
  <c r="G117" i="1"/>
  <c r="F117" i="1"/>
  <c r="F115" i="1" s="1"/>
  <c r="V116" i="1"/>
  <c r="G116" i="1"/>
  <c r="P116" i="1" s="1"/>
  <c r="F116" i="1"/>
  <c r="V115" i="1"/>
  <c r="U115" i="1"/>
  <c r="T115" i="1"/>
  <c r="T124" i="1" s="1"/>
  <c r="T125" i="1" s="1"/>
  <c r="T144" i="1" s="1"/>
  <c r="S115" i="1"/>
  <c r="R115" i="1"/>
  <c r="O115" i="1"/>
  <c r="O124" i="1" s="1"/>
  <c r="N115" i="1"/>
  <c r="M115" i="1"/>
  <c r="M124" i="1" s="1"/>
  <c r="L115" i="1"/>
  <c r="L124" i="1" s="1"/>
  <c r="K115" i="1"/>
  <c r="K124" i="1" s="1"/>
  <c r="J115" i="1"/>
  <c r="J124" i="1" s="1"/>
  <c r="I115" i="1"/>
  <c r="H115" i="1"/>
  <c r="G115" i="1"/>
  <c r="E115" i="1"/>
  <c r="E124" i="1" s="1"/>
  <c r="D115" i="1"/>
  <c r="D124" i="1" s="1"/>
  <c r="C115" i="1"/>
  <c r="C124" i="1" s="1"/>
  <c r="B115" i="1"/>
  <c r="B124" i="1" s="1"/>
  <c r="V114" i="1"/>
  <c r="G114" i="1"/>
  <c r="P114" i="1" s="1"/>
  <c r="F114" i="1"/>
  <c r="V113" i="1"/>
  <c r="P113" i="1"/>
  <c r="G113" i="1"/>
  <c r="F113" i="1"/>
  <c r="V112" i="1"/>
  <c r="G112" i="1"/>
  <c r="P112" i="1" s="1"/>
  <c r="F112" i="1"/>
  <c r="V111" i="1"/>
  <c r="P111" i="1"/>
  <c r="G111" i="1"/>
  <c r="F111" i="1"/>
  <c r="F109" i="1" s="1"/>
  <c r="V110" i="1"/>
  <c r="G110" i="1"/>
  <c r="P110" i="1" s="1"/>
  <c r="P109" i="1" s="1"/>
  <c r="F110" i="1"/>
  <c r="V109" i="1"/>
  <c r="U109" i="1"/>
  <c r="T109" i="1"/>
  <c r="S109" i="1"/>
  <c r="R109" i="1"/>
  <c r="O109" i="1"/>
  <c r="N109" i="1"/>
  <c r="N124" i="1" s="1"/>
  <c r="M109" i="1"/>
  <c r="L109" i="1"/>
  <c r="K109" i="1"/>
  <c r="J109" i="1"/>
  <c r="I109" i="1"/>
  <c r="I124" i="1" s="1"/>
  <c r="H109" i="1"/>
  <c r="G109" i="1"/>
  <c r="E109" i="1"/>
  <c r="D109" i="1"/>
  <c r="C109" i="1"/>
  <c r="B109" i="1"/>
  <c r="V108" i="1"/>
  <c r="G108" i="1"/>
  <c r="P108" i="1" s="1"/>
  <c r="F108" i="1"/>
  <c r="V107" i="1"/>
  <c r="P107" i="1"/>
  <c r="G107" i="1"/>
  <c r="F107" i="1"/>
  <c r="V106" i="1"/>
  <c r="G106" i="1"/>
  <c r="P106" i="1" s="1"/>
  <c r="F106" i="1"/>
  <c r="V105" i="1"/>
  <c r="P105" i="1"/>
  <c r="G105" i="1"/>
  <c r="F105" i="1"/>
  <c r="V104" i="1"/>
  <c r="V103" i="1" s="1"/>
  <c r="G104" i="1"/>
  <c r="P104" i="1" s="1"/>
  <c r="F104" i="1"/>
  <c r="U103" i="1"/>
  <c r="T103" i="1"/>
  <c r="S103" i="1"/>
  <c r="R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V102" i="1"/>
  <c r="G102" i="1"/>
  <c r="P102" i="1" s="1"/>
  <c r="F102" i="1"/>
  <c r="V101" i="1"/>
  <c r="P101" i="1"/>
  <c r="G101" i="1"/>
  <c r="F101" i="1"/>
  <c r="V100" i="1"/>
  <c r="G100" i="1"/>
  <c r="G97" i="1" s="1"/>
  <c r="F100" i="1"/>
  <c r="V99" i="1"/>
  <c r="P99" i="1"/>
  <c r="G99" i="1"/>
  <c r="F99" i="1"/>
  <c r="V98" i="1"/>
  <c r="V97" i="1" s="1"/>
  <c r="P98" i="1"/>
  <c r="G98" i="1"/>
  <c r="F98" i="1"/>
  <c r="F97" i="1" s="1"/>
  <c r="U97" i="1"/>
  <c r="T97" i="1"/>
  <c r="S97" i="1"/>
  <c r="R97" i="1"/>
  <c r="O97" i="1"/>
  <c r="N97" i="1"/>
  <c r="M97" i="1"/>
  <c r="L97" i="1"/>
  <c r="K97" i="1"/>
  <c r="J97" i="1"/>
  <c r="I97" i="1"/>
  <c r="H97" i="1"/>
  <c r="E97" i="1"/>
  <c r="D97" i="1"/>
  <c r="C97" i="1"/>
  <c r="B97" i="1"/>
  <c r="V96" i="1"/>
  <c r="P96" i="1"/>
  <c r="G96" i="1"/>
  <c r="V95" i="1"/>
  <c r="G95" i="1"/>
  <c r="P95" i="1" s="1"/>
  <c r="V94" i="1"/>
  <c r="P94" i="1"/>
  <c r="G94" i="1"/>
  <c r="V93" i="1"/>
  <c r="G93" i="1"/>
  <c r="P93" i="1" s="1"/>
  <c r="V92" i="1"/>
  <c r="G92" i="1"/>
  <c r="P92" i="1" s="1"/>
  <c r="V91" i="1"/>
  <c r="U91" i="1"/>
  <c r="T91" i="1"/>
  <c r="S91" i="1"/>
  <c r="R91" i="1"/>
  <c r="O91" i="1"/>
  <c r="N91" i="1"/>
  <c r="M91" i="1"/>
  <c r="L91" i="1"/>
  <c r="K91" i="1"/>
  <c r="J91" i="1"/>
  <c r="I91" i="1"/>
  <c r="H91" i="1"/>
  <c r="F91" i="1"/>
  <c r="E91" i="1"/>
  <c r="D91" i="1"/>
  <c r="C91" i="1"/>
  <c r="B91" i="1"/>
  <c r="V90" i="1"/>
  <c r="G90" i="1"/>
  <c r="P90" i="1" s="1"/>
  <c r="F90" i="1"/>
  <c r="V89" i="1"/>
  <c r="V85" i="1" s="1"/>
  <c r="G89" i="1"/>
  <c r="P89" i="1" s="1"/>
  <c r="F89" i="1"/>
  <c r="Z88" i="1"/>
  <c r="Y88" i="1"/>
  <c r="V88" i="1"/>
  <c r="G88" i="1"/>
  <c r="P88" i="1" s="1"/>
  <c r="F88" i="1"/>
  <c r="V87" i="1"/>
  <c r="G87" i="1"/>
  <c r="P87" i="1" s="1"/>
  <c r="F87" i="1"/>
  <c r="F85" i="1" s="1"/>
  <c r="V86" i="1"/>
  <c r="G86" i="1"/>
  <c r="P86" i="1" s="1"/>
  <c r="F86" i="1"/>
  <c r="U85" i="1"/>
  <c r="T85" i="1"/>
  <c r="S85" i="1"/>
  <c r="R85" i="1"/>
  <c r="O85" i="1"/>
  <c r="N85" i="1"/>
  <c r="M85" i="1"/>
  <c r="L85" i="1"/>
  <c r="K85" i="1"/>
  <c r="J85" i="1"/>
  <c r="I85" i="1"/>
  <c r="H85" i="1"/>
  <c r="E85" i="1"/>
  <c r="D85" i="1"/>
  <c r="C85" i="1"/>
  <c r="B85" i="1"/>
  <c r="G84" i="1"/>
  <c r="P84" i="1" s="1"/>
  <c r="V83" i="1"/>
  <c r="G83" i="1"/>
  <c r="P83" i="1" s="1"/>
  <c r="F83" i="1"/>
  <c r="Z82" i="1"/>
  <c r="Y82" i="1"/>
  <c r="V82" i="1"/>
  <c r="G82" i="1"/>
  <c r="P82" i="1" s="1"/>
  <c r="F82" i="1"/>
  <c r="V81" i="1"/>
  <c r="G81" i="1"/>
  <c r="P81" i="1" s="1"/>
  <c r="F81" i="1"/>
  <c r="V80" i="1"/>
  <c r="G80" i="1"/>
  <c r="G78" i="1" s="1"/>
  <c r="F80" i="1"/>
  <c r="V79" i="1"/>
  <c r="V78" i="1" s="1"/>
  <c r="G79" i="1"/>
  <c r="P79" i="1" s="1"/>
  <c r="F79" i="1"/>
  <c r="U78" i="1"/>
  <c r="T78" i="1"/>
  <c r="S78" i="1"/>
  <c r="S124" i="1" s="1"/>
  <c r="R78" i="1"/>
  <c r="R124" i="1" s="1"/>
  <c r="O78" i="1"/>
  <c r="N78" i="1"/>
  <c r="M78" i="1"/>
  <c r="L78" i="1"/>
  <c r="K78" i="1"/>
  <c r="J78" i="1"/>
  <c r="I78" i="1"/>
  <c r="H78" i="1"/>
  <c r="F78" i="1"/>
  <c r="E78" i="1"/>
  <c r="D78" i="1"/>
  <c r="C78" i="1"/>
  <c r="B78" i="1"/>
  <c r="V77" i="1"/>
  <c r="G77" i="1"/>
  <c r="P77" i="1" s="1"/>
  <c r="Z76" i="1"/>
  <c r="Y76" i="1"/>
  <c r="V76" i="1"/>
  <c r="P76" i="1"/>
  <c r="G76" i="1"/>
  <c r="V75" i="1"/>
  <c r="G75" i="1"/>
  <c r="P75" i="1" s="1"/>
  <c r="V74" i="1"/>
  <c r="G74" i="1"/>
  <c r="P74" i="1" s="1"/>
  <c r="V73" i="1"/>
  <c r="V72" i="1" s="1"/>
  <c r="G73" i="1"/>
  <c r="P73" i="1" s="1"/>
  <c r="U72" i="1"/>
  <c r="T72" i="1"/>
  <c r="S72" i="1"/>
  <c r="R72" i="1"/>
  <c r="D72" i="1"/>
  <c r="B72" i="1"/>
  <c r="V71" i="1"/>
  <c r="G71" i="1"/>
  <c r="P71" i="1" s="1"/>
  <c r="F71" i="1"/>
  <c r="Z70" i="1"/>
  <c r="Y70" i="1"/>
  <c r="V69" i="1"/>
  <c r="G69" i="1"/>
  <c r="P69" i="1" s="1"/>
  <c r="F69" i="1"/>
  <c r="V68" i="1"/>
  <c r="P68" i="1"/>
  <c r="G68" i="1"/>
  <c r="F68" i="1"/>
  <c r="V67" i="1"/>
  <c r="V65" i="1" s="1"/>
  <c r="G67" i="1"/>
  <c r="P67" i="1" s="1"/>
  <c r="F67" i="1"/>
  <c r="V66" i="1"/>
  <c r="P66" i="1"/>
  <c r="G66" i="1"/>
  <c r="F66" i="1"/>
  <c r="U65" i="1"/>
  <c r="T65" i="1"/>
  <c r="S65" i="1"/>
  <c r="R65" i="1"/>
  <c r="O65" i="1"/>
  <c r="N65" i="1"/>
  <c r="M65" i="1"/>
  <c r="L65" i="1"/>
  <c r="K65" i="1"/>
  <c r="J65" i="1"/>
  <c r="I65" i="1"/>
  <c r="H65" i="1"/>
  <c r="F65" i="1"/>
  <c r="E65" i="1"/>
  <c r="D65" i="1"/>
  <c r="C65" i="1"/>
  <c r="B65" i="1"/>
  <c r="Z64" i="1"/>
  <c r="Y64" i="1"/>
  <c r="V64" i="1"/>
  <c r="G64" i="1"/>
  <c r="P64" i="1" s="1"/>
  <c r="F64" i="1"/>
  <c r="V63" i="1"/>
  <c r="G63" i="1"/>
  <c r="P63" i="1" s="1"/>
  <c r="F63" i="1"/>
  <c r="V62" i="1"/>
  <c r="G62" i="1"/>
  <c r="P62" i="1" s="1"/>
  <c r="F62" i="1"/>
  <c r="V61" i="1"/>
  <c r="G61" i="1"/>
  <c r="P61" i="1" s="1"/>
  <c r="F61" i="1"/>
  <c r="V60" i="1"/>
  <c r="G60" i="1"/>
  <c r="P60" i="1" s="1"/>
  <c r="F60" i="1"/>
  <c r="V59" i="1"/>
  <c r="G59" i="1"/>
  <c r="P59" i="1" s="1"/>
  <c r="F59" i="1"/>
  <c r="F58" i="1" s="1"/>
  <c r="Z58" i="1"/>
  <c r="Y58" i="1"/>
  <c r="V58" i="1"/>
  <c r="U58" i="1"/>
  <c r="T58" i="1"/>
  <c r="S58" i="1"/>
  <c r="R58" i="1"/>
  <c r="O58" i="1"/>
  <c r="N58" i="1"/>
  <c r="M58" i="1"/>
  <c r="L58" i="1"/>
  <c r="K58" i="1"/>
  <c r="J58" i="1"/>
  <c r="I58" i="1"/>
  <c r="H58" i="1"/>
  <c r="E58" i="1"/>
  <c r="D58" i="1"/>
  <c r="C58" i="1"/>
  <c r="B58" i="1"/>
  <c r="V57" i="1"/>
  <c r="P57" i="1"/>
  <c r="G57" i="1"/>
  <c r="F57" i="1"/>
  <c r="V56" i="1"/>
  <c r="G56" i="1"/>
  <c r="P56" i="1" s="1"/>
  <c r="F56" i="1"/>
  <c r="V55" i="1"/>
  <c r="P55" i="1"/>
  <c r="G55" i="1"/>
  <c r="F55" i="1"/>
  <c r="V54" i="1"/>
  <c r="G54" i="1"/>
  <c r="P54" i="1" s="1"/>
  <c r="V53" i="1"/>
  <c r="G53" i="1"/>
  <c r="P53" i="1" s="1"/>
  <c r="V52" i="1"/>
  <c r="V51" i="1" s="1"/>
  <c r="V124" i="1" s="1"/>
  <c r="G52" i="1"/>
  <c r="G51" i="1" s="1"/>
  <c r="Z51" i="1"/>
  <c r="Z97" i="1" s="1"/>
  <c r="Y51" i="1"/>
  <c r="Y97" i="1" s="1"/>
  <c r="U51" i="1"/>
  <c r="U124" i="1" s="1"/>
  <c r="T51" i="1"/>
  <c r="S51" i="1"/>
  <c r="R51" i="1"/>
  <c r="O51" i="1"/>
  <c r="N51" i="1"/>
  <c r="M51" i="1"/>
  <c r="L51" i="1"/>
  <c r="K51" i="1"/>
  <c r="J51" i="1"/>
  <c r="I51" i="1"/>
  <c r="H51" i="1"/>
  <c r="H124" i="1" s="1"/>
  <c r="F51" i="1"/>
  <c r="E51" i="1"/>
  <c r="D51" i="1"/>
  <c r="C51" i="1"/>
  <c r="B51" i="1"/>
  <c r="V48" i="1"/>
  <c r="P48" i="1"/>
  <c r="G48" i="1"/>
  <c r="V47" i="1"/>
  <c r="V43" i="1" s="1"/>
  <c r="V49" i="1" s="1"/>
  <c r="G47" i="1"/>
  <c r="P47" i="1" s="1"/>
  <c r="V46" i="1"/>
  <c r="G46" i="1"/>
  <c r="P46" i="1" s="1"/>
  <c r="V45" i="1"/>
  <c r="G45" i="1"/>
  <c r="P45" i="1" s="1"/>
  <c r="G44" i="1"/>
  <c r="P44" i="1" s="1"/>
  <c r="Z43" i="1"/>
  <c r="Y43" i="1"/>
  <c r="U43" i="1"/>
  <c r="U49" i="1" s="1"/>
  <c r="T43" i="1"/>
  <c r="T49" i="1" s="1"/>
  <c r="S43" i="1"/>
  <c r="S49" i="1" s="1"/>
  <c r="S125" i="1" s="1"/>
  <c r="S144" i="1" s="1"/>
  <c r="R43" i="1"/>
  <c r="O43" i="1"/>
  <c r="O49" i="1" s="1"/>
  <c r="O125" i="1" s="1"/>
  <c r="O144" i="1" s="1"/>
  <c r="N43" i="1"/>
  <c r="M43" i="1"/>
  <c r="M49" i="1" s="1"/>
  <c r="M125" i="1" s="1"/>
  <c r="M144" i="1" s="1"/>
  <c r="L43" i="1"/>
  <c r="L49" i="1" s="1"/>
  <c r="L125" i="1" s="1"/>
  <c r="L144" i="1" s="1"/>
  <c r="K43" i="1"/>
  <c r="K49" i="1" s="1"/>
  <c r="J43" i="1"/>
  <c r="J49" i="1" s="1"/>
  <c r="J125" i="1" s="1"/>
  <c r="J144" i="1" s="1"/>
  <c r="I43" i="1"/>
  <c r="H43" i="1"/>
  <c r="H49" i="1" s="1"/>
  <c r="F43" i="1"/>
  <c r="E43" i="1"/>
  <c r="D43" i="1"/>
  <c r="D49" i="1" s="1"/>
  <c r="D125" i="1" s="1"/>
  <c r="D144" i="1" s="1"/>
  <c r="C43" i="1"/>
  <c r="B43" i="1"/>
  <c r="B49" i="1" s="1"/>
  <c r="V42" i="1"/>
  <c r="P42" i="1"/>
  <c r="G42" i="1"/>
  <c r="F42" i="1"/>
  <c r="V41" i="1"/>
  <c r="P41" i="1"/>
  <c r="G41" i="1"/>
  <c r="F41" i="1"/>
  <c r="V40" i="1"/>
  <c r="P40" i="1"/>
  <c r="G40" i="1"/>
  <c r="F40" i="1"/>
  <c r="V39" i="1"/>
  <c r="P39" i="1"/>
  <c r="G39" i="1"/>
  <c r="F39" i="1"/>
  <c r="V38" i="1"/>
  <c r="P38" i="1"/>
  <c r="G38" i="1"/>
  <c r="F38" i="1"/>
  <c r="V37" i="1"/>
  <c r="V36" i="1" s="1"/>
  <c r="P37" i="1"/>
  <c r="G37" i="1"/>
  <c r="F37" i="1"/>
  <c r="F36" i="1" s="1"/>
  <c r="Z36" i="1"/>
  <c r="Y36" i="1"/>
  <c r="U36" i="1"/>
  <c r="T36" i="1"/>
  <c r="S36" i="1"/>
  <c r="R36" i="1"/>
  <c r="P36" i="1"/>
  <c r="O36" i="1"/>
  <c r="N36" i="1"/>
  <c r="M36" i="1"/>
  <c r="L36" i="1"/>
  <c r="K36" i="1"/>
  <c r="J36" i="1"/>
  <c r="I36" i="1"/>
  <c r="H36" i="1"/>
  <c r="G36" i="1"/>
  <c r="E36" i="1"/>
  <c r="D36" i="1"/>
  <c r="C36" i="1"/>
  <c r="B36" i="1"/>
  <c r="V35" i="1"/>
  <c r="P35" i="1"/>
  <c r="G35" i="1"/>
  <c r="F35" i="1"/>
  <c r="E35" i="1"/>
  <c r="V34" i="1"/>
  <c r="P34" i="1"/>
  <c r="G34" i="1"/>
  <c r="F34" i="1"/>
  <c r="V33" i="1"/>
  <c r="G33" i="1"/>
  <c r="P33" i="1" s="1"/>
  <c r="F33" i="1"/>
  <c r="V32" i="1"/>
  <c r="P32" i="1"/>
  <c r="G32" i="1"/>
  <c r="F32" i="1"/>
  <c r="V31" i="1"/>
  <c r="V29" i="1" s="1"/>
  <c r="G31" i="1"/>
  <c r="P31" i="1" s="1"/>
  <c r="F31" i="1"/>
  <c r="V30" i="1"/>
  <c r="P30" i="1"/>
  <c r="G30" i="1"/>
  <c r="F30" i="1"/>
  <c r="Z29" i="1"/>
  <c r="Y29" i="1"/>
  <c r="U29" i="1"/>
  <c r="T29" i="1"/>
  <c r="S29" i="1"/>
  <c r="R29" i="1"/>
  <c r="R49" i="1" s="1"/>
  <c r="O29" i="1"/>
  <c r="N29" i="1"/>
  <c r="M29" i="1"/>
  <c r="L29" i="1"/>
  <c r="K29" i="1"/>
  <c r="J29" i="1"/>
  <c r="I29" i="1"/>
  <c r="I49" i="1" s="1"/>
  <c r="H29" i="1"/>
  <c r="G29" i="1"/>
  <c r="F29" i="1"/>
  <c r="E29" i="1"/>
  <c r="D29" i="1"/>
  <c r="C29" i="1"/>
  <c r="B29" i="1"/>
  <c r="V28" i="1"/>
  <c r="G28" i="1"/>
  <c r="P28" i="1" s="1"/>
  <c r="F28" i="1"/>
  <c r="V27" i="1"/>
  <c r="G27" i="1"/>
  <c r="P27" i="1" s="1"/>
  <c r="F27" i="1"/>
  <c r="F22" i="1" s="1"/>
  <c r="V26" i="1"/>
  <c r="G26" i="1"/>
  <c r="P26" i="1" s="1"/>
  <c r="F26" i="1"/>
  <c r="V25" i="1"/>
  <c r="G25" i="1"/>
  <c r="P25" i="1" s="1"/>
  <c r="V24" i="1"/>
  <c r="P24" i="1"/>
  <c r="G24" i="1"/>
  <c r="V23" i="1"/>
  <c r="V22" i="1" s="1"/>
  <c r="G23" i="1"/>
  <c r="P23" i="1" s="1"/>
  <c r="P22" i="1" s="1"/>
  <c r="Z22" i="1"/>
  <c r="Y22" i="1"/>
  <c r="U22" i="1"/>
  <c r="T22" i="1"/>
  <c r="S22" i="1"/>
  <c r="R22" i="1"/>
  <c r="O22" i="1"/>
  <c r="N22" i="1"/>
  <c r="M22" i="1"/>
  <c r="L22" i="1"/>
  <c r="K22" i="1"/>
  <c r="J22" i="1"/>
  <c r="I22" i="1"/>
  <c r="H22" i="1"/>
  <c r="E22" i="1"/>
  <c r="D22" i="1"/>
  <c r="C22" i="1"/>
  <c r="B22" i="1"/>
  <c r="V21" i="1"/>
  <c r="P21" i="1"/>
  <c r="G21" i="1"/>
  <c r="V20" i="1"/>
  <c r="P20" i="1"/>
  <c r="G20" i="1"/>
  <c r="V19" i="1"/>
  <c r="P19" i="1"/>
  <c r="G19" i="1"/>
  <c r="F19" i="1"/>
  <c r="V18" i="1"/>
  <c r="G18" i="1"/>
  <c r="P18" i="1" s="1"/>
  <c r="F18" i="1"/>
  <c r="V17" i="1"/>
  <c r="P17" i="1"/>
  <c r="G17" i="1"/>
  <c r="F17" i="1"/>
  <c r="V16" i="1"/>
  <c r="G16" i="1"/>
  <c r="P16" i="1" s="1"/>
  <c r="V15" i="1"/>
  <c r="G15" i="1"/>
  <c r="P15" i="1" s="1"/>
  <c r="V14" i="1"/>
  <c r="P14" i="1"/>
  <c r="G14" i="1"/>
  <c r="V13" i="1"/>
  <c r="V12" i="1" s="1"/>
  <c r="P13" i="1"/>
  <c r="G13" i="1"/>
  <c r="G12" i="1" s="1"/>
  <c r="Z12" i="1"/>
  <c r="Z49" i="1" s="1"/>
  <c r="Z98" i="1" s="1"/>
  <c r="Z105" i="1" s="1"/>
  <c r="Y12" i="1"/>
  <c r="Y49" i="1" s="1"/>
  <c r="Y98" i="1" s="1"/>
  <c r="Y105" i="1" s="1"/>
  <c r="U12" i="1"/>
  <c r="T12" i="1"/>
  <c r="S12" i="1"/>
  <c r="R12" i="1"/>
  <c r="O12" i="1"/>
  <c r="N12" i="1"/>
  <c r="N49" i="1" s="1"/>
  <c r="M12" i="1"/>
  <c r="L12" i="1"/>
  <c r="K12" i="1"/>
  <c r="J12" i="1"/>
  <c r="I12" i="1"/>
  <c r="H12" i="1"/>
  <c r="F12" i="1"/>
  <c r="E12" i="1"/>
  <c r="E49" i="1" s="1"/>
  <c r="E125" i="1" s="1"/>
  <c r="E144" i="1" s="1"/>
  <c r="D12" i="1"/>
  <c r="C12" i="1"/>
  <c r="C49" i="1" s="1"/>
  <c r="C125" i="1" s="1"/>
  <c r="C144" i="1" s="1"/>
  <c r="B12" i="1"/>
  <c r="K839" i="2" l="1"/>
  <c r="M839" i="2"/>
  <c r="V125" i="1"/>
  <c r="V144" i="1" s="1"/>
  <c r="P43" i="1"/>
  <c r="P85" i="1"/>
  <c r="P115" i="1"/>
  <c r="P12" i="1"/>
  <c r="H125" i="1"/>
  <c r="H144" i="1" s="1"/>
  <c r="P58" i="1"/>
  <c r="P91" i="1"/>
  <c r="G124" i="1"/>
  <c r="P65" i="1"/>
  <c r="P103" i="1"/>
  <c r="F124" i="1"/>
  <c r="N125" i="1"/>
  <c r="N144" i="1" s="1"/>
  <c r="P29" i="1"/>
  <c r="I125" i="1"/>
  <c r="I144" i="1" s="1"/>
  <c r="F49" i="1"/>
  <c r="F125" i="1" s="1"/>
  <c r="F144" i="1" s="1"/>
  <c r="B125" i="1"/>
  <c r="B144" i="1" s="1"/>
  <c r="K125" i="1"/>
  <c r="K144" i="1" s="1"/>
  <c r="U125" i="1"/>
  <c r="U144" i="1" s="1"/>
  <c r="P143" i="1"/>
  <c r="G85" i="1"/>
  <c r="P52" i="1"/>
  <c r="P51" i="1" s="1"/>
  <c r="P80" i="1"/>
  <c r="P78" i="1" s="1"/>
  <c r="G58" i="1"/>
  <c r="G65" i="1"/>
  <c r="G91" i="1"/>
  <c r="P100" i="1"/>
  <c r="P97" i="1" s="1"/>
  <c r="G22" i="1"/>
  <c r="G43" i="1"/>
  <c r="G49" i="1" s="1"/>
  <c r="G125" i="1" l="1"/>
  <c r="G144" i="1" s="1"/>
  <c r="P49" i="1"/>
  <c r="P125" i="1" s="1"/>
  <c r="P144" i="1" s="1"/>
  <c r="P155" i="1" s="1"/>
  <c r="P159" i="1" s="1"/>
  <c r="P161" i="1" s="1"/>
  <c r="P124" i="1"/>
</calcChain>
</file>

<file path=xl/comments1.xml><?xml version="1.0" encoding="utf-8"?>
<comments xmlns="http://schemas.openxmlformats.org/spreadsheetml/2006/main">
  <authors>
    <author>wvasquezt</author>
  </authors>
  <commentList>
    <comment ref="G8" authorId="0">
      <text>
        <r>
          <rPr>
            <b/>
            <sz val="8"/>
            <color indexed="81"/>
            <rFont val="Tahoma"/>
            <family val="2"/>
          </rPr>
          <t>wvasquezt:</t>
        </r>
        <r>
          <rPr>
            <sz val="8"/>
            <color indexed="81"/>
            <rFont val="Tahoma"/>
            <family val="2"/>
          </rPr>
          <t xml:space="preserve">
debe cuadrar a meta,  zorro,  etc. Igual las demas columnas </t>
        </r>
      </text>
    </comment>
  </commentList>
</comments>
</file>

<file path=xl/sharedStrings.xml><?xml version="1.0" encoding="utf-8"?>
<sst xmlns="http://schemas.openxmlformats.org/spreadsheetml/2006/main" count="6219" uniqueCount="3915">
  <si>
    <t>MINISTERIO DE SALUD</t>
  </si>
  <si>
    <t>ANEXO  B</t>
  </si>
  <si>
    <t>DECLARACION JURADA SUSTENTO DEL COSTO DE  EJECUCION DE GASTO DEL MES DE MAYO 2021</t>
  </si>
  <si>
    <t>SECTOR : 11 - SALUD</t>
  </si>
  <si>
    <t>PLIEGO  : 11 - MINISTERIO DE SALUD</t>
  </si>
  <si>
    <t>UND. EJEC.  :   018 - HOSPITAL "VICTOR LARCO HERRERA"</t>
  </si>
  <si>
    <t xml:space="preserve">                                                                        </t>
  </si>
  <si>
    <t>CATEGORIA Y NIVEL</t>
  </si>
  <si>
    <t>RECURSOS ORDINARIOS</t>
  </si>
  <si>
    <t>RECURSOS DIRECTAMENTE RECAUDADOS</t>
  </si>
  <si>
    <t>EJECUCION   MENSUAL</t>
  </si>
  <si>
    <t>G.G.G. 2</t>
  </si>
  <si>
    <t xml:space="preserve">PEA                                          </t>
  </si>
  <si>
    <t>REMUNERACION NOMBRADO                        (1)</t>
  </si>
  <si>
    <t>PEA</t>
  </si>
  <si>
    <t>REMUNERACION CONTRATADO                        (2)</t>
  </si>
  <si>
    <t>TOTAL   PUP            (1) +(2)</t>
  </si>
  <si>
    <t>GUARDIA HOSPITALARIA                        (3)</t>
  </si>
  <si>
    <t>CAFAE                     (4)</t>
  </si>
  <si>
    <t>INCENTIVO LABORAL OCASIONAL CAFAE
(5)</t>
  </si>
  <si>
    <t>AETA    
(6)</t>
  </si>
  <si>
    <t>INCENTIVO LABORAL OCASIONAL  AETA
(7)</t>
  </si>
  <si>
    <t>TOTAL  GENERAL</t>
  </si>
  <si>
    <t xml:space="preserve">CAFAE   (1)                  </t>
  </si>
  <si>
    <t>CAFAE OCASIONAL (2)</t>
  </si>
  <si>
    <t xml:space="preserve">AETA  (3)               </t>
  </si>
  <si>
    <t>AETA OCASIONAL
(2)</t>
  </si>
  <si>
    <t xml:space="preserve">TOTAL MENSUAL
(1 AL 4) </t>
  </si>
  <si>
    <t>PENSION                       (1)</t>
  </si>
  <si>
    <t>01, CARRERA  ADMINISTRATIVA</t>
  </si>
  <si>
    <t xml:space="preserve">  FUNC.Y DIRECTIVOS</t>
  </si>
  <si>
    <t>VS</t>
  </si>
  <si>
    <t xml:space="preserve">F-8 </t>
  </si>
  <si>
    <t>F-7</t>
  </si>
  <si>
    <t>F-6</t>
  </si>
  <si>
    <t>F-5</t>
  </si>
  <si>
    <t>F-4</t>
  </si>
  <si>
    <t>F-3</t>
  </si>
  <si>
    <t>F-2</t>
  </si>
  <si>
    <t>F-1</t>
  </si>
  <si>
    <t>PROFESIONALES</t>
  </si>
  <si>
    <t xml:space="preserve">   PROF. ADMINISTRATIVOS</t>
  </si>
  <si>
    <t xml:space="preserve"> SPA</t>
  </si>
  <si>
    <t>PROFESIONAL SPA</t>
  </si>
  <si>
    <t>SPB</t>
  </si>
  <si>
    <t>PROFESIONAL SPB</t>
  </si>
  <si>
    <t>SPC</t>
  </si>
  <si>
    <t>PROFESIONAL SPC</t>
  </si>
  <si>
    <t xml:space="preserve"> SPD</t>
  </si>
  <si>
    <t>PROFESIONAL SPD</t>
  </si>
  <si>
    <t xml:space="preserve"> SPE</t>
  </si>
  <si>
    <t>PROFESIONAL SPE</t>
  </si>
  <si>
    <t xml:space="preserve"> SPF</t>
  </si>
  <si>
    <t>PROFESIONAL SPF</t>
  </si>
  <si>
    <t xml:space="preserve">   TECNICOS  </t>
  </si>
  <si>
    <t xml:space="preserve">   TEC. ADMINISTRATIVOS</t>
  </si>
  <si>
    <t xml:space="preserve"> STA</t>
  </si>
  <si>
    <t>TECNICO STA</t>
  </si>
  <si>
    <t xml:space="preserve"> STB</t>
  </si>
  <si>
    <t>TECNICO STB</t>
  </si>
  <si>
    <t xml:space="preserve"> STC</t>
  </si>
  <si>
    <t>TECNICO STC</t>
  </si>
  <si>
    <t xml:space="preserve"> STD</t>
  </si>
  <si>
    <t>TECNICO STD</t>
  </si>
  <si>
    <t xml:space="preserve"> STE</t>
  </si>
  <si>
    <t>TECNICO STE</t>
  </si>
  <si>
    <t xml:space="preserve"> STF</t>
  </si>
  <si>
    <t>TECNICO STF</t>
  </si>
  <si>
    <t xml:space="preserve">   AUXILIARES </t>
  </si>
  <si>
    <t xml:space="preserve">   AUX. ADMINISTRATIVOS</t>
  </si>
  <si>
    <t xml:space="preserve"> SAA</t>
  </si>
  <si>
    <t>AUXILIAR SAA</t>
  </si>
  <si>
    <t xml:space="preserve"> SAB</t>
  </si>
  <si>
    <t>AUXILIAR SAB.</t>
  </si>
  <si>
    <t xml:space="preserve"> SAC</t>
  </si>
  <si>
    <t>AUXILIAR SAC</t>
  </si>
  <si>
    <t xml:space="preserve"> SAD</t>
  </si>
  <si>
    <t>AUXILIAR SAD</t>
  </si>
  <si>
    <t xml:space="preserve"> SAE</t>
  </si>
  <si>
    <t>AUXILIAR SAE</t>
  </si>
  <si>
    <t xml:space="preserve"> SAF</t>
  </si>
  <si>
    <t xml:space="preserve">     ESCALAFONADOS ADM.</t>
  </si>
  <si>
    <t>SUB -TOTAL ADM (01)</t>
  </si>
  <si>
    <t xml:space="preserve">   PERSONAL  CON LABORES ASISTENCIALES</t>
  </si>
  <si>
    <t>PERSONAL CON LABOR ASISTENCIAL</t>
  </si>
  <si>
    <t>PROFESIONALES DE LA  SALUD</t>
  </si>
  <si>
    <t>MEDICOS</t>
  </si>
  <si>
    <t>N-5</t>
  </si>
  <si>
    <t xml:space="preserve"> SPB</t>
  </si>
  <si>
    <t>N-4</t>
  </si>
  <si>
    <t xml:space="preserve"> SPC</t>
  </si>
  <si>
    <t>N-3</t>
  </si>
  <si>
    <t>N-2</t>
  </si>
  <si>
    <t>N-1</t>
  </si>
  <si>
    <t>MEDICO RESIDENTE</t>
  </si>
  <si>
    <t>ENFERMERAS</t>
  </si>
  <si>
    <t>STD</t>
  </si>
  <si>
    <t>OBSTETRICES</t>
  </si>
  <si>
    <t xml:space="preserve">   AUXILIAR  </t>
  </si>
  <si>
    <t>V</t>
  </si>
  <si>
    <t>IV</t>
  </si>
  <si>
    <t>III</t>
  </si>
  <si>
    <t>II</t>
  </si>
  <si>
    <t>SAD</t>
  </si>
  <si>
    <t>I</t>
  </si>
  <si>
    <t>CIRUJANO DENTISTA</t>
  </si>
  <si>
    <t xml:space="preserve">     ESCALAFONADOS</t>
  </si>
  <si>
    <t>TECNOLOGOS  MEDICOS</t>
  </si>
  <si>
    <t>VIII</t>
  </si>
  <si>
    <t>VII</t>
  </si>
  <si>
    <t>VI</t>
  </si>
  <si>
    <t>PSICOLOGOS</t>
  </si>
  <si>
    <t>N-1 RESIDENTES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</si>
  <si>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</si>
  <si>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</si>
  <si>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 PROF. DE LA SALUD
(NIVELES PUP 28,37,46,55)</t>
  </si>
  <si>
    <t>SUB TOTAL ASISTENCIAL (2)</t>
  </si>
  <si>
    <t>SUB TOTAL PUP NORMAL (1+2)</t>
  </si>
  <si>
    <t>NO RENOVABLES</t>
  </si>
  <si>
    <t>2.2.11.13 (5.2.11.13)</t>
  </si>
  <si>
    <t>2.2.11.21 (5.2.11.18)</t>
  </si>
  <si>
    <t>2.5.51.21 (5.2.11.70)</t>
  </si>
  <si>
    <t>2.2.22.12 (5.2.11.40)</t>
  </si>
  <si>
    <t>MUNICIPALIDAD DE LIMA</t>
  </si>
  <si>
    <t>TOTAL GENERAL</t>
  </si>
  <si>
    <t>SEPELIO Y LUTO</t>
  </si>
  <si>
    <t>2.2.23.42(Activos)</t>
  </si>
  <si>
    <t>2.2.23.43(Pensionistas)</t>
  </si>
  <si>
    <t>SENTENCIA JUDICIAL</t>
  </si>
  <si>
    <t>G.G.G. 5</t>
  </si>
  <si>
    <t>2.5.51.11 (5.1.11.70) PERSONAL ADM.</t>
  </si>
  <si>
    <t>2.5.51.13 (5.1.11.70) PERSONAL ASIS.</t>
  </si>
  <si>
    <t>2.5.51.21 (5.2.11.70) PENSIONISTAS</t>
  </si>
  <si>
    <t>CUOTA PATRONAL 9% (PUP)
21.31.15</t>
  </si>
  <si>
    <t>DESTACADOS (RESIDENTES)</t>
  </si>
  <si>
    <t xml:space="preserve">DESTACADOS    </t>
  </si>
  <si>
    <t>COMPENSACION ECONOMICA 21.13.399</t>
  </si>
  <si>
    <t>AGUINALDO FIESTA PATRIAS Y NAVIDAD 21.19.12</t>
  </si>
  <si>
    <t>BONIFICACION POR 
ESCOLARIDAD 21.19.13</t>
  </si>
  <si>
    <t>COMPENSACION POR TIEMPO DE SERVICIOS 21.19.21</t>
  </si>
  <si>
    <t>ASIGNACION POR CUMPLIR 25 ó 30 años 21.19.31</t>
  </si>
  <si>
    <t>BONIFICACION ADICIONAL POR VACACIONES 21.19.32</t>
  </si>
  <si>
    <t>COMPENSACION VACACIONAL
(VACACIONES TRUNCAS) 21.19.33</t>
  </si>
  <si>
    <t>ASIGNACION POR ENSEÑANZA
21.19.34</t>
  </si>
  <si>
    <t>BONIFICACION EXTRAORDINARIA POR REACTIVACION ECONOMICA 21.19.310</t>
  </si>
  <si>
    <t>INTERNOS DE MEDICINA Y ODONTOLOGIA 21.13.14</t>
  </si>
  <si>
    <t>BONO DE PRODUCTIVIDAD CONVENIOS DE ADM. POR RESULTADOS 21.19.35</t>
  </si>
  <si>
    <t>BONO POR CRECIMIENTO ECONOMICO 21.19.36</t>
  </si>
  <si>
    <t>BONO POR CUMPLIMIENTO DE METAS PERIODO 2019  21.19.39</t>
  </si>
  <si>
    <t>PDT-1091 (D.U. Nº 037-94 SIN SENTENCIA JUDICIAL)</t>
  </si>
  <si>
    <t xml:space="preserve">SUB  TOTAL(3)      </t>
  </si>
  <si>
    <t xml:space="preserve">TOTAL GENERAL    </t>
  </si>
  <si>
    <t xml:space="preserve">  </t>
  </si>
  <si>
    <t>SEGURO COMPLEMENTARIA DE TRABAJO DE RIESGO - PRIVADO
 23.31.16</t>
  </si>
  <si>
    <t>SALUD</t>
  </si>
  <si>
    <t>PENSIONES</t>
  </si>
  <si>
    <t>TOTAL</t>
  </si>
  <si>
    <t>PLIEGO : 11 - SALUD</t>
  </si>
  <si>
    <t>FUENTE DE FINANCIAMIENTO: A TODA FUENTE</t>
  </si>
  <si>
    <t>UNIDAD EJECUTORA : 032 - HOSPITAL VICTOR LARCO HERRERA</t>
  </si>
  <si>
    <t>N°
Orden</t>
  </si>
  <si>
    <t>N°
Plaza</t>
  </si>
  <si>
    <t>APELLIDOS Y NOMBRES</t>
  </si>
  <si>
    <t>DNI</t>
  </si>
  <si>
    <t>CARGO CLASIFICADO</t>
  </si>
  <si>
    <t>NI
VEL</t>
  </si>
  <si>
    <t xml:space="preserve">REMUNE
RACION </t>
  </si>
  <si>
    <t>GUARDIA 
EJECUTADA</t>
  </si>
  <si>
    <t>AGUI
NALDO</t>
  </si>
  <si>
    <t>CAFAE</t>
  </si>
  <si>
    <t>DES
CUENTO</t>
  </si>
  <si>
    <t>LIQUIDO</t>
  </si>
  <si>
    <t>SUSTENTO</t>
  </si>
  <si>
    <t>CUOTA
PATRONAL</t>
  </si>
  <si>
    <t>SEGURO COMPLEMENTARIO DE TRABAJO DE RIESGO</t>
  </si>
  <si>
    <t>INCENTIVO
UNICO</t>
  </si>
  <si>
    <t>SEGUROS EL PACIFICO</t>
  </si>
  <si>
    <t>114431</t>
  </si>
  <si>
    <t>ABAN SALAS JUANA NANCY</t>
  </si>
  <si>
    <t>15605249</t>
  </si>
  <si>
    <t>0300-MEDICO</t>
  </si>
  <si>
    <t>17</t>
  </si>
  <si>
    <t>113505</t>
  </si>
  <si>
    <t>ABANTO DAVILA PAOLA LISETH</t>
  </si>
  <si>
    <t>41404040</t>
  </si>
  <si>
    <t>1671-TEC. EN NUTRICION I</t>
  </si>
  <si>
    <t>TF</t>
  </si>
  <si>
    <t>113149</t>
  </si>
  <si>
    <t>ABANTO MARIN ROGER ALEJANDRO</t>
  </si>
  <si>
    <t>26698712</t>
  </si>
  <si>
    <t>0382-MEDICO ESPECIALISTA</t>
  </si>
  <si>
    <t>16</t>
  </si>
  <si>
    <t>113195</t>
  </si>
  <si>
    <t>ACEVEDO CARRILLO ROSA MAGDALENA</t>
  </si>
  <si>
    <t>10241239</t>
  </si>
  <si>
    <t>PF</t>
  </si>
  <si>
    <t>113196</t>
  </si>
  <si>
    <t>ACOSTA DEL CASTILLO MARIA DEL PILAR</t>
  </si>
  <si>
    <t>08912626</t>
  </si>
  <si>
    <t>1581-TEC. EN ENFERMERIA I</t>
  </si>
  <si>
    <t>AB</t>
  </si>
  <si>
    <t>113197</t>
  </si>
  <si>
    <t>ACOSTA POLANCO ROSAURA EMPERATRIZ</t>
  </si>
  <si>
    <t>08050713</t>
  </si>
  <si>
    <t>TC</t>
  </si>
  <si>
    <t>113198</t>
  </si>
  <si>
    <t>AGUERO LEON JUAN JESUS</t>
  </si>
  <si>
    <t>07703234</t>
  </si>
  <si>
    <t>TD</t>
  </si>
  <si>
    <t>113636</t>
  </si>
  <si>
    <t>AGUILAR ARIAS ENMA LUCIA</t>
  </si>
  <si>
    <t>15435639</t>
  </si>
  <si>
    <t>0430-ENFERMERA/O</t>
  </si>
  <si>
    <t>10</t>
  </si>
  <si>
    <t>113199</t>
  </si>
  <si>
    <t>AGUILAR CAMPOS ELSA AMELIA</t>
  </si>
  <si>
    <t>07958460</t>
  </si>
  <si>
    <t>560169</t>
  </si>
  <si>
    <t>AGUILAR MENDOZA ROSARIO ARACELLI</t>
  </si>
  <si>
    <t>40336284</t>
  </si>
  <si>
    <t>114687</t>
  </si>
  <si>
    <t>AGUINAGA RIVERA ROSARIO GILDA</t>
  </si>
  <si>
    <t>06949055</t>
  </si>
  <si>
    <t>AC</t>
  </si>
  <si>
    <t>113006</t>
  </si>
  <si>
    <t>AGUIRRE CASTILLO ELVA EDA</t>
  </si>
  <si>
    <t>06616961</t>
  </si>
  <si>
    <t>2528-TRABAJADOR/A SOCIAL</t>
  </si>
  <si>
    <t>28</t>
  </si>
  <si>
    <t>991122</t>
  </si>
  <si>
    <t>AJIP CEPEDA DE RODRIGUEZ SUSANA</t>
  </si>
  <si>
    <t>07735392</t>
  </si>
  <si>
    <t>TE</t>
  </si>
  <si>
    <t>113007</t>
  </si>
  <si>
    <t>ALARCO AGUIRRE DORIS PILAR</t>
  </si>
  <si>
    <t>09146292</t>
  </si>
  <si>
    <t>14</t>
  </si>
  <si>
    <t>560166</t>
  </si>
  <si>
    <t>ALBORNOZ PIO GILMER ROLANDO</t>
  </si>
  <si>
    <t>41931299</t>
  </si>
  <si>
    <t>113201</t>
  </si>
  <si>
    <t>ALBUJAR GONZALES JOSE LUIS</t>
  </si>
  <si>
    <t>08754369</t>
  </si>
  <si>
    <t>113203</t>
  </si>
  <si>
    <t>ALCOSER ALVAREZ AYDE BEATRIZ</t>
  </si>
  <si>
    <t>20719070</t>
  </si>
  <si>
    <t>2652-TECNICO/A EN REHABILITACIO</t>
  </si>
  <si>
    <t>TA</t>
  </si>
  <si>
    <t>113204</t>
  </si>
  <si>
    <t>ALDUI FERNANDEZ JUANA</t>
  </si>
  <si>
    <t>07738564</t>
  </si>
  <si>
    <t>113205</t>
  </si>
  <si>
    <t>ALEGRIA SILVA AMALIA LUCILA</t>
  </si>
  <si>
    <t>07738392</t>
  </si>
  <si>
    <t>113274</t>
  </si>
  <si>
    <t>ALEJANDRO ORIHUELA PERCY HERNAN</t>
  </si>
  <si>
    <t>10236609</t>
  </si>
  <si>
    <t>113010</t>
  </si>
  <si>
    <t>ALENDEZ PERALTA FLORENCIA ANTONIA</t>
  </si>
  <si>
    <t>07843478</t>
  </si>
  <si>
    <t>113206</t>
  </si>
  <si>
    <t>ALFARO PERALTA ALFREDO</t>
  </si>
  <si>
    <t>08495159</t>
  </si>
  <si>
    <t>991116</t>
  </si>
  <si>
    <t>ALFARO PERALTA NANCY</t>
  </si>
  <si>
    <t>08495578</t>
  </si>
  <si>
    <t>113207</t>
  </si>
  <si>
    <t>ALFARO POMA MARCELA</t>
  </si>
  <si>
    <t>07427637</t>
  </si>
  <si>
    <t>TB</t>
  </si>
  <si>
    <t>113208</t>
  </si>
  <si>
    <t>ALI ALBAN SOLEDAD</t>
  </si>
  <si>
    <t>07602924</t>
  </si>
  <si>
    <t>0520-TECNOLOGO MEDICO</t>
  </si>
  <si>
    <t>71</t>
  </si>
  <si>
    <t>113209</t>
  </si>
  <si>
    <t>ALLAUJA SALAZAR INOSENTA</t>
  </si>
  <si>
    <t>07741277</t>
  </si>
  <si>
    <t>113210</t>
  </si>
  <si>
    <t>ALMEYDA DE LA CRUZ MARIO FRANCISCO</t>
  </si>
  <si>
    <t>21799378</t>
  </si>
  <si>
    <t>113664</t>
  </si>
  <si>
    <t>ALMEYDA MAGALLANES FERNANDO MICHELLY</t>
  </si>
  <si>
    <t>71784864</t>
  </si>
  <si>
    <t>113212</t>
  </si>
  <si>
    <t>ALPISTE FLORES DE CEPEDA MARLENE HAYDEE</t>
  </si>
  <si>
    <t>08068173</t>
  </si>
  <si>
    <t>113012</t>
  </si>
  <si>
    <t>ALTAMIRANO CCAYANCHIRA VICTOR</t>
  </si>
  <si>
    <t>07755583</t>
  </si>
  <si>
    <t>113213</t>
  </si>
  <si>
    <t>ALVARADO ALTAMIRANO OSCAR JAVIER</t>
  </si>
  <si>
    <t>10464628</t>
  </si>
  <si>
    <t>113214</t>
  </si>
  <si>
    <t>ALVARADO CALLUPE CARMEN LUZ</t>
  </si>
  <si>
    <t>09440159</t>
  </si>
  <si>
    <t>2689-TECNICO/A ADMINIST. I</t>
  </si>
  <si>
    <t xml:space="preserve">RENOVAR DESTAQUE A/P 01/01/2021 R.A. N° </t>
  </si>
  <si>
    <t>139943</t>
  </si>
  <si>
    <t>ALVARADO CALLUPE MARTHA BENIGNA</t>
  </si>
  <si>
    <t>41582370</t>
  </si>
  <si>
    <t>113215</t>
  </si>
  <si>
    <t>ALVARADO CARBAJAL ANITA YSABEL</t>
  </si>
  <si>
    <t>08832524</t>
  </si>
  <si>
    <t>991047</t>
  </si>
  <si>
    <t>ALVARADO VIZCARDO BETSY ROCIO</t>
  </si>
  <si>
    <t>10680956</t>
  </si>
  <si>
    <t>0480-PSICOLOGO</t>
  </si>
  <si>
    <t>81</t>
  </si>
  <si>
    <t>114695</t>
  </si>
  <si>
    <t>ALVAREZ PACHECO MARIA DEL ROSARIO</t>
  </si>
  <si>
    <t>22190228</t>
  </si>
  <si>
    <t>24</t>
  </si>
  <si>
    <t>113217</t>
  </si>
  <si>
    <t>ALVAREZ PAREDES FRANCISCA LEONOR</t>
  </si>
  <si>
    <t>07728299</t>
  </si>
  <si>
    <t>139888</t>
  </si>
  <si>
    <t>ALZAMORA LOPEZ WALDO</t>
  </si>
  <si>
    <t>40040828</t>
  </si>
  <si>
    <t>113772</t>
  </si>
  <si>
    <t>ALZAMORA MARCOS LOURDES DEL PILAR</t>
  </si>
  <si>
    <t>07722937</t>
  </si>
  <si>
    <t>AD</t>
  </si>
  <si>
    <t>113219</t>
  </si>
  <si>
    <t>ALZAMORA SILVA CARMEN MARIA</t>
  </si>
  <si>
    <t>25822718</t>
  </si>
  <si>
    <t>113014</t>
  </si>
  <si>
    <t>AMAYA LAIZA AMALIA ESTHER</t>
  </si>
  <si>
    <t>09676812</t>
  </si>
  <si>
    <t>113221</t>
  </si>
  <si>
    <t>ANCHAYHUA ACHO BRAULIO</t>
  </si>
  <si>
    <t>07323844</t>
  </si>
  <si>
    <t>113015</t>
  </si>
  <si>
    <t>ANCHELIA AMBROSIO MARIA ISABEL</t>
  </si>
  <si>
    <t>08422900</t>
  </si>
  <si>
    <t>113016</t>
  </si>
  <si>
    <t>ANDRADE GUZMAN ILDA RENE</t>
  </si>
  <si>
    <t>07056752</t>
  </si>
  <si>
    <t>113017</t>
  </si>
  <si>
    <t>ANICAMA VENTURA MYRTA RENEE</t>
  </si>
  <si>
    <t>21801577</t>
  </si>
  <si>
    <t>0487-PSICOLOGO ESPECIALISTA</t>
  </si>
  <si>
    <t>85</t>
  </si>
  <si>
    <t>113223</t>
  </si>
  <si>
    <t>ANTAY ZAMBRANO MARIA VICTORIA</t>
  </si>
  <si>
    <t>09052362</t>
  </si>
  <si>
    <t>113018</t>
  </si>
  <si>
    <t>ANTICONA BRINGAS CARLOS TOMAS</t>
  </si>
  <si>
    <t>07234696</t>
  </si>
  <si>
    <t>19</t>
  </si>
  <si>
    <t>113224</t>
  </si>
  <si>
    <t>ANTICONA VILLAVICENCIO SAUL APOLO</t>
  </si>
  <si>
    <t>09431683</t>
  </si>
  <si>
    <t>139881</t>
  </si>
  <si>
    <t>APONTE RAMIREZ JESUS PAHUL</t>
  </si>
  <si>
    <t>40087732</t>
  </si>
  <si>
    <t>113226</t>
  </si>
  <si>
    <t>AQUINO DE ROJAS NORMA GRACIELA</t>
  </si>
  <si>
    <t>07071474</t>
  </si>
  <si>
    <t>113225</t>
  </si>
  <si>
    <t>AQUINO LOPEZ NORMA</t>
  </si>
  <si>
    <t>10435949</t>
  </si>
  <si>
    <t>991048</t>
  </si>
  <si>
    <t>ARANA DE LA CRUZ CARMEN ROSA</t>
  </si>
  <si>
    <t>43214502</t>
  </si>
  <si>
    <t>113227</t>
  </si>
  <si>
    <t>ARATA CACERES OLGA SIMONE</t>
  </si>
  <si>
    <t>06644395</t>
  </si>
  <si>
    <t>113228</t>
  </si>
  <si>
    <t>ARAUJO GOMEZ NELIDA NOEMI</t>
  </si>
  <si>
    <t>08522380</t>
  </si>
  <si>
    <t>113229</t>
  </si>
  <si>
    <t>ARAUJO VARGAS PURA ALICIA</t>
  </si>
  <si>
    <t>07055831</t>
  </si>
  <si>
    <t>113230</t>
  </si>
  <si>
    <t>ARBULU GARCIA SALVADOR EDUARDO</t>
  </si>
  <si>
    <t>06696397</t>
  </si>
  <si>
    <t>114586</t>
  </si>
  <si>
    <t>ARCE MEJIA ROSA VICTORIA</t>
  </si>
  <si>
    <t>09582150</t>
  </si>
  <si>
    <t>11</t>
  </si>
  <si>
    <t>113231</t>
  </si>
  <si>
    <t>AREVALO REVILLA ANA MARIA</t>
  </si>
  <si>
    <t>07725311</t>
  </si>
  <si>
    <t>113773</t>
  </si>
  <si>
    <t>AREVALO ZAPATA EDUARDO MIGUEL</t>
  </si>
  <si>
    <t>25754232</t>
  </si>
  <si>
    <t>114709</t>
  </si>
  <si>
    <t>ARIAS MEZA ODALIS</t>
  </si>
  <si>
    <t>15436732</t>
  </si>
  <si>
    <t>139889</t>
  </si>
  <si>
    <t>AROSTI CARRION LIGORIO</t>
  </si>
  <si>
    <t>07565005</t>
  </si>
  <si>
    <t>113579</t>
  </si>
  <si>
    <t>ARREDONDO CHIPANA MARIA ISABEL</t>
  </si>
  <si>
    <t>10292789</t>
  </si>
  <si>
    <t>113233</t>
  </si>
  <si>
    <t>ARRIOLA LOLO MARTHA LEONOR</t>
  </si>
  <si>
    <t>07083490</t>
  </si>
  <si>
    <t>113020</t>
  </si>
  <si>
    <t>ARROYO PEREZ ROSA NERY LORENA BLANCA</t>
  </si>
  <si>
    <t>06007395</t>
  </si>
  <si>
    <t>114716</t>
  </si>
  <si>
    <t>ARROYO RODRIGUEZ PATRICIA JULIA</t>
  </si>
  <si>
    <t>10636298</t>
  </si>
  <si>
    <t>139877</t>
  </si>
  <si>
    <t>ARZAPALO PAEZ VIOLETA ESPERANZA</t>
  </si>
  <si>
    <t>06721804</t>
  </si>
  <si>
    <t>113022</t>
  </si>
  <si>
    <t>ASTOCONDOR CALDERON CECILIA PILAR</t>
  </si>
  <si>
    <t>09638789</t>
  </si>
  <si>
    <t>113235</t>
  </si>
  <si>
    <t>ASTOCONDOR YGREDA JUAN ROBERT</t>
  </si>
  <si>
    <t>15282650</t>
  </si>
  <si>
    <t>AA</t>
  </si>
  <si>
    <t>114688</t>
  </si>
  <si>
    <t>AUCCA QUISPE MATILDE</t>
  </si>
  <si>
    <t>07976358</t>
  </si>
  <si>
    <t>113023</t>
  </si>
  <si>
    <t>AUCCA QUISPE VDA DE CASTILLO NELLY YNOCENCIA</t>
  </si>
  <si>
    <t>07945789</t>
  </si>
  <si>
    <t>113705</t>
  </si>
  <si>
    <t>AVALOS CARHUAVILCA JOEL GUSTAVO</t>
  </si>
  <si>
    <t>45510210</t>
  </si>
  <si>
    <t>113236</t>
  </si>
  <si>
    <t>AVENDAÑO SALAS NOLBERTA AMPARO</t>
  </si>
  <si>
    <t>41627668</t>
  </si>
  <si>
    <t>113238</t>
  </si>
  <si>
    <t>AYUDANTE GOMEZ DORIS ZORAIDA</t>
  </si>
  <si>
    <t>08831578</t>
  </si>
  <si>
    <t>113239</t>
  </si>
  <si>
    <t>AZAÑA ALVARADO JENNY GEORGINA</t>
  </si>
  <si>
    <t>07704647</t>
  </si>
  <si>
    <t>113643</t>
  </si>
  <si>
    <t>BARBADILLO ALVAREZ MARCOS ANTONIO</t>
  </si>
  <si>
    <t>07304999</t>
  </si>
  <si>
    <t>113024</t>
  </si>
  <si>
    <t>BARDALES ANDRADE MARIA ELENA</t>
  </si>
  <si>
    <t>07908596</t>
  </si>
  <si>
    <t>113041</t>
  </si>
  <si>
    <t>BARRIONUEVO TAMARIZ LUPE BIBIANA</t>
  </si>
  <si>
    <t>32830461</t>
  </si>
  <si>
    <t>12</t>
  </si>
  <si>
    <t>113246</t>
  </si>
  <si>
    <t>BECERRA RAFAEL ESPERANZA</t>
  </si>
  <si>
    <t>08013588</t>
  </si>
  <si>
    <t>990722</t>
  </si>
  <si>
    <t>BEDREGAL VIVANCO ELIZABETH YULIANA</t>
  </si>
  <si>
    <t>40098938</t>
  </si>
  <si>
    <t>113248</t>
  </si>
  <si>
    <t>BEJAR VARGAS DEMETRIO HUGO</t>
  </si>
  <si>
    <t>25629909</t>
  </si>
  <si>
    <t>113249</t>
  </si>
  <si>
    <t>BEJAR VARGAS JUAN RAMON</t>
  </si>
  <si>
    <t>25612253</t>
  </si>
  <si>
    <t>139878</t>
  </si>
  <si>
    <t>BEJARANO CONTRERAS MARSIA YULI</t>
  </si>
  <si>
    <t>10083094</t>
  </si>
  <si>
    <t>113250</t>
  </si>
  <si>
    <t>BELLO OSORIO DELIA ANDREA</t>
  </si>
  <si>
    <t>07605326</t>
  </si>
  <si>
    <t>113026</t>
  </si>
  <si>
    <t>BELLOTA GUZMAN YANET TEOFILA</t>
  </si>
  <si>
    <t>08806797</t>
  </si>
  <si>
    <t>113252</t>
  </si>
  <si>
    <t>BENAVIDES SARRIA MARIA ENRIQUETA</t>
  </si>
  <si>
    <t>06622012</t>
  </si>
  <si>
    <t>113253</t>
  </si>
  <si>
    <t>BENITES VARA DE GUARDIA CONSTANTINA JULIA</t>
  </si>
  <si>
    <t>08960001</t>
  </si>
  <si>
    <t>139913</t>
  </si>
  <si>
    <t>BERNAL TOLEDO DE ESPEJO MARY CRUZ</t>
  </si>
  <si>
    <t>07746692</t>
  </si>
  <si>
    <t>113254</t>
  </si>
  <si>
    <t>BIZARRO TORRES ROSA MARUJA</t>
  </si>
  <si>
    <t>06962296</t>
  </si>
  <si>
    <t>113255</t>
  </si>
  <si>
    <t>BOCANEGRA BOCANEGRA HAYDEE CARIDAD</t>
  </si>
  <si>
    <t>09731453</t>
  </si>
  <si>
    <t>113185</t>
  </si>
  <si>
    <t>BOJORQUEZ DE LA TORRE JOSE CARLOS</t>
  </si>
  <si>
    <t>42453949</t>
  </si>
  <si>
    <t>15</t>
  </si>
  <si>
    <t>113760</t>
  </si>
  <si>
    <t>BONELLI VASQUEZ LUIS ENRIQUE</t>
  </si>
  <si>
    <t>09389695</t>
  </si>
  <si>
    <t>113257</t>
  </si>
  <si>
    <t>BONILLA BONILLA JUANA ROSA</t>
  </si>
  <si>
    <t>09139663</t>
  </si>
  <si>
    <t>990712</t>
  </si>
  <si>
    <t>BORDA DIAZ ERASMO</t>
  </si>
  <si>
    <t>41423990</t>
  </si>
  <si>
    <t>AF</t>
  </si>
  <si>
    <t>113030</t>
  </si>
  <si>
    <t>BOZA HUAMANI ANA MARIA</t>
  </si>
  <si>
    <t>07764877</t>
  </si>
  <si>
    <t>560165</t>
  </si>
  <si>
    <t>BRACAMONTE RODRIGUEZ NINFA SOLEDAD</t>
  </si>
  <si>
    <t>30430085</t>
  </si>
  <si>
    <t>139914</t>
  </si>
  <si>
    <t>BRAVO AMES HERMELINDA GLORIA</t>
  </si>
  <si>
    <t>80132466</t>
  </si>
  <si>
    <t>113716</t>
  </si>
  <si>
    <t>BRAVO VILLCAS ELIANA</t>
  </si>
  <si>
    <t>45709332</t>
  </si>
  <si>
    <t>113259</t>
  </si>
  <si>
    <t>BRICEÑO GUTIERREZ DE ALVAREZ FLOR NEOMINA</t>
  </si>
  <si>
    <t>08724494</t>
  </si>
  <si>
    <t>139882</t>
  </si>
  <si>
    <t>BULEJE APONTE JEFTE BENJAMIN</t>
  </si>
  <si>
    <t>06552847</t>
  </si>
  <si>
    <t>113106</t>
  </si>
  <si>
    <t>BUSTAMANTE ALBUJAR LUIS ALBERTO</t>
  </si>
  <si>
    <t>08178669</t>
  </si>
  <si>
    <t>113033</t>
  </si>
  <si>
    <t>BUSTAMANTE QUIROZ RICARDO JORGE</t>
  </si>
  <si>
    <t>06124327</t>
  </si>
  <si>
    <t>990723</t>
  </si>
  <si>
    <t>BUSTAMANTE RUIZ HERNANDO</t>
  </si>
  <si>
    <t>10131000</t>
  </si>
  <si>
    <t>113260</t>
  </si>
  <si>
    <t>CABALLERO CRUZ MIGUEL ANGEL</t>
  </si>
  <si>
    <t>25457069</t>
  </si>
  <si>
    <t>113032</t>
  </si>
  <si>
    <t>CABALLERO OGATA JOSE LUIS LAZARO</t>
  </si>
  <si>
    <t>07190373</t>
  </si>
  <si>
    <t>113261</t>
  </si>
  <si>
    <t>CABELLO ESPINOZA YOLA</t>
  </si>
  <si>
    <t>10306426</t>
  </si>
  <si>
    <t>114582</t>
  </si>
  <si>
    <t>CABEZA GONZALES DE AGUIRRE BERTILA OLIVIA</t>
  </si>
  <si>
    <t>08343190</t>
  </si>
  <si>
    <t>113263</t>
  </si>
  <si>
    <t>CABRERA LOPEZ DE CHONG JUDITH DEL ROSARIO</t>
  </si>
  <si>
    <t>07174406</t>
  </si>
  <si>
    <t>113264</t>
  </si>
  <si>
    <t>CABRERA OSORIO LUIS OCTAVIO</t>
  </si>
  <si>
    <t>07700614</t>
  </si>
  <si>
    <t>113774</t>
  </si>
  <si>
    <t>CACERES MIRANDA ANICIA MERCEDES</t>
  </si>
  <si>
    <t>08043302</t>
  </si>
  <si>
    <t>990724</t>
  </si>
  <si>
    <t>CAHUA SURICHAQUI LILIE SORAYDA</t>
  </si>
  <si>
    <t>40976808</t>
  </si>
  <si>
    <t>113267</t>
  </si>
  <si>
    <t>CALA AUCCA CINTHYA PAMELA</t>
  </si>
  <si>
    <t>45365382</t>
  </si>
  <si>
    <t>113268</t>
  </si>
  <si>
    <t>CALDERON ZORRILLA JORGE</t>
  </si>
  <si>
    <t>10275792</t>
  </si>
  <si>
    <t>113027</t>
  </si>
  <si>
    <t>CALLATA CRUZ HERVIN YASMANI</t>
  </si>
  <si>
    <t>45268135</t>
  </si>
  <si>
    <t>113269</t>
  </si>
  <si>
    <t>CALLUPE OBISPO UBERTA PETRONILA</t>
  </si>
  <si>
    <t>07053075</t>
  </si>
  <si>
    <t>139883</t>
  </si>
  <si>
    <t>CAMACHO FLORES EVA DELIA</t>
  </si>
  <si>
    <t>09680398</t>
  </si>
  <si>
    <t>991002</t>
  </si>
  <si>
    <t>CAMACHO SAKUDA NAMIKO MILAGROS</t>
  </si>
  <si>
    <t>73319483</t>
  </si>
  <si>
    <t>990719</t>
  </si>
  <si>
    <t>CAMARENA GAVIRIA ANA MARIA</t>
  </si>
  <si>
    <t>41598842</t>
  </si>
  <si>
    <t>113273</t>
  </si>
  <si>
    <t>CAMARENA ROMERO DACIO MALAQUIAS</t>
  </si>
  <si>
    <t>07735867</t>
  </si>
  <si>
    <t>113275</t>
  </si>
  <si>
    <t>CAMPANA DE ORTEGA MARIETTA CELIA</t>
  </si>
  <si>
    <t>07728812</t>
  </si>
  <si>
    <t>139923</t>
  </si>
  <si>
    <t>CAMPOMANES GUARDIA EVA LUCIA</t>
  </si>
  <si>
    <t>10012172</t>
  </si>
  <si>
    <t>139928</t>
  </si>
  <si>
    <t>CAMPOS CAHUA FANNY MARIBEL</t>
  </si>
  <si>
    <t>40125656</t>
  </si>
  <si>
    <t>113276</t>
  </si>
  <si>
    <t>CAMPOS PINEDA ZENON ANTONIO</t>
  </si>
  <si>
    <t>07728928</t>
  </si>
  <si>
    <t>113600</t>
  </si>
  <si>
    <t>CAMPOS SOTELO ALFREDO JORGE</t>
  </si>
  <si>
    <t>08676537</t>
  </si>
  <si>
    <t>113277</t>
  </si>
  <si>
    <t>CAMPOS SOTELO ANA MARIA</t>
  </si>
  <si>
    <t>08442606</t>
  </si>
  <si>
    <t>113279</t>
  </si>
  <si>
    <t>CANAVAL FAJARDO MARIA ELENA</t>
  </si>
  <si>
    <t>15710221</t>
  </si>
  <si>
    <t>RENOVAR DESTAQUE A/P 01/01/2021 R.A. N° 021-2021-OP-HVLH/MINSA</t>
  </si>
  <si>
    <t>560155</t>
  </si>
  <si>
    <t>CANCHO FLORES HUMBERTO DIOMEDES</t>
  </si>
  <si>
    <t>31040696</t>
  </si>
  <si>
    <t>113036</t>
  </si>
  <si>
    <t>CANO MAGAN MARIA CRISTINA</t>
  </si>
  <si>
    <t>08570188</t>
  </si>
  <si>
    <t>113037</t>
  </si>
  <si>
    <t>CANORIO ALVAREZ MARIA PATRICIA</t>
  </si>
  <si>
    <t>09065570</t>
  </si>
  <si>
    <t>113278</t>
  </si>
  <si>
    <t>CAÑARI PALPA AMELIA BEATRIZ</t>
  </si>
  <si>
    <t>07073391</t>
  </si>
  <si>
    <t>113281</t>
  </si>
  <si>
    <t>CAPAC ALBITRES VDA DE HUANCA ANA MARIA</t>
  </si>
  <si>
    <t>09082139</t>
  </si>
  <si>
    <t>113282</t>
  </si>
  <si>
    <t>CAPACYACHI OTAROLA MIRIAM UBERLINDA</t>
  </si>
  <si>
    <t>07737275</t>
  </si>
  <si>
    <t>113283</t>
  </si>
  <si>
    <t>CAPCHA QUISPE ANATOLIA</t>
  </si>
  <si>
    <t>07796232</t>
  </si>
  <si>
    <t>113429</t>
  </si>
  <si>
    <t>CAPCHA QUISPE JESUSA</t>
  </si>
  <si>
    <t>07219518</t>
  </si>
  <si>
    <t>113038</t>
  </si>
  <si>
    <t>CARBAJAL CUADROS YENI RAQUEL</t>
  </si>
  <si>
    <t>16764806</t>
  </si>
  <si>
    <t>RENOVAR DESTAQUE A/P 01/01/2021 R.A. N° 347-2020-OP-HVLH/MINSA</t>
  </si>
  <si>
    <t>113039</t>
  </si>
  <si>
    <t>CARBAJAL TORRES MARTHA LUZ</t>
  </si>
  <si>
    <t>21811131</t>
  </si>
  <si>
    <t>113040</t>
  </si>
  <si>
    <t>CARCAMO CANALES ROSA</t>
  </si>
  <si>
    <t>08559527</t>
  </si>
  <si>
    <t>113285</t>
  </si>
  <si>
    <t>CARDENAS CUNZA LOURDES PILAR</t>
  </si>
  <si>
    <t>07931800</t>
  </si>
  <si>
    <t>113286</t>
  </si>
  <si>
    <t>CARDENAS ESTRADA ROSA CATIA</t>
  </si>
  <si>
    <t>07757648</t>
  </si>
  <si>
    <t>113287</t>
  </si>
  <si>
    <t>CARDENAS TORRES DE GARCIA JULIA JACINTA</t>
  </si>
  <si>
    <t>06011579</t>
  </si>
  <si>
    <t>PE</t>
  </si>
  <si>
    <t>113288</t>
  </si>
  <si>
    <t>CARHUAS CARRASCO HILDA</t>
  </si>
  <si>
    <t>08439929</t>
  </si>
  <si>
    <t>113098</t>
  </si>
  <si>
    <t>CARMELINO PANDURO BACILIA ESTHER</t>
  </si>
  <si>
    <t>06228626</t>
  </si>
  <si>
    <t>13</t>
  </si>
  <si>
    <t>113042</t>
  </si>
  <si>
    <t>CARRASCO JACINTO DIONICIA EUFEMIA</t>
  </si>
  <si>
    <t>06834139</t>
  </si>
  <si>
    <t>113289</t>
  </si>
  <si>
    <t>CARRASCO JACINTO TULA MARLENE</t>
  </si>
  <si>
    <t>09401519</t>
  </si>
  <si>
    <t>62</t>
  </si>
  <si>
    <t>114587</t>
  </si>
  <si>
    <t>CARRASCO JIMENEZ JAVIER ANTONIO</t>
  </si>
  <si>
    <t>09582885</t>
  </si>
  <si>
    <t>113133</t>
  </si>
  <si>
    <t>CARREÑO MARTINEZ VICTOR RAUL</t>
  </si>
  <si>
    <t>09535209</t>
  </si>
  <si>
    <t>113291</t>
  </si>
  <si>
    <t>CARRILLO ALARCON DE MARTINEZ YANINA DORIS</t>
  </si>
  <si>
    <t>06188048</t>
  </si>
  <si>
    <t>113067</t>
  </si>
  <si>
    <t>CARRILLO RODRIGUEZ SELENA VILMA</t>
  </si>
  <si>
    <t>25776442</t>
  </si>
  <si>
    <t>113043</t>
  </si>
  <si>
    <t>CARRILLO SANCHEZ SONIA AMPARO</t>
  </si>
  <si>
    <t>08256515</t>
  </si>
  <si>
    <t>114712</t>
  </si>
  <si>
    <t>CARRION ZUMAETA AGUEDA DE JESUS</t>
  </si>
  <si>
    <t>06771072</t>
  </si>
  <si>
    <t>113292</t>
  </si>
  <si>
    <t>CASALLO ORDOÑEZ VICTOR</t>
  </si>
  <si>
    <t>07764716</t>
  </si>
  <si>
    <t>113346</t>
  </si>
  <si>
    <t>CASARIEGO DE LA CRUZ JAMES PAWNNER</t>
  </si>
  <si>
    <t>80448593</t>
  </si>
  <si>
    <t>113293</t>
  </si>
  <si>
    <t>CASIQUE CELIS JORGE LUIS</t>
  </si>
  <si>
    <t>07726122</t>
  </si>
  <si>
    <t>113294</t>
  </si>
  <si>
    <t>CASIQUE MARTINEZ ANGEL MANUEL</t>
  </si>
  <si>
    <t>08634699</t>
  </si>
  <si>
    <t>990681</t>
  </si>
  <si>
    <t>CASTILLO CALDERON ANA CECILIA</t>
  </si>
  <si>
    <t>08880795</t>
  </si>
  <si>
    <t>113295</t>
  </si>
  <si>
    <t>CASTILLO MONTOYA SANTIAGO VALDEMAR</t>
  </si>
  <si>
    <t>08674669</t>
  </si>
  <si>
    <t>113777</t>
  </si>
  <si>
    <t>CASTILLO VILELA CARMELA MARGARITA</t>
  </si>
  <si>
    <t>25621313</t>
  </si>
  <si>
    <t>114469</t>
  </si>
  <si>
    <t>CASTRO ESCALANTE JULLISSA IVONNE</t>
  </si>
  <si>
    <t>40792546</t>
  </si>
  <si>
    <t>113297</t>
  </si>
  <si>
    <t>CASTRO ESTRADA MARIA CRISTINA</t>
  </si>
  <si>
    <t>10147987</t>
  </si>
  <si>
    <t>113298</t>
  </si>
  <si>
    <t>CASTRO LAZARO HIPOLITO OSWALDO</t>
  </si>
  <si>
    <t>10538135</t>
  </si>
  <si>
    <t>TCC3</t>
  </si>
  <si>
    <t>113697</t>
  </si>
  <si>
    <t>CASTRO MANRIQUE JOSE NESTOR</t>
  </si>
  <si>
    <t>19804746</t>
  </si>
  <si>
    <t>2690-TECNICO/A ADMINIST. II</t>
  </si>
  <si>
    <t>113299</t>
  </si>
  <si>
    <t>CASTRO NAVARRO NATIVIDAD</t>
  </si>
  <si>
    <t>08651641</t>
  </si>
  <si>
    <t>25</t>
  </si>
  <si>
    <t>114689</t>
  </si>
  <si>
    <t>CASTRO QUINTANA DE JARAMILLO ANA MARIA</t>
  </si>
  <si>
    <t>09088330</t>
  </si>
  <si>
    <t>113300</t>
  </si>
  <si>
    <t>CASTRO QUINTANA YOVANA MARLENE</t>
  </si>
  <si>
    <t>08719031</t>
  </si>
  <si>
    <t>113047</t>
  </si>
  <si>
    <t>CAVERO LIZARME MARIA SALOME</t>
  </si>
  <si>
    <t>10609076</t>
  </si>
  <si>
    <t>114713</t>
  </si>
  <si>
    <t>CAVERO PANANA DANIEL AARON</t>
  </si>
  <si>
    <t>15740247</t>
  </si>
  <si>
    <t>113048</t>
  </si>
  <si>
    <t>CAVERO TRUCIOS MARIA ESTHER</t>
  </si>
  <si>
    <t>07549355</t>
  </si>
  <si>
    <t>113302</t>
  </si>
  <si>
    <t>CCAHUANA BALTAZAR CIPRIANA</t>
  </si>
  <si>
    <t>09259399</t>
  </si>
  <si>
    <t>990684</t>
  </si>
  <si>
    <t>CELIS MALCA MARIA DEL ROSARIO</t>
  </si>
  <si>
    <t>08605527</t>
  </si>
  <si>
    <t>113304</t>
  </si>
  <si>
    <t>CERON QUISPE NELY TOMASA</t>
  </si>
  <si>
    <t>06259390</t>
  </si>
  <si>
    <t>113305</t>
  </si>
  <si>
    <t>CERQUERA MENOR DE PEÑA FLOR ESPERANZA</t>
  </si>
  <si>
    <t>10385760</t>
  </si>
  <si>
    <t>113050</t>
  </si>
  <si>
    <t>CERSSO GOMEZ PRYSCA MAGDALENA</t>
  </si>
  <si>
    <t>06736899</t>
  </si>
  <si>
    <t>113308</t>
  </si>
  <si>
    <t>CHACON ROJAS GINA ELIZABETH</t>
  </si>
  <si>
    <t>09732734</t>
  </si>
  <si>
    <t>113309</t>
  </si>
  <si>
    <t>CHAMOLI BOCANEGRA GREGORIO</t>
  </si>
  <si>
    <t>07700187</t>
  </si>
  <si>
    <t>113527</t>
  </si>
  <si>
    <t>CHAMOLI SULCA KARINA ELIANA</t>
  </si>
  <si>
    <t>41551826</t>
  </si>
  <si>
    <t>113310</t>
  </si>
  <si>
    <t>CHAPPA VILLACORTA LIVIA MARLENI</t>
  </si>
  <si>
    <t>07142300</t>
  </si>
  <si>
    <t>113311</t>
  </si>
  <si>
    <t>CHAVEZ BAQUERIZO FRANCISCO</t>
  </si>
  <si>
    <t>08420707</t>
  </si>
  <si>
    <t>113312</t>
  </si>
  <si>
    <t>CHAVEZ BARRANTES HUGO MANOLO</t>
  </si>
  <si>
    <t>06816588</t>
  </si>
  <si>
    <t>RENOVAR DESTAQUE A/P 01/01/2021 R.A. N° 344-2020-OP-HVLH/MINSA</t>
  </si>
  <si>
    <t>113313</t>
  </si>
  <si>
    <t>CHAVEZ ESPINOZA ALEX ARTURO</t>
  </si>
  <si>
    <t>08032128</t>
  </si>
  <si>
    <t>113051</t>
  </si>
  <si>
    <t>CHAVEZ GARCIA ROSA YSABEL</t>
  </si>
  <si>
    <t>07720016</t>
  </si>
  <si>
    <t>26</t>
  </si>
  <si>
    <t>113200</t>
  </si>
  <si>
    <t>CHAVEZ GERMANY CARLOS</t>
  </si>
  <si>
    <t>09895485</t>
  </si>
  <si>
    <t>113314</t>
  </si>
  <si>
    <t>CHAVEZ GERMANY LOURDES</t>
  </si>
  <si>
    <t>08523527</t>
  </si>
  <si>
    <t>113052</t>
  </si>
  <si>
    <t>CHAVEZ PEREZ JULIA UBALDINA</t>
  </si>
  <si>
    <t>07714506</t>
  </si>
  <si>
    <t>113315</t>
  </si>
  <si>
    <t>CHAVEZ ROJAS DARIELA</t>
  </si>
  <si>
    <t>06901334</t>
  </si>
  <si>
    <t>113348</t>
  </si>
  <si>
    <t>CHAVEZ TERRONES AGUSTIN</t>
  </si>
  <si>
    <t>08526825</t>
  </si>
  <si>
    <t>113316</t>
  </si>
  <si>
    <t>CHICANA CHICANA JESUS MARTIN</t>
  </si>
  <si>
    <t>09081101</t>
  </si>
  <si>
    <t>113317</t>
  </si>
  <si>
    <t>CHICANA CHICANA ROSA AMELIA</t>
  </si>
  <si>
    <t>08727081</t>
  </si>
  <si>
    <t>113319</t>
  </si>
  <si>
    <t>CHICOMA BOCANEGRA JORGE VICENTE</t>
  </si>
  <si>
    <t>07700607</t>
  </si>
  <si>
    <t>990692</t>
  </si>
  <si>
    <t>CHICOMA SALINAS JORGE LUIS</t>
  </si>
  <si>
    <t>42659928</t>
  </si>
  <si>
    <t>113320</t>
  </si>
  <si>
    <t>CHING CONTRERAS DE TORRES MARIA MAGDALENA</t>
  </si>
  <si>
    <t>08719196</t>
  </si>
  <si>
    <t>113159</t>
  </si>
  <si>
    <t>CHIPANA GUTIERREZ ADELA</t>
  </si>
  <si>
    <t>28204775</t>
  </si>
  <si>
    <t>560164</t>
  </si>
  <si>
    <t>CHIPANA LUYO BLADIMIR EDWARD</t>
  </si>
  <si>
    <t>10535794</t>
  </si>
  <si>
    <t>139884</t>
  </si>
  <si>
    <t>CHOCHABOT PUERTA WAGNER</t>
  </si>
  <si>
    <t>00516409</t>
  </si>
  <si>
    <t>113053</t>
  </si>
  <si>
    <t>CHU ESQUERRE ALICIA VICTORIA</t>
  </si>
  <si>
    <t>06130853</t>
  </si>
  <si>
    <t>114727</t>
  </si>
  <si>
    <t>CHUMPITAZ VELASQUEZ HECTOR</t>
  </si>
  <si>
    <t>08687502</t>
  </si>
  <si>
    <t>113778</t>
  </si>
  <si>
    <t>CHUQUILLANQUI NARVARTE LUZ PATRICIA</t>
  </si>
  <si>
    <t>08466327</t>
  </si>
  <si>
    <t>113321</t>
  </si>
  <si>
    <t>CHUQUIMBALQUI CANLLA EMERITA</t>
  </si>
  <si>
    <t>09351868</t>
  </si>
  <si>
    <t>113009</t>
  </si>
  <si>
    <t>CHURA MAMANCHURA GLADYS</t>
  </si>
  <si>
    <t>45496617</t>
  </si>
  <si>
    <t>113322</t>
  </si>
  <si>
    <t>CIPRA SOTO DE GRANDE MARIA ELENA</t>
  </si>
  <si>
    <t>08124251</t>
  </si>
  <si>
    <t>113054</t>
  </si>
  <si>
    <t>CJAHUA HUANACHI ZITA SILVIA</t>
  </si>
  <si>
    <t>08732585</t>
  </si>
  <si>
    <t>113055</t>
  </si>
  <si>
    <t>COBIAN VARGAS FLOR DE MARIA</t>
  </si>
  <si>
    <t>06229113</t>
  </si>
  <si>
    <t>113803</t>
  </si>
  <si>
    <t>COCA BORJA FREDDY WILLIAM</t>
  </si>
  <si>
    <t>15739342</t>
  </si>
  <si>
    <t>113056</t>
  </si>
  <si>
    <t>COLAN ARMAS CARMEN</t>
  </si>
  <si>
    <t>06042872</t>
  </si>
  <si>
    <t>113058</t>
  </si>
  <si>
    <t>COLLADO GUZMAN NOEMI ANGELICA</t>
  </si>
  <si>
    <t>07818743</t>
  </si>
  <si>
    <t>113325</t>
  </si>
  <si>
    <t>COLLAZOS MOLINA MARIA MAGDALENA</t>
  </si>
  <si>
    <t>08308230</t>
  </si>
  <si>
    <t>139941</t>
  </si>
  <si>
    <t>COLQUICHAGUA ESCALANTE FELIX GUILLERMO</t>
  </si>
  <si>
    <t>40758559</t>
  </si>
  <si>
    <t>113326</t>
  </si>
  <si>
    <t>COLQUICHAGUA HUARANGA FELIX</t>
  </si>
  <si>
    <t>07706650</t>
  </si>
  <si>
    <t>113327</t>
  </si>
  <si>
    <t>CONTRERAS ACUÑA SOFIA MARTHA</t>
  </si>
  <si>
    <t>25548406</t>
  </si>
  <si>
    <t>113243</t>
  </si>
  <si>
    <t>CONTRERAS BALTAZAR DE COLCAS MARIANELLA AIDA</t>
  </si>
  <si>
    <t>32888793</t>
  </si>
  <si>
    <t>113084</t>
  </si>
  <si>
    <t>CONTRERAS JUAREZ WALTER HUGO</t>
  </si>
  <si>
    <t>21787979</t>
  </si>
  <si>
    <t>18</t>
  </si>
  <si>
    <t>114581</t>
  </si>
  <si>
    <t>CONTRERAS RAMOS ANTONIA ESTELA</t>
  </si>
  <si>
    <t>21876961</t>
  </si>
  <si>
    <t>113560</t>
  </si>
  <si>
    <t>CONTRERAS SUAREZ TANIA ERMILA</t>
  </si>
  <si>
    <t>47384446</t>
  </si>
  <si>
    <t>113118</t>
  </si>
  <si>
    <t>CORIMANYA VARGAS ABEL</t>
  </si>
  <si>
    <t>15606475</t>
  </si>
  <si>
    <t>560158</t>
  </si>
  <si>
    <t>CORNEJO ATOCHE CLAUDIA VIOLETA</t>
  </si>
  <si>
    <t>25772239</t>
  </si>
  <si>
    <t>113331</t>
  </si>
  <si>
    <t>CORNEJO MUÑOZ FRIDA</t>
  </si>
  <si>
    <t>09164352</t>
  </si>
  <si>
    <t>113031</t>
  </si>
  <si>
    <t>CORONADO ROMAN JUAN RICARDO</t>
  </si>
  <si>
    <t>45220123</t>
  </si>
  <si>
    <t>0110-DIRECTOR/A EJECUTIVO/A</t>
  </si>
  <si>
    <t>C4</t>
  </si>
  <si>
    <t>113332</t>
  </si>
  <si>
    <t>CORREA DONAYRE VICTOR MANUEL</t>
  </si>
  <si>
    <t>10474118</t>
  </si>
  <si>
    <t>113061</t>
  </si>
  <si>
    <t>COTRADO COTRADO DE DE SOTOMAYOR LOURDES CRIST</t>
  </si>
  <si>
    <t>10371768</t>
  </si>
  <si>
    <t>114736</t>
  </si>
  <si>
    <t>CRUZ GARCIA JULIET ROXANA</t>
  </si>
  <si>
    <t>07521554</t>
  </si>
  <si>
    <t>113062</t>
  </si>
  <si>
    <t>CRUZ GONZALES GLORIA ESPERANZA</t>
  </si>
  <si>
    <t>08466159</t>
  </si>
  <si>
    <t>75</t>
  </si>
  <si>
    <t>560163</t>
  </si>
  <si>
    <t>CRUZ GONZALES MARIA SOLEDAD</t>
  </si>
  <si>
    <t>09212319</t>
  </si>
  <si>
    <t>113334</t>
  </si>
  <si>
    <t>CRUZ GONZALES VILMA ENRIQUETA</t>
  </si>
  <si>
    <t>09073139</t>
  </si>
  <si>
    <t>990733</t>
  </si>
  <si>
    <t>CRUZ SANCHEZ GUILLERMO ELEODORO</t>
  </si>
  <si>
    <t>07395718</t>
  </si>
  <si>
    <t>113063</t>
  </si>
  <si>
    <t>CUADROS VALER NESTOR ALEJANDRO</t>
  </si>
  <si>
    <t>09009240</t>
  </si>
  <si>
    <t>139892</t>
  </si>
  <si>
    <t>CUBAS VALDERRAMA DOMEL</t>
  </si>
  <si>
    <t>07200741</t>
  </si>
  <si>
    <t>139916</t>
  </si>
  <si>
    <t>CUETO SERPA JOEL</t>
  </si>
  <si>
    <t>09981971</t>
  </si>
  <si>
    <t>113336</t>
  </si>
  <si>
    <t>CUEVA FLORES ENMA ERNESTINA</t>
  </si>
  <si>
    <t>10492465</t>
  </si>
  <si>
    <t>113753</t>
  </si>
  <si>
    <t>CUEVA MATOS MARUJA DONATILDA</t>
  </si>
  <si>
    <t>22423673</t>
  </si>
  <si>
    <t>113779</t>
  </si>
  <si>
    <t>CUEVAS INCA RUBIA DIONICIA</t>
  </si>
  <si>
    <t>09443412</t>
  </si>
  <si>
    <t>114729</t>
  </si>
  <si>
    <t>CUNEO ALENDEZ PAMELA ADRIANA</t>
  </si>
  <si>
    <t>45425719</t>
  </si>
  <si>
    <t>113270</t>
  </si>
  <si>
    <t>CUPE HUAMANI EFRAIN</t>
  </si>
  <si>
    <t>07009499</t>
  </si>
  <si>
    <t>113021</t>
  </si>
  <si>
    <t>CURAHUA RIVERA MARIA DEL CARMEN</t>
  </si>
  <si>
    <t>21785183</t>
  </si>
  <si>
    <t xml:space="preserve">                                                                                                                         </t>
  </si>
  <si>
    <t>113090</t>
  </si>
  <si>
    <t>CURI CARRASCO MARIA LUZ</t>
  </si>
  <si>
    <t>43244588</t>
  </si>
  <si>
    <t>113337</t>
  </si>
  <si>
    <t>CUTIPA OIMAS TIBURCIO</t>
  </si>
  <si>
    <t>07701285</t>
  </si>
  <si>
    <t>113338</t>
  </si>
  <si>
    <t>CUTIPA OYMAS CLAUDIO</t>
  </si>
  <si>
    <t>07703237</t>
  </si>
  <si>
    <t>990721</t>
  </si>
  <si>
    <t>CUYA CALDERON BEATRIZ MARIBEL</t>
  </si>
  <si>
    <t>15408341</t>
  </si>
  <si>
    <t>113339</t>
  </si>
  <si>
    <t>CUYA HUAMANI TERESA</t>
  </si>
  <si>
    <t>08736745</t>
  </si>
  <si>
    <t>113340</t>
  </si>
  <si>
    <t>DAVILA ANGULO DANIEL DAVID</t>
  </si>
  <si>
    <t>10301688</t>
  </si>
  <si>
    <t>113341</t>
  </si>
  <si>
    <t>DE LA CRUZ CARLOS OSCAR</t>
  </si>
  <si>
    <t>06944389</t>
  </si>
  <si>
    <t>113065</t>
  </si>
  <si>
    <t>DE LA TORRE SOBREVILLA MARIA LEONOR</t>
  </si>
  <si>
    <t>07906152</t>
  </si>
  <si>
    <t>113342</t>
  </si>
  <si>
    <t>DE LOS SANTOS SALAS DE AÑORGA ROSA ISABEL</t>
  </si>
  <si>
    <t>06542181</t>
  </si>
  <si>
    <t>113344</t>
  </si>
  <si>
    <t>DEL AGUILA ROJAS MARIZOL</t>
  </si>
  <si>
    <t>08956448</t>
  </si>
  <si>
    <t>114714</t>
  </si>
  <si>
    <t>DEL CARPIO BELLIDO MILAGRO VIRGINIA</t>
  </si>
  <si>
    <t>07265049</t>
  </si>
  <si>
    <t>113345</t>
  </si>
  <si>
    <t>DEL CASTILLO CAYO CARLOS ENRIQUE FRANCISCO</t>
  </si>
  <si>
    <t>08730534</t>
  </si>
  <si>
    <t>PD</t>
  </si>
  <si>
    <t>113349</t>
  </si>
  <si>
    <t>DELGADO SANCHEZ JUAN CARLOS</t>
  </si>
  <si>
    <t>06032696</t>
  </si>
  <si>
    <t>113350</t>
  </si>
  <si>
    <t>DELGADO VALVERDE ROSALINA MAYELA</t>
  </si>
  <si>
    <t>08503957</t>
  </si>
  <si>
    <t>113351</t>
  </si>
  <si>
    <t>DELGADO VERA YENNIFER</t>
  </si>
  <si>
    <t>09547630</t>
  </si>
  <si>
    <t>113352</t>
  </si>
  <si>
    <t>DIAZ ARAUJO FELIPE AUSBERTO</t>
  </si>
  <si>
    <t>09809170</t>
  </si>
  <si>
    <t>113353</t>
  </si>
  <si>
    <t>DIAZ ARAUJO GALO MANUEL</t>
  </si>
  <si>
    <t>09810595</t>
  </si>
  <si>
    <t>113354</t>
  </si>
  <si>
    <t>DIAZ DIAZ IRMA NELLY</t>
  </si>
  <si>
    <t>09201760</t>
  </si>
  <si>
    <t>139917</t>
  </si>
  <si>
    <t>DIAZ GARCIA DORA MODESTA</t>
  </si>
  <si>
    <t>07720979</t>
  </si>
  <si>
    <t>113347</t>
  </si>
  <si>
    <t>DIAZ ROMERO SANDRA JACKELINE</t>
  </si>
  <si>
    <t>10624245</t>
  </si>
  <si>
    <t>113358</t>
  </si>
  <si>
    <t>DIAZ TEJADA CARMEN ROSA</t>
  </si>
  <si>
    <t>27165590</t>
  </si>
  <si>
    <t>113359</t>
  </si>
  <si>
    <t>DIAZ TORRES JUANITA</t>
  </si>
  <si>
    <t>07735806</t>
  </si>
  <si>
    <t>113360</t>
  </si>
  <si>
    <t>DOLODIER CAMPOS LUIS ALBERTO</t>
  </si>
  <si>
    <t>07713908</t>
  </si>
  <si>
    <t>114690</t>
  </si>
  <si>
    <t>DURAND MEJIA MARINA</t>
  </si>
  <si>
    <t>07757779</t>
  </si>
  <si>
    <t>113070</t>
  </si>
  <si>
    <t>EGUIGUREN LI CRISTINA ALEJANDRINA</t>
  </si>
  <si>
    <t>08726687</t>
  </si>
  <si>
    <t>113364</t>
  </si>
  <si>
    <t>ESCALANTE CHALCO HILDA</t>
  </si>
  <si>
    <t>07387247</t>
  </si>
  <si>
    <t>113363</t>
  </si>
  <si>
    <t>ESCALANTE CHALCO VDA DE LLAJA GUILLERMINA</t>
  </si>
  <si>
    <t>07381209</t>
  </si>
  <si>
    <t>113365</t>
  </si>
  <si>
    <t>ESCALANTE CHUQUIHUANCA DORIS HAYDEE</t>
  </si>
  <si>
    <t>07709744</t>
  </si>
  <si>
    <t>990717</t>
  </si>
  <si>
    <t>ESCOBAR DEL RIO MICHEL ROSALIM</t>
  </si>
  <si>
    <t>10671018</t>
  </si>
  <si>
    <t>139931</t>
  </si>
  <si>
    <t>ESCOBAR TINTAYA MAGNO ROGELIO</t>
  </si>
  <si>
    <t>44997098</t>
  </si>
  <si>
    <t>113367</t>
  </si>
  <si>
    <t>ESCUDERO MORENO LIDA FELISA</t>
  </si>
  <si>
    <t>06711238</t>
  </si>
  <si>
    <t>113368</t>
  </si>
  <si>
    <t>ESPINO PUMA MARIA FELIPA</t>
  </si>
  <si>
    <t>22247225</t>
  </si>
  <si>
    <t>113754</t>
  </si>
  <si>
    <t>ESPINOZA CUESTAS WALTER ALFRED</t>
  </si>
  <si>
    <t>07997706</t>
  </si>
  <si>
    <t>113370</t>
  </si>
  <si>
    <t>ESPINOZA FLORES NATALY ELIZABET</t>
  </si>
  <si>
    <t>60305364</t>
  </si>
  <si>
    <t>113369</t>
  </si>
  <si>
    <t>ESTEBAN AQUINO LILA TERESA</t>
  </si>
  <si>
    <t>07728706</t>
  </si>
  <si>
    <t>113377</t>
  </si>
  <si>
    <t>ESTELLA PATIÑO LUIS ALBERTO</t>
  </si>
  <si>
    <t>07934811</t>
  </si>
  <si>
    <t>113073</t>
  </si>
  <si>
    <t>FARFAN PACHECO ROSA AURISTELA</t>
  </si>
  <si>
    <t>07915369</t>
  </si>
  <si>
    <t>113074</t>
  </si>
  <si>
    <t>FELIPA ZAYERZ AQUILES AUGUSTO</t>
  </si>
  <si>
    <t>06158238</t>
  </si>
  <si>
    <t>113075</t>
  </si>
  <si>
    <t>FERNANDEZ BONIFACIO RUTH</t>
  </si>
  <si>
    <t>10146523</t>
  </si>
  <si>
    <t>113373</t>
  </si>
  <si>
    <t>FERNANDEZ COLACHAGUA ELENA LOURDES</t>
  </si>
  <si>
    <t>08101024</t>
  </si>
  <si>
    <t>990715</t>
  </si>
  <si>
    <t>FERNANDEZ DAVILA ALVAREZ ANA MARIA</t>
  </si>
  <si>
    <t>42342058</t>
  </si>
  <si>
    <t>113374</t>
  </si>
  <si>
    <t>FERNANDEZ IGREDA JESUS GENARO</t>
  </si>
  <si>
    <t>08645953</t>
  </si>
  <si>
    <t>114735</t>
  </si>
  <si>
    <t>FERNANDEZ MEZARINA LINDA DENISSE</t>
  </si>
  <si>
    <t>10816432</t>
  </si>
  <si>
    <t>113375</t>
  </si>
  <si>
    <t>FERNANDEZ PERALTA CESAR</t>
  </si>
  <si>
    <t>10486190</t>
  </si>
  <si>
    <t>114691</t>
  </si>
  <si>
    <t>FERNANDEZ RODRIGUEZ MARIA MERCEDES</t>
  </si>
  <si>
    <t>07724086</t>
  </si>
  <si>
    <t>139890</t>
  </si>
  <si>
    <t>FIGUEROA GARCIA DORA ISABEL</t>
  </si>
  <si>
    <t>07615134</t>
  </si>
  <si>
    <t>113379</t>
  </si>
  <si>
    <t>FLORES PEÑA LERY MODESTA</t>
  </si>
  <si>
    <t>06683155</t>
  </si>
  <si>
    <t>113077</t>
  </si>
  <si>
    <t>FUENTES YATACO HERMELINDA</t>
  </si>
  <si>
    <t>15353071</t>
  </si>
  <si>
    <t>113078</t>
  </si>
  <si>
    <t>GAGO MANCO PEDRO MAURICIO</t>
  </si>
  <si>
    <t>09308012</t>
  </si>
  <si>
    <t>113382</t>
  </si>
  <si>
    <t>GALINDEZ YANSEN GLADYS ISABEL</t>
  </si>
  <si>
    <t>25639014</t>
  </si>
  <si>
    <t>113383</t>
  </si>
  <si>
    <t>GALLARDO REYES MARIA CONSUELO</t>
  </si>
  <si>
    <t>06093371</t>
  </si>
  <si>
    <t>113768</t>
  </si>
  <si>
    <t>GALLEGOS CAZORLA CAROLINA FELICIDAD</t>
  </si>
  <si>
    <t>21415522</t>
  </si>
  <si>
    <t>139880</t>
  </si>
  <si>
    <t>GALLO VILLARREAL OSCAR ALBERTO</t>
  </si>
  <si>
    <t>41179164</t>
  </si>
  <si>
    <t>113608</t>
  </si>
  <si>
    <t>GALLOZO CONTRERAS YOVANA GLADYS</t>
  </si>
  <si>
    <t>09937739</t>
  </si>
  <si>
    <t>0951-ESP. ADMINIST. I</t>
  </si>
  <si>
    <t>990688</t>
  </si>
  <si>
    <t>GALVEZ SALAZAR ANGEL CONSTANTINO</t>
  </si>
  <si>
    <t>06255763</t>
  </si>
  <si>
    <t>990683</t>
  </si>
  <si>
    <t>GAMBOA ACASIETE CARLOS ALBERTO</t>
  </si>
  <si>
    <t>07629180</t>
  </si>
  <si>
    <t>990714</t>
  </si>
  <si>
    <t>GAMBOA ACASIETE JULIO CESAR</t>
  </si>
  <si>
    <t>07624476</t>
  </si>
  <si>
    <t>113384</t>
  </si>
  <si>
    <t>GAMERO UCULMANA LUIS ALBERTO</t>
  </si>
  <si>
    <t>07729413</t>
  </si>
  <si>
    <t>113580</t>
  </si>
  <si>
    <t>GANVINI ASENCIOS SONIA EUMELIA</t>
  </si>
  <si>
    <t>08470869</t>
  </si>
  <si>
    <t>113080</t>
  </si>
  <si>
    <t>GARCIA BELLOTA MARIA VICTORIA</t>
  </si>
  <si>
    <t>08306605</t>
  </si>
  <si>
    <t>113781</t>
  </si>
  <si>
    <t>GARCIA GALICIA ELENA</t>
  </si>
  <si>
    <t>07716352</t>
  </si>
  <si>
    <t>139933</t>
  </si>
  <si>
    <t>GARCIA GAVILAN CAROLA</t>
  </si>
  <si>
    <t>28822380</t>
  </si>
  <si>
    <t>113793</t>
  </si>
  <si>
    <t>GARCIA GAVILAN HECTOR</t>
  </si>
  <si>
    <t>21558631</t>
  </si>
  <si>
    <t>113390</t>
  </si>
  <si>
    <t>GARCIA ORDINOLA RODRIGO HUMBERTO</t>
  </si>
  <si>
    <t>02887456</t>
  </si>
  <si>
    <t>PFC3</t>
  </si>
  <si>
    <t>113391</t>
  </si>
  <si>
    <t>GARCIA PULIDO DE MOLINA MARGARITA AIDED</t>
  </si>
  <si>
    <t>07714621</t>
  </si>
  <si>
    <t>113393</t>
  </si>
  <si>
    <t>GARCIA REQUE MARIA CANDELARIA</t>
  </si>
  <si>
    <t>07725701</t>
  </si>
  <si>
    <t>113394</t>
  </si>
  <si>
    <t>GARCIA VARGAS HUGO JULIO</t>
  </si>
  <si>
    <t>07937492</t>
  </si>
  <si>
    <t>PDC3</t>
  </si>
  <si>
    <t>990693</t>
  </si>
  <si>
    <t>GODOY LOCK GUISSELA GIULIANA</t>
  </si>
  <si>
    <t>42178735</t>
  </si>
  <si>
    <t>113380</t>
  </si>
  <si>
    <t>GODOY PALACIOS JUAN RAFAEL</t>
  </si>
  <si>
    <t>08534163</t>
  </si>
  <si>
    <t>113396</t>
  </si>
  <si>
    <t>GODOY QUENTA CARLOS JAVIER</t>
  </si>
  <si>
    <t>06066569</t>
  </si>
  <si>
    <t>113376</t>
  </si>
  <si>
    <t>GODOY TORRES CECILIA DANEZA</t>
  </si>
  <si>
    <t>07868876</t>
  </si>
  <si>
    <t>114681</t>
  </si>
  <si>
    <t>GODOY TORRES SORAYA MIRTHA</t>
  </si>
  <si>
    <t>06802944</t>
  </si>
  <si>
    <t>113397</t>
  </si>
  <si>
    <t>GOMEZ DIAZ MARIA TERESA</t>
  </si>
  <si>
    <t>07943741</t>
  </si>
  <si>
    <t>113019</t>
  </si>
  <si>
    <t>GOMEZ MALDONADO HEBERT GILBERT</t>
  </si>
  <si>
    <t>25536476</t>
  </si>
  <si>
    <t>113081</t>
  </si>
  <si>
    <t>GOMEZ VILLON HILDA FELICITA</t>
  </si>
  <si>
    <t>06151870</t>
  </si>
  <si>
    <t>113659</t>
  </si>
  <si>
    <t>GONZALES ALFARO JESUS ALBERTO</t>
  </si>
  <si>
    <t>42905888</t>
  </si>
  <si>
    <t>114692</t>
  </si>
  <si>
    <t>GONZALES ALFARO MIGUEL ANGEL</t>
  </si>
  <si>
    <t>07516879</t>
  </si>
  <si>
    <t>113398</t>
  </si>
  <si>
    <t>GONZALES EGOAVIL ALEJANDRINA MAURA</t>
  </si>
  <si>
    <t>08841365</t>
  </si>
  <si>
    <t>114733</t>
  </si>
  <si>
    <t>GONZALES FRANCO GLADYS ROXANA</t>
  </si>
  <si>
    <t>06770937</t>
  </si>
  <si>
    <t>113401</t>
  </si>
  <si>
    <t>GONZALES MUÑOZ JOSE ANTONIO</t>
  </si>
  <si>
    <t>07120115</t>
  </si>
  <si>
    <t>113402</t>
  </si>
  <si>
    <t>GONZALES MUÑOZ JUAN CARLOS</t>
  </si>
  <si>
    <t>07170099</t>
  </si>
  <si>
    <t>113403</t>
  </si>
  <si>
    <t>GONZALES MUÑOZ ZOILA MARGARITA</t>
  </si>
  <si>
    <t>07146176</t>
  </si>
  <si>
    <t>113405</t>
  </si>
  <si>
    <t>GONZALES PADILLA ROSARIO MARCOS</t>
  </si>
  <si>
    <t>06833946</t>
  </si>
  <si>
    <t>113782</t>
  </si>
  <si>
    <t>GONZALES QUISPE ALICIA</t>
  </si>
  <si>
    <t>06273388</t>
  </si>
  <si>
    <t>991005</t>
  </si>
  <si>
    <t>GONZALEZ GUIVIN LUIS MIGUEL</t>
  </si>
  <si>
    <t>42840996</t>
  </si>
  <si>
    <t>113406</t>
  </si>
  <si>
    <t>GONZALEZ RODRIGUEZ EDIT ESPERANZA</t>
  </si>
  <si>
    <t>07540316</t>
  </si>
  <si>
    <t>113407</t>
  </si>
  <si>
    <t>GRAJEDA FUENTES PANTI MARIA DALIA</t>
  </si>
  <si>
    <t>09457586</t>
  </si>
  <si>
    <t>113409</t>
  </si>
  <si>
    <t>GRANADOS ROMERO ANGEL GREGORIO</t>
  </si>
  <si>
    <t>07164251</t>
  </si>
  <si>
    <t>113410</t>
  </si>
  <si>
    <t>GRANDE DE LA CRUZ DIMAS ROLANDO</t>
  </si>
  <si>
    <t>07711762</t>
  </si>
  <si>
    <t>113083</t>
  </si>
  <si>
    <t>GRANDEZ GOMEZ ROSA VIRGINIA</t>
  </si>
  <si>
    <t>07760866</t>
  </si>
  <si>
    <t>113411</t>
  </si>
  <si>
    <t>GRANDEZ MARTINEZ ISABEL</t>
  </si>
  <si>
    <t>08702907</t>
  </si>
  <si>
    <t>113414</t>
  </si>
  <si>
    <t>GUERRA PALACIOS ALEJANDRO FORTUNATO</t>
  </si>
  <si>
    <t>07072932</t>
  </si>
  <si>
    <t>113415</t>
  </si>
  <si>
    <t>GUERRERO HUAMAN ELVI ROSA</t>
  </si>
  <si>
    <t>09270676</t>
  </si>
  <si>
    <t>113676</t>
  </si>
  <si>
    <t>GUEVARA DEL AGUILA GLADYS</t>
  </si>
  <si>
    <t>10199098</t>
  </si>
  <si>
    <t>113416</t>
  </si>
  <si>
    <t>GUEVARA LOPEZ ARMANDO</t>
  </si>
  <si>
    <t>07713079</t>
  </si>
  <si>
    <t>113417</t>
  </si>
  <si>
    <t>GUEVARA RENGIFO RENE OFELIA</t>
  </si>
  <si>
    <t>08710182</t>
  </si>
  <si>
    <t>113378</t>
  </si>
  <si>
    <t>GUEVARA VASQUEZ ADELMO</t>
  </si>
  <si>
    <t>43008261</t>
  </si>
  <si>
    <t>114683</t>
  </si>
  <si>
    <t>GUTIERREZ ALDAVE JULISSA</t>
  </si>
  <si>
    <t>15846831</t>
  </si>
  <si>
    <t>113775</t>
  </si>
  <si>
    <t>GUTIERREZ CANALES JOSE ALEXANDER</t>
  </si>
  <si>
    <t>09824890</t>
  </si>
  <si>
    <t>113420</t>
  </si>
  <si>
    <t>GUTIERREZ ESCALANTE MARTHA ROXANA</t>
  </si>
  <si>
    <t>09649485</t>
  </si>
  <si>
    <t>113504</t>
  </si>
  <si>
    <t>GUTIERREZ HUAMAN BLANCA INES</t>
  </si>
  <si>
    <t>21299916</t>
  </si>
  <si>
    <t>113422</t>
  </si>
  <si>
    <t>GUZMAN RUIZ JUANA MARIA</t>
  </si>
  <si>
    <t>08703191</t>
  </si>
  <si>
    <t>113423</t>
  </si>
  <si>
    <t>HERNANDEZ MENDOZA DE MENDOZA MARIA LIDUVINA</t>
  </si>
  <si>
    <t>19201742</t>
  </si>
  <si>
    <t>991008</t>
  </si>
  <si>
    <t>HERRERA DIBURGA YIRLI</t>
  </si>
  <si>
    <t>45606933</t>
  </si>
  <si>
    <t>113366</t>
  </si>
  <si>
    <t>HERRERA ORONA VALENTINA CRISTINA</t>
  </si>
  <si>
    <t>32481328</t>
  </si>
  <si>
    <t>113424</t>
  </si>
  <si>
    <t>HIDALGO CAMPOMANES DE MATTOS ROSA ESMERALDA</t>
  </si>
  <si>
    <t>07785756</t>
  </si>
  <si>
    <t>113425</t>
  </si>
  <si>
    <t>HORNA MIMBELA ELENA YSMENIA</t>
  </si>
  <si>
    <t>08730838</t>
  </si>
  <si>
    <t>113426</t>
  </si>
  <si>
    <t>HORNA MIMBELA ROSSANA MERCEDES</t>
  </si>
  <si>
    <t>08713946</t>
  </si>
  <si>
    <t>82</t>
  </si>
  <si>
    <t>113569</t>
  </si>
  <si>
    <t>HUALLPA HUAMAN VICTORIA</t>
  </si>
  <si>
    <t>44410366</t>
  </si>
  <si>
    <t>113701</t>
  </si>
  <si>
    <t>HUAMAN AMESQUITA YRAIDA</t>
  </si>
  <si>
    <t>06921564</t>
  </si>
  <si>
    <t>113432</t>
  </si>
  <si>
    <t>HUAMAN HANCCO ALEJANDRO</t>
  </si>
  <si>
    <t>06194469</t>
  </si>
  <si>
    <t>113457</t>
  </si>
  <si>
    <t>HUAMAN RIVEROS MANUEL ALCIDES</t>
  </si>
  <si>
    <t>07763706</t>
  </si>
  <si>
    <t>113434</t>
  </si>
  <si>
    <t>HUANACHI DELGADO SEGUNDINA</t>
  </si>
  <si>
    <t>07709233</t>
  </si>
  <si>
    <t>139918</t>
  </si>
  <si>
    <t>HUANCA CAPAC JULIO CESAR</t>
  </si>
  <si>
    <t>41403389</t>
  </si>
  <si>
    <t>113436</t>
  </si>
  <si>
    <t>HUAPAYA RANILLA GIOVANNA ISELA</t>
  </si>
  <si>
    <t>07865565</t>
  </si>
  <si>
    <t>113437</t>
  </si>
  <si>
    <t>HUERTA ANYOSA BENITO MARCIAL</t>
  </si>
  <si>
    <t>07077805</t>
  </si>
  <si>
    <t>113783</t>
  </si>
  <si>
    <t>HUERTA ANYOSA LUIS ENRIQUE</t>
  </si>
  <si>
    <t>09776677</t>
  </si>
  <si>
    <t>113085</t>
  </si>
  <si>
    <t>HURTADO CONCHA ARISTIDES</t>
  </si>
  <si>
    <t>09023483</t>
  </si>
  <si>
    <t>113472</t>
  </si>
  <si>
    <t>HURTADO DIAZ CHRISTIAN ABRAHAM</t>
  </si>
  <si>
    <t>43235212</t>
  </si>
  <si>
    <t>114711</t>
  </si>
  <si>
    <t>INCIO ESPINOZA DE TABOADA ROSSANA MARTINA</t>
  </si>
  <si>
    <t>07643599</t>
  </si>
  <si>
    <t>113441</t>
  </si>
  <si>
    <t>ISACUPE CULE LOURDES</t>
  </si>
  <si>
    <t>07740733</t>
  </si>
  <si>
    <t>113086</t>
  </si>
  <si>
    <t>JACINTO HEREDIA JORGE JOSE</t>
  </si>
  <si>
    <t>10441221</t>
  </si>
  <si>
    <t>113442</t>
  </si>
  <si>
    <t>JARA CARBAJAL DE HUANACCHIRI MARIA DEL CARMEN</t>
  </si>
  <si>
    <t>08840826</t>
  </si>
  <si>
    <t>113192</t>
  </si>
  <si>
    <t>JIMENEZ LAREDO CARMEN HAYDEE</t>
  </si>
  <si>
    <t>08430964</t>
  </si>
  <si>
    <t>113399</t>
  </si>
  <si>
    <t>JIMENEZ MAÑUICO GERARDO JESUS</t>
  </si>
  <si>
    <t>71848449</t>
  </si>
  <si>
    <t>113444</t>
  </si>
  <si>
    <t>JIMENEZ ROJAS CARMEN EUGENIA</t>
  </si>
  <si>
    <t>10455460</t>
  </si>
  <si>
    <t>114585</t>
  </si>
  <si>
    <t>KRAUSS PEREZ ZONIA ANTONIA</t>
  </si>
  <si>
    <t>09999777</t>
  </si>
  <si>
    <t>113785</t>
  </si>
  <si>
    <t>LA ROSA RUIZ RITA JESUS CANDELARIA</t>
  </si>
  <si>
    <t>07261129</t>
  </si>
  <si>
    <t>139924</t>
  </si>
  <si>
    <t>LAOPA HUASHUAYO HUGO BASILIO</t>
  </si>
  <si>
    <t>10809986</t>
  </si>
  <si>
    <t>113445</t>
  </si>
  <si>
    <t>LARA CORONADO JORGE MANUEL</t>
  </si>
  <si>
    <t>25572975</t>
  </si>
  <si>
    <t>113105</t>
  </si>
  <si>
    <t>LARCO GONZALES JORGE MARTIN</t>
  </si>
  <si>
    <t>21402773</t>
  </si>
  <si>
    <t>113446</t>
  </si>
  <si>
    <t>LAURENTE CONDE MARITZA HERMINIA</t>
  </si>
  <si>
    <t>08663489</t>
  </si>
  <si>
    <t>114274</t>
  </si>
  <si>
    <t>LECAROS MORA JEAN PIERRE JOSE</t>
  </si>
  <si>
    <t>10060126</t>
  </si>
  <si>
    <t>113088</t>
  </si>
  <si>
    <t>LEON NAVARRETE ANA MARIA</t>
  </si>
  <si>
    <t>07704201</t>
  </si>
  <si>
    <t>113746</t>
  </si>
  <si>
    <t>LI AMENERO CESAR JESUS</t>
  </si>
  <si>
    <t>43888302</t>
  </si>
  <si>
    <t>113450</t>
  </si>
  <si>
    <t>LINARES CUBAS MARCIANO</t>
  </si>
  <si>
    <t>07992012</t>
  </si>
  <si>
    <t>113519</t>
  </si>
  <si>
    <t>LINARES ROQUE YOLANDA YANET</t>
  </si>
  <si>
    <t>09732890</t>
  </si>
  <si>
    <t>113453</t>
  </si>
  <si>
    <t>LIZARBE BALDEON ZARAGOZA</t>
  </si>
  <si>
    <t>25698421</t>
  </si>
  <si>
    <t>113758</t>
  </si>
  <si>
    <t>LIZARRAGA RAMOS LEANDRO IVAN</t>
  </si>
  <si>
    <t>07257570</t>
  </si>
  <si>
    <t>139934</t>
  </si>
  <si>
    <t>LIZARZABURU VALQUI WALTER CHRISTIAN</t>
  </si>
  <si>
    <t>41326400</t>
  </si>
  <si>
    <t>139952</t>
  </si>
  <si>
    <t>LLAMOZA CASTROMONTE HUTCH IVAN</t>
  </si>
  <si>
    <t>41276693</t>
  </si>
  <si>
    <t>991013</t>
  </si>
  <si>
    <t>LLAMOZA CASTROMONTE JUAN CARLOS</t>
  </si>
  <si>
    <t>40883831</t>
  </si>
  <si>
    <t>113330</t>
  </si>
  <si>
    <t>LLAPO GIRON LEILA</t>
  </si>
  <si>
    <t>75622643</t>
  </si>
  <si>
    <t>113583</t>
  </si>
  <si>
    <t>LLAULLIPOMA ROSALES LIZ DINA</t>
  </si>
  <si>
    <t>75706709</t>
  </si>
  <si>
    <t>113191</t>
  </si>
  <si>
    <t>LLONTOP CHECA ROSA YESILU</t>
  </si>
  <si>
    <t>07547194</t>
  </si>
  <si>
    <t>C3</t>
  </si>
  <si>
    <t>991012</t>
  </si>
  <si>
    <t>LOJA RUBIO JAIME RAUL</t>
  </si>
  <si>
    <t>43462313</t>
  </si>
  <si>
    <t>114730</t>
  </si>
  <si>
    <t>LOMAS LOPEZ ANDERSON</t>
  </si>
  <si>
    <t>10728430</t>
  </si>
  <si>
    <t>139935</t>
  </si>
  <si>
    <t>LOPEZ ALVA DE ROJAS GERTRUDIS BALVINA</t>
  </si>
  <si>
    <t>06870898</t>
  </si>
  <si>
    <t>990680</t>
  </si>
  <si>
    <t>LOPEZ ARIAS JUDY SORAYA</t>
  </si>
  <si>
    <t>29352599</t>
  </si>
  <si>
    <t>113463</t>
  </si>
  <si>
    <t>LOPEZ BERTA ORINSON</t>
  </si>
  <si>
    <t>06608544</t>
  </si>
  <si>
    <t>113634</t>
  </si>
  <si>
    <t>LOPEZ GALLEGOS JUANA MARIBEL</t>
  </si>
  <si>
    <t>06676984</t>
  </si>
  <si>
    <t>113284</t>
  </si>
  <si>
    <t>LOPEZ LEON JANETH MILAGROS</t>
  </si>
  <si>
    <t>40500636</t>
  </si>
  <si>
    <t>113091</t>
  </si>
  <si>
    <t>LOPEZ MORENO LOURDES MERCEDES</t>
  </si>
  <si>
    <t>07374424</t>
  </si>
  <si>
    <t>113467</t>
  </si>
  <si>
    <t>LOPEZ REATEGUI WILMER</t>
  </si>
  <si>
    <t>07744901</t>
  </si>
  <si>
    <t>113468</t>
  </si>
  <si>
    <t>LOPEZ RONDAN FRANCISCO</t>
  </si>
  <si>
    <t>07727429</t>
  </si>
  <si>
    <t>139925</t>
  </si>
  <si>
    <t>LOPEZ SOTELO HERLINDA GENOVEVA</t>
  </si>
  <si>
    <t>08508344</t>
  </si>
  <si>
    <t>113469</t>
  </si>
  <si>
    <t>LOPEZ TUNJAR ANA DE JESUS</t>
  </si>
  <si>
    <t>07648507</t>
  </si>
  <si>
    <t>113470</t>
  </si>
  <si>
    <t>LOPEZ VASQUEZ LLERME</t>
  </si>
  <si>
    <t>25525429</t>
  </si>
  <si>
    <t>113473</t>
  </si>
  <si>
    <t>LOZANO RUBIO RAMON</t>
  </si>
  <si>
    <t>08461784</t>
  </si>
  <si>
    <t>113474</t>
  </si>
  <si>
    <t>LUCAS HINOSTROZA ELISA</t>
  </si>
  <si>
    <t>07385351</t>
  </si>
  <si>
    <t>113004</t>
  </si>
  <si>
    <t>LUDOWIEG CASSINELLI LIESEL MARIE</t>
  </si>
  <si>
    <t>44360311</t>
  </si>
  <si>
    <t>113476</t>
  </si>
  <si>
    <t>LUGO MAGUIÑA VILMA TERESA</t>
  </si>
  <si>
    <t>09229291</t>
  </si>
  <si>
    <t>113477</t>
  </si>
  <si>
    <t>LUNA VALVAS ROSA ELENA</t>
  </si>
  <si>
    <t>25537439</t>
  </si>
  <si>
    <t>113786</t>
  </si>
  <si>
    <t>MACIAS MERA CATALINA</t>
  </si>
  <si>
    <t>06832717</t>
  </si>
  <si>
    <t>113044</t>
  </si>
  <si>
    <t>MALDONADO ACEVEDO GIANINA MARIA</t>
  </si>
  <si>
    <t>47278355</t>
  </si>
  <si>
    <t>113093</t>
  </si>
  <si>
    <t>MALPICA CHIHUA CARMEN OLGA</t>
  </si>
  <si>
    <t>08646654</t>
  </si>
  <si>
    <t>113481</t>
  </si>
  <si>
    <t>MAMANI MAMANI RICARDO</t>
  </si>
  <si>
    <t>08509958</t>
  </si>
  <si>
    <t>113482</t>
  </si>
  <si>
    <t>MAMANI QUISPE MARCOS</t>
  </si>
  <si>
    <t>06207584</t>
  </si>
  <si>
    <t>113115</t>
  </si>
  <si>
    <t>MAMANI TITO HAYDEE</t>
  </si>
  <si>
    <t>46958076</t>
  </si>
  <si>
    <t>113064</t>
  </si>
  <si>
    <t>MANRIQUE APOLO HUGO RENATO</t>
  </si>
  <si>
    <t>00123371</t>
  </si>
  <si>
    <t>113485</t>
  </si>
  <si>
    <t>MANTILLA CHIRINOS MARISSA ELIZABETH</t>
  </si>
  <si>
    <t>06185793</t>
  </si>
  <si>
    <t>113486</t>
  </si>
  <si>
    <t>MAQUERA MAMANI DE REYES JULIA AURELIA</t>
  </si>
  <si>
    <t>06994421</t>
  </si>
  <si>
    <t>CESE POR LIMITE DE DAD (CUMPLIO 70 AÑOS EL 05/04/2021)</t>
  </si>
  <si>
    <t>113487</t>
  </si>
  <si>
    <t>MARAVI BARDALES MIGUEL ANGEL</t>
  </si>
  <si>
    <t>08363096</t>
  </si>
  <si>
    <t>113489</t>
  </si>
  <si>
    <t>MARCELO MADUEÑO TANIA LIBERTAD</t>
  </si>
  <si>
    <t>15857215</t>
  </si>
  <si>
    <t>RENOVAR DESTAQUE A/P 01/01/2021 R.A. N° 019-2021-OP-HVLH/MINSA</t>
  </si>
  <si>
    <t>139953</t>
  </si>
  <si>
    <t>MARIN RODRIGUEZ EDWIN FILIBERTO</t>
  </si>
  <si>
    <t>40686251</t>
  </si>
  <si>
    <t>113787</t>
  </si>
  <si>
    <t>MARQUEZ AGAMA VALERIA PREDI</t>
  </si>
  <si>
    <t>10155974</t>
  </si>
  <si>
    <t>113492</t>
  </si>
  <si>
    <t>MARREROS CARDOSO BETHI TEODORA</t>
  </si>
  <si>
    <t>08812288</t>
  </si>
  <si>
    <t>114731</t>
  </si>
  <si>
    <t>MARTEL FERNANDEZ AUREA</t>
  </si>
  <si>
    <t>09421579</t>
  </si>
  <si>
    <t>139946</t>
  </si>
  <si>
    <t>MARTINEZ LOPEZ CINTHIA DENNESY</t>
  </si>
  <si>
    <t>40621108</t>
  </si>
  <si>
    <t>113493</t>
  </si>
  <si>
    <t>MARTINEZ PAUCAR ENMA LUZ</t>
  </si>
  <si>
    <t>09351744</t>
  </si>
  <si>
    <t>113494</t>
  </si>
  <si>
    <t>MARTINEZ SUASNABAR FLORA ELENA</t>
  </si>
  <si>
    <t>21063962</t>
  </si>
  <si>
    <t>113495</t>
  </si>
  <si>
    <t>MARTINEZ SUASNABAR JUAN ARTURO</t>
  </si>
  <si>
    <t>06870657</t>
  </si>
  <si>
    <t>113095</t>
  </si>
  <si>
    <t>MARTINEZ SUASNABAR NELLY FORTUNATA</t>
  </si>
  <si>
    <t>06939052</t>
  </si>
  <si>
    <t>990726</t>
  </si>
  <si>
    <t>MATTA MINAYA ALINA ZULEMA</t>
  </si>
  <si>
    <t>45000226</t>
  </si>
  <si>
    <t>990686</t>
  </si>
  <si>
    <t>MATTA MINAYA SILVIA AMPARO</t>
  </si>
  <si>
    <t>10034846</t>
  </si>
  <si>
    <t>560156</t>
  </si>
  <si>
    <t>MATTA RAMOS EVELYN CELINDA</t>
  </si>
  <si>
    <t>40275028</t>
  </si>
  <si>
    <t>560170</t>
  </si>
  <si>
    <t>MATTOS HIDALGO ANTONIO FREDDY</t>
  </si>
  <si>
    <t>10805962</t>
  </si>
  <si>
    <t>113496</t>
  </si>
  <si>
    <t>MAURI AQUINO JUANA</t>
  </si>
  <si>
    <t>07760189</t>
  </si>
  <si>
    <t>113497</t>
  </si>
  <si>
    <t>MAURICIO LLANOS CARMEN LIDIA</t>
  </si>
  <si>
    <t>08917548</t>
  </si>
  <si>
    <t>114740</t>
  </si>
  <si>
    <t>MAURY VASQUEZ ROMULO VICTOR</t>
  </si>
  <si>
    <t>07736685</t>
  </si>
  <si>
    <t>113097</t>
  </si>
  <si>
    <t>MAYTA FLORES DE PEREZ LUZGARDA AIDA</t>
  </si>
  <si>
    <t>25815255</t>
  </si>
  <si>
    <t>113498</t>
  </si>
  <si>
    <t>MEDINA AYAUJA CLAUDIA</t>
  </si>
  <si>
    <t>07756025</t>
  </si>
  <si>
    <t>139936</t>
  </si>
  <si>
    <t>MEDINA BOLIVAR CECILIA FILOMENA</t>
  </si>
  <si>
    <t>08524227</t>
  </si>
  <si>
    <t>113499</t>
  </si>
  <si>
    <t>MEDINA CONDOR EDMUNDA</t>
  </si>
  <si>
    <t>06704210</t>
  </si>
  <si>
    <t>139951</t>
  </si>
  <si>
    <t>MEJIA CASTILLO MARGOT SATURNINA</t>
  </si>
  <si>
    <t>40445463</t>
  </si>
  <si>
    <t>113011</t>
  </si>
  <si>
    <t>MEJIA COBOS VANESSA ELIZABETH</t>
  </si>
  <si>
    <t>44636480</t>
  </si>
  <si>
    <t>991006</t>
  </si>
  <si>
    <t>MEJIA MONTALVAN DORIS AMANDA</t>
  </si>
  <si>
    <t>10561025</t>
  </si>
  <si>
    <t>113176</t>
  </si>
  <si>
    <t>MELGAR VASQUEZ MARCO ANTONIO</t>
  </si>
  <si>
    <t>07537696</t>
  </si>
  <si>
    <t>113501</t>
  </si>
  <si>
    <t>MENACHO RODRIGUEZ ANA MARINA</t>
  </si>
  <si>
    <t>06761494</t>
  </si>
  <si>
    <t>113099</t>
  </si>
  <si>
    <t>MENDOZA BALLARTA AURELIO JUAN</t>
  </si>
  <si>
    <t>10192359</t>
  </si>
  <si>
    <t>113502</t>
  </si>
  <si>
    <t>MENDOZA CARRILLO JOSE LUIS</t>
  </si>
  <si>
    <t>08233318</t>
  </si>
  <si>
    <t>991010</t>
  </si>
  <si>
    <t>MENDOZA JULCAMORO JHENNY CARINA</t>
  </si>
  <si>
    <t>44069538</t>
  </si>
  <si>
    <t>113503</t>
  </si>
  <si>
    <t>MENDOZA PALACIOS SEGUNDO VICTOR</t>
  </si>
  <si>
    <t>06015418</t>
  </si>
  <si>
    <t>991120</t>
  </si>
  <si>
    <t>MENDOZA VILLANUEVA DE GASTELU MARIA DOLORA</t>
  </si>
  <si>
    <t>08301305</t>
  </si>
  <si>
    <t>113165</t>
  </si>
  <si>
    <t>MESIAS CHUMBE MAGALLY JESUS</t>
  </si>
  <si>
    <t>09648294</t>
  </si>
  <si>
    <t>113102</t>
  </si>
  <si>
    <t>MIÑANO GARCIA VICTORIA EDITH</t>
  </si>
  <si>
    <t>18829464</t>
  </si>
  <si>
    <t>113059</t>
  </si>
  <si>
    <t>MIRANDA FLORES CARLOS ALFONSO</t>
  </si>
  <si>
    <t>17874841</t>
  </si>
  <si>
    <t>113103</t>
  </si>
  <si>
    <t>MIRAVAL ROJAS EDGAR JESUS</t>
  </si>
  <si>
    <t>07342268</t>
  </si>
  <si>
    <t>113104</t>
  </si>
  <si>
    <t>MIYADI NISHIZAWA BERTHA ELENA</t>
  </si>
  <si>
    <t>07946848</t>
  </si>
  <si>
    <t>114744</t>
  </si>
  <si>
    <t>MOLINA GARCIA CELSO ALEJANDRO</t>
  </si>
  <si>
    <t>41587161</t>
  </si>
  <si>
    <t>113507</t>
  </si>
  <si>
    <t>MONTEBLANCO PISCONTI RAMON LUIS</t>
  </si>
  <si>
    <t>08019831</t>
  </si>
  <si>
    <t>113702</t>
  </si>
  <si>
    <t>MONTERO LECCA FLOR MARLENI</t>
  </si>
  <si>
    <t>73538372</t>
  </si>
  <si>
    <t>139929</t>
  </si>
  <si>
    <t>MONTORO VENEGAS EDUARDO MARTIN</t>
  </si>
  <si>
    <t>10721280</t>
  </si>
  <si>
    <t>114588</t>
  </si>
  <si>
    <t>MONTUFAR LEZAMA ELSA DINA</t>
  </si>
  <si>
    <t>25521497</t>
  </si>
  <si>
    <t>139949</t>
  </si>
  <si>
    <t>MORA FLORES WALTER LEONARDO</t>
  </si>
  <si>
    <t>09822656</t>
  </si>
  <si>
    <t>113107</t>
  </si>
  <si>
    <t>MORALES CASTILLO BIBILIA JUANA</t>
  </si>
  <si>
    <t>07738531</t>
  </si>
  <si>
    <t>113324</t>
  </si>
  <si>
    <t>MORALES HUAYAMARES DANNA FIORELLA</t>
  </si>
  <si>
    <t>74489064</t>
  </si>
  <si>
    <t>113509</t>
  </si>
  <si>
    <t>MORALES NAVARRETE BETTY NORMA</t>
  </si>
  <si>
    <t>07733635</t>
  </si>
  <si>
    <t>113510</t>
  </si>
  <si>
    <t>MORALES RAMOS DE SANCHEZ YRAIDA AMISADDAI</t>
  </si>
  <si>
    <t>06996352</t>
  </si>
  <si>
    <t>991004</t>
  </si>
  <si>
    <t>MORALES UGARTE SONIA ELENA</t>
  </si>
  <si>
    <t>41855850</t>
  </si>
  <si>
    <t>113120</t>
  </si>
  <si>
    <t>MORALES VASQUEZ CESAR ALBERTO</t>
  </si>
  <si>
    <t>40064308</t>
  </si>
  <si>
    <t>113511</t>
  </si>
  <si>
    <t>MORENO CUEVA DE PASACHE DIANA AIDA</t>
  </si>
  <si>
    <t>08538530</t>
  </si>
  <si>
    <t>113512</t>
  </si>
  <si>
    <t>MORENO CUEVA ROSA FRANCISCA</t>
  </si>
  <si>
    <t>08561614</t>
  </si>
  <si>
    <t>114686</t>
  </si>
  <si>
    <t>MORI CAMAN EUCLIDES</t>
  </si>
  <si>
    <t>33417919</t>
  </si>
  <si>
    <t>990713</t>
  </si>
  <si>
    <t>MORI PINEDO OSCAR EDUARDO EFRAIN</t>
  </si>
  <si>
    <t>45515965</t>
  </si>
  <si>
    <t>113513</t>
  </si>
  <si>
    <t>MORI RAMIREZ ESTELA</t>
  </si>
  <si>
    <t>25809775</t>
  </si>
  <si>
    <t>113514</t>
  </si>
  <si>
    <t>MORI RAMIREZ JESUS</t>
  </si>
  <si>
    <t>25412648</t>
  </si>
  <si>
    <t>113516</t>
  </si>
  <si>
    <t>MOTTA OCHOA ALBERTO</t>
  </si>
  <si>
    <t>09504898</t>
  </si>
  <si>
    <t>113784</t>
  </si>
  <si>
    <t>MUÑOZ CHAPPA HERBERT JEAN PIERRE</t>
  </si>
  <si>
    <t>72771410</t>
  </si>
  <si>
    <t>113109</t>
  </si>
  <si>
    <t>MUÑOZ DUEÑAS MARCIAL ENRIQUE</t>
  </si>
  <si>
    <t>15608053</t>
  </si>
  <si>
    <t>113110</t>
  </si>
  <si>
    <t>MUÑOZ DUEÑAS TEODORA LIBERATA</t>
  </si>
  <si>
    <t>15589427</t>
  </si>
  <si>
    <t>113517</t>
  </si>
  <si>
    <t>MUÑOZ URQUIZO SONNIA ENRIQUETA</t>
  </si>
  <si>
    <t>07216765</t>
  </si>
  <si>
    <t>113518</t>
  </si>
  <si>
    <t>NARVAEZ VILLANUEVA FLOR DE MARIA</t>
  </si>
  <si>
    <t>06738558</t>
  </si>
  <si>
    <t>113520</t>
  </si>
  <si>
    <t>NAVARRO UPIACHIHUAY LUPE ELIZABETH</t>
  </si>
  <si>
    <t>06244047</t>
  </si>
  <si>
    <t>113112</t>
  </si>
  <si>
    <t>NORABUENA ESPINOZA APOLINARIA ESTHER</t>
  </si>
  <si>
    <t>07560123</t>
  </si>
  <si>
    <t>560160</t>
  </si>
  <si>
    <t>NORABUENA ESPINOZA MAXIMINA LAURA</t>
  </si>
  <si>
    <t>07596729</t>
  </si>
  <si>
    <t>991045</t>
  </si>
  <si>
    <t>NUÑEZ CASTILLO MANUEL SALOMON</t>
  </si>
  <si>
    <t>42663663</t>
  </si>
  <si>
    <t>113523</t>
  </si>
  <si>
    <t>NUÑEZ MEDINA ROSA MERCEDES</t>
  </si>
  <si>
    <t>08660048</t>
  </si>
  <si>
    <t>113111</t>
  </si>
  <si>
    <t>ÑAUPARI JARA ROSSANA LAURA DIONE</t>
  </si>
  <si>
    <t>07212824</t>
  </si>
  <si>
    <t>113113</t>
  </si>
  <si>
    <t>OCROSPOMA CABALLERO JOSE HIPOLITO</t>
  </si>
  <si>
    <t>07812278</t>
  </si>
  <si>
    <t>113524</t>
  </si>
  <si>
    <t>ODAR OROSCO CLORINDA</t>
  </si>
  <si>
    <t>07726350</t>
  </si>
  <si>
    <t>113525</t>
  </si>
  <si>
    <t>OJEDA HERRERA OTILIA DEL PILAR</t>
  </si>
  <si>
    <t>07710865</t>
  </si>
  <si>
    <t>113526</t>
  </si>
  <si>
    <t>OLANO BERMUDEZ ROCIO DEL PILAR</t>
  </si>
  <si>
    <t>09547664</t>
  </si>
  <si>
    <t>113626</t>
  </si>
  <si>
    <t>OLIVA ESTRADA ELMER</t>
  </si>
  <si>
    <t>06885840</t>
  </si>
  <si>
    <t>113528</t>
  </si>
  <si>
    <t>OLIVERA CAMPOS TERESA FANNY</t>
  </si>
  <si>
    <t>06031327</t>
  </si>
  <si>
    <t>113529</t>
  </si>
  <si>
    <t>OLIVERA CHAVEZ LUCIO ANIBAL</t>
  </si>
  <si>
    <t>06151650</t>
  </si>
  <si>
    <t>113530</t>
  </si>
  <si>
    <t>OLIVERA CHAVEZ SEGUNDO JULIO</t>
  </si>
  <si>
    <t>06262347</t>
  </si>
  <si>
    <t>114694</t>
  </si>
  <si>
    <t>OLIVERA SANTOYO MANUEL DOMINGO</t>
  </si>
  <si>
    <t>28105554</t>
  </si>
  <si>
    <t>113114</t>
  </si>
  <si>
    <t>ONTANEDA FIGINI NANCY</t>
  </si>
  <si>
    <t>25494510</t>
  </si>
  <si>
    <t>113532</t>
  </si>
  <si>
    <t>ORIHUELA JUSTO BRUNO MAXIMILIANO</t>
  </si>
  <si>
    <t>08915327</t>
  </si>
  <si>
    <t>113533</t>
  </si>
  <si>
    <t>ORIHUELA JUSTO NONE HINDALECIO</t>
  </si>
  <si>
    <t>08892203</t>
  </si>
  <si>
    <t>113534</t>
  </si>
  <si>
    <t>OROZCO FARRIOL MARCELINO SANTIAGO</t>
  </si>
  <si>
    <t>07126615</t>
  </si>
  <si>
    <t>114739</t>
  </si>
  <si>
    <t>ORTEGA DIAZ SANDRA ELIZABETH</t>
  </si>
  <si>
    <t>09597040</t>
  </si>
  <si>
    <t>113535</t>
  </si>
  <si>
    <t>ORTEGA RIVERA DE HUAPAYA VILMA IRIS</t>
  </si>
  <si>
    <t>10354433</t>
  </si>
  <si>
    <t>113536</t>
  </si>
  <si>
    <t>ORTEGA SANTILLAN DONA ALEJANDRINA</t>
  </si>
  <si>
    <t>07726888</t>
  </si>
  <si>
    <t>113537</t>
  </si>
  <si>
    <t>ORTEGA SANTILLAN SUSANA YSABEL</t>
  </si>
  <si>
    <t>07726746</t>
  </si>
  <si>
    <t>113538</t>
  </si>
  <si>
    <t>ORTIZ RODRIGUEZ GREGORIO</t>
  </si>
  <si>
    <t>06239283</t>
  </si>
  <si>
    <t>113117</t>
  </si>
  <si>
    <t>ORTIZ YEPEZ VDA DE CALDAS DORIS BALBINA</t>
  </si>
  <si>
    <t>06009224</t>
  </si>
  <si>
    <t>560161</t>
  </si>
  <si>
    <t>OSORIO AGUILAR EDGAR CARLOS</t>
  </si>
  <si>
    <t>22082207</t>
  </si>
  <si>
    <t>113788</t>
  </si>
  <si>
    <t>OSORIO ALCALDE JOSE LUIS</t>
  </si>
  <si>
    <t>08168567</t>
  </si>
  <si>
    <t>113539</t>
  </si>
  <si>
    <t>OSORIO LINAN VICTOR</t>
  </si>
  <si>
    <t>08579963</t>
  </si>
  <si>
    <t>113540</t>
  </si>
  <si>
    <t>OTAROLA YANAC DOMINGA DOMITILA</t>
  </si>
  <si>
    <t>09421302</t>
  </si>
  <si>
    <t>113541</t>
  </si>
  <si>
    <t>OVIEDO DULANTO FRANK VICTOR</t>
  </si>
  <si>
    <t>09313041</t>
  </si>
  <si>
    <t>113119</t>
  </si>
  <si>
    <t>PAJUELO ROMERO MOISES ABEL</t>
  </si>
  <si>
    <t>08653525</t>
  </si>
  <si>
    <t>113543</t>
  </si>
  <si>
    <t>PALACIOS MEJIA ELSA FLORENCIA</t>
  </si>
  <si>
    <t>15617556</t>
  </si>
  <si>
    <t>113001</t>
  </si>
  <si>
    <t>PALACIOS VALDIVIESO CARLOS EDUARDO</t>
  </si>
  <si>
    <t>10647213</t>
  </si>
  <si>
    <t>113544</t>
  </si>
  <si>
    <t>PALOMINO FLORES MARY</t>
  </si>
  <si>
    <t>06080770</t>
  </si>
  <si>
    <t>113766</t>
  </si>
  <si>
    <t>PALOMINO GOMEZ MARTHA ELIZABETH</t>
  </si>
  <si>
    <t>07064299</t>
  </si>
  <si>
    <t>113121</t>
  </si>
  <si>
    <t>PALOMINO LOPEZ NELY</t>
  </si>
  <si>
    <t>10681159</t>
  </si>
  <si>
    <t>113545</t>
  </si>
  <si>
    <t>PANDO ROJAS ROSA</t>
  </si>
  <si>
    <t>09310711</t>
  </si>
  <si>
    <t>113546</t>
  </si>
  <si>
    <t>PANDURO RIVA GLADYS ESTELA</t>
  </si>
  <si>
    <t>07246824</t>
  </si>
  <si>
    <t>113547</t>
  </si>
  <si>
    <t>PANTOJA ARANDA GABRIEL JOSE</t>
  </si>
  <si>
    <t>08953189</t>
  </si>
  <si>
    <t>113549</t>
  </si>
  <si>
    <t>PAREDES AMBULODEGUI RONALD ENRIQUE</t>
  </si>
  <si>
    <t>06930215</t>
  </si>
  <si>
    <t>113162</t>
  </si>
  <si>
    <t>PAREDES DELMAZZO MARLO DAVID</t>
  </si>
  <si>
    <t>10279075</t>
  </si>
  <si>
    <t>113789</t>
  </si>
  <si>
    <t>PAREDES OXA MAURICIO RAFAEL</t>
  </si>
  <si>
    <t>09536540</t>
  </si>
  <si>
    <t>113550</t>
  </si>
  <si>
    <t>PAREJA BRAVO GLADYS</t>
  </si>
  <si>
    <t>25476679</t>
  </si>
  <si>
    <t>113551</t>
  </si>
  <si>
    <t>PAREJA TELLO GLORIA AMERICA</t>
  </si>
  <si>
    <t>06025924</t>
  </si>
  <si>
    <t>113552</t>
  </si>
  <si>
    <t>PARINA CAMPOS KELLI</t>
  </si>
  <si>
    <t>06093619</t>
  </si>
  <si>
    <t>990725</t>
  </si>
  <si>
    <t>PARINANGO ALVARADO MARIA LUZ</t>
  </si>
  <si>
    <t>31133747</t>
  </si>
  <si>
    <t>113553</t>
  </si>
  <si>
    <t>PARIONA GAMBOA HERNAN</t>
  </si>
  <si>
    <t>06176643</t>
  </si>
  <si>
    <t>BAJA POR FALLECIMIENTO (FALLECIO EL 05/04/2021</t>
  </si>
  <si>
    <t>113554</t>
  </si>
  <si>
    <t>PARIONA GAMBOA JULIA</t>
  </si>
  <si>
    <t>06117102</t>
  </si>
  <si>
    <t>113555</t>
  </si>
  <si>
    <t>PARIONA GAMBOA PAULINA</t>
  </si>
  <si>
    <t>06231710</t>
  </si>
  <si>
    <t>990718</t>
  </si>
  <si>
    <t>PARRAGA ANDRADE MAGALY KARLA</t>
  </si>
  <si>
    <t>25791717</t>
  </si>
  <si>
    <t>990682</t>
  </si>
  <si>
    <t>PATIÑO HERNANDEZ NADIA</t>
  </si>
  <si>
    <t>40008249</t>
  </si>
  <si>
    <t>113556</t>
  </si>
  <si>
    <t>PAUCAR MENDOZA MARIA ELISA</t>
  </si>
  <si>
    <t>08968610</t>
  </si>
  <si>
    <t>113558</t>
  </si>
  <si>
    <t>PEDROZA VALDIVIA JORGE ORLANDO</t>
  </si>
  <si>
    <t>07702987</t>
  </si>
  <si>
    <t>113559</t>
  </si>
  <si>
    <t>PELAEZ MUGARRA ARTURO</t>
  </si>
  <si>
    <t>08537785</t>
  </si>
  <si>
    <t>113561</t>
  </si>
  <si>
    <t>PELAEZ MUGARRA HUMBERTO</t>
  </si>
  <si>
    <t>08485711</t>
  </si>
  <si>
    <t>113562</t>
  </si>
  <si>
    <t>PELAEZ MUGARRA ZENAIDA</t>
  </si>
  <si>
    <t>08451689</t>
  </si>
  <si>
    <t>990689</t>
  </si>
  <si>
    <t>PELAEZ REYES STEVEN ROBERTO</t>
  </si>
  <si>
    <t>41691039</t>
  </si>
  <si>
    <t>113563</t>
  </si>
  <si>
    <t>PEÑA ALTAMIRANO JUAN DE DIOS</t>
  </si>
  <si>
    <t>10425582</t>
  </si>
  <si>
    <t>113565</t>
  </si>
  <si>
    <t>PEÑA AUCASIME MILAGROS SOFIA</t>
  </si>
  <si>
    <t>06640039</t>
  </si>
  <si>
    <t>113122</t>
  </si>
  <si>
    <t>PEÑA BABILONIA JAVIER</t>
  </si>
  <si>
    <t>00991722</t>
  </si>
  <si>
    <t>65</t>
  </si>
  <si>
    <t>113625</t>
  </si>
  <si>
    <t>PEÑA CERQUERA JOSE MANUEL</t>
  </si>
  <si>
    <t>42510028</t>
  </si>
  <si>
    <t>139937</t>
  </si>
  <si>
    <t>PEÑA CERQUERA KEVEN CHRISTIAN</t>
  </si>
  <si>
    <t>41649754</t>
  </si>
  <si>
    <t>113566</t>
  </si>
  <si>
    <t>PERALES PERALES JUAN MOISES</t>
  </si>
  <si>
    <t>10292370</t>
  </si>
  <si>
    <t>991000</t>
  </si>
  <si>
    <t>PEREZ GARCIA ELIZABET FANNY</t>
  </si>
  <si>
    <t>44556680</t>
  </si>
  <si>
    <t>139945</t>
  </si>
  <si>
    <t>PEREZ GARCIA JORGE LUIS</t>
  </si>
  <si>
    <t>42058833</t>
  </si>
  <si>
    <t>113790</t>
  </si>
  <si>
    <t>PEREZ RAMAYCUNA JENY LISET</t>
  </si>
  <si>
    <t>10770905</t>
  </si>
  <si>
    <t>113567</t>
  </si>
  <si>
    <t>PEREZ VASQUEZ OSIEL</t>
  </si>
  <si>
    <t>06232151</t>
  </si>
  <si>
    <t>113568</t>
  </si>
  <si>
    <t>PEREZ YACSAVILCA JORGE</t>
  </si>
  <si>
    <t>07178359</t>
  </si>
  <si>
    <t>114732</t>
  </si>
  <si>
    <t>PEZO LITARDO JESSYCA</t>
  </si>
  <si>
    <t>40102845</t>
  </si>
  <si>
    <t>991011</t>
  </si>
  <si>
    <t>PICHARDO COZ YENNI PAOLA</t>
  </si>
  <si>
    <t>45591791</t>
  </si>
  <si>
    <t>113570</t>
  </si>
  <si>
    <t>PIMENTEL TORRES ABILIO</t>
  </si>
  <si>
    <t>07179878</t>
  </si>
  <si>
    <t>113571</t>
  </si>
  <si>
    <t>PINEDO MUÑANTE DE DEL CASTILLO SANDRA ROXANA</t>
  </si>
  <si>
    <t>07752914</t>
  </si>
  <si>
    <t>113572</t>
  </si>
  <si>
    <t>PINEDO RENGIFO HILDA ROSA</t>
  </si>
  <si>
    <t>25511338</t>
  </si>
  <si>
    <t>113574</t>
  </si>
  <si>
    <t>PINTO RAMIREZ IRIS MAFALDA</t>
  </si>
  <si>
    <t>25430056</t>
  </si>
  <si>
    <t>113126</t>
  </si>
  <si>
    <t>PINTO SANTOME CARMEN ERLINDA</t>
  </si>
  <si>
    <t>15673286</t>
  </si>
  <si>
    <t>990685</t>
  </si>
  <si>
    <t>POLO BAZAN ANA YESSICA</t>
  </si>
  <si>
    <t>09864473</t>
  </si>
  <si>
    <t>113575</t>
  </si>
  <si>
    <t>POLO HUAMANI GODOLFREDO BENJAMIN</t>
  </si>
  <si>
    <t>07711305</t>
  </si>
  <si>
    <t>114737</t>
  </si>
  <si>
    <t>POMA VELIZ RICARDO EDUARDO</t>
  </si>
  <si>
    <t>10371977</t>
  </si>
  <si>
    <t>113128</t>
  </si>
  <si>
    <t>PONCE CORTIJO LILIA ELIZABETH</t>
  </si>
  <si>
    <t>08575586</t>
  </si>
  <si>
    <t>RENOVAR DESTAQUE A/P DEL 01/01/2021 R.A. N°</t>
  </si>
  <si>
    <t>113576</t>
  </si>
  <si>
    <t>PONCE DE LEON OJEDA EVA</t>
  </si>
  <si>
    <t>07852283</t>
  </si>
  <si>
    <t>114583</t>
  </si>
  <si>
    <t>PORTAL MEDINA FRIDA DAISY</t>
  </si>
  <si>
    <t>18849536</t>
  </si>
  <si>
    <t>114584</t>
  </si>
  <si>
    <t>PORTAL MEDINA JENNY RUBETH</t>
  </si>
  <si>
    <t>09917529</t>
  </si>
  <si>
    <t>139926</t>
  </si>
  <si>
    <t>PORTOCARRERO ROJAS YOLANDA NATIVIDAD</t>
  </si>
  <si>
    <t>07716981</t>
  </si>
  <si>
    <t>113578</t>
  </si>
  <si>
    <t>PORTOCARRERO TORRES MARILU</t>
  </si>
  <si>
    <t>06854583</t>
  </si>
  <si>
    <t>560159</t>
  </si>
  <si>
    <t>POZO POZO MERCEDES PAULINA</t>
  </si>
  <si>
    <t>08138109</t>
  </si>
  <si>
    <t>113129</t>
  </si>
  <si>
    <t>PRADA TORRES ROSA GABY</t>
  </si>
  <si>
    <t>15614638</t>
  </si>
  <si>
    <t>27</t>
  </si>
  <si>
    <t>113071</t>
  </si>
  <si>
    <t>PRADO CORONADO JESSICA LOURDES</t>
  </si>
  <si>
    <t>09430170</t>
  </si>
  <si>
    <t>113130</t>
  </si>
  <si>
    <t>PRIALE DE LA PEÑA PERCY ISMAEL RODOLFO</t>
  </si>
  <si>
    <t>06017175</t>
  </si>
  <si>
    <t>113618</t>
  </si>
  <si>
    <t>PUERTA MUÑOZ FRANCISCO</t>
  </si>
  <si>
    <t>33432815</t>
  </si>
  <si>
    <t>113581</t>
  </si>
  <si>
    <t>PUMARICRA PADILLA CARLOS JUSTO</t>
  </si>
  <si>
    <t>06983610</t>
  </si>
  <si>
    <t>DESTACAR A/P DEL 01/01/2021 R.A. N° 343-2021-OP-HVLH/MINSA</t>
  </si>
  <si>
    <t>113582</t>
  </si>
  <si>
    <t>QUEVEDO ESPINOZA LUZ PAULINA</t>
  </si>
  <si>
    <t>07244244</t>
  </si>
  <si>
    <t>113132</t>
  </si>
  <si>
    <t>QUINTANA AYLAS MARIA TERESA</t>
  </si>
  <si>
    <t>07086239</t>
  </si>
  <si>
    <t>139885</t>
  </si>
  <si>
    <t>QUISPE CORREA JORGE LUIS</t>
  </si>
  <si>
    <t>07173484</t>
  </si>
  <si>
    <t>139930</t>
  </si>
  <si>
    <t>QUISPE GONZALES MARIA VICTORIA</t>
  </si>
  <si>
    <t>20578097</t>
  </si>
  <si>
    <t>139879</t>
  </si>
  <si>
    <t>QUISPE MANCO MARIA LUZ</t>
  </si>
  <si>
    <t>06276347</t>
  </si>
  <si>
    <t>139947</t>
  </si>
  <si>
    <t>QUISPE MANCO MIGUEL ANGEL</t>
  </si>
  <si>
    <t>41048248</t>
  </si>
  <si>
    <t>139964</t>
  </si>
  <si>
    <t>QUISPE PORRAS BEATRIZ ELENA</t>
  </si>
  <si>
    <t>40942902</t>
  </si>
  <si>
    <t>113587</t>
  </si>
  <si>
    <t>RABANAL LOPEZ SEGUNDO ESTEBAN</t>
  </si>
  <si>
    <t>10740546</t>
  </si>
  <si>
    <t>113715</t>
  </si>
  <si>
    <t>RAMIREZ FELIX ARNOLD JESUS</t>
  </si>
  <si>
    <t>06281585</t>
  </si>
  <si>
    <t>113706</t>
  </si>
  <si>
    <t>RAMIREZ FELIX IVAN EDISON</t>
  </si>
  <si>
    <t>09797820</t>
  </si>
  <si>
    <t>113590</t>
  </si>
  <si>
    <t>RAMIREZ MARTINEZ DE DIAZ AILEN MARLENA</t>
  </si>
  <si>
    <t>10532850</t>
  </si>
  <si>
    <t>113591</t>
  </si>
  <si>
    <t>RAMIREZ PACHECO VDA DE PEREZ ENEDINA</t>
  </si>
  <si>
    <t>07019326</t>
  </si>
  <si>
    <t>113592</t>
  </si>
  <si>
    <t>RAMIREZ PALOMINO JORGE EL CARMEN</t>
  </si>
  <si>
    <t>06854537</t>
  </si>
  <si>
    <t>139963</t>
  </si>
  <si>
    <t>RAMIREZ VILCHEZ DE ACED LUISA</t>
  </si>
  <si>
    <t>07765986</t>
  </si>
  <si>
    <t>991007</t>
  </si>
  <si>
    <t>RAMOS AZAÑEDO ETHEL PATRICIA</t>
  </si>
  <si>
    <t>32732027</t>
  </si>
  <si>
    <t>113593</t>
  </si>
  <si>
    <t>RAMOS OCAMPO GUALBERTO</t>
  </si>
  <si>
    <t>07706621</t>
  </si>
  <si>
    <t>113127</t>
  </si>
  <si>
    <t>RAMOS OTINIANO LILIAN ROXANA</t>
  </si>
  <si>
    <t>08034173</t>
  </si>
  <si>
    <t>113762</t>
  </si>
  <si>
    <t>RAMOS PATIÑO VICTOR EDUARDO</t>
  </si>
  <si>
    <t>09154076</t>
  </si>
  <si>
    <t>139886</t>
  </si>
  <si>
    <t>RAMOS ROJAS GRACIELA</t>
  </si>
  <si>
    <t>08127755</t>
  </si>
  <si>
    <t>113595</t>
  </si>
  <si>
    <t>RAMOS SANDOVAL DE PIZZARDO IRENE</t>
  </si>
  <si>
    <t>07705519</t>
  </si>
  <si>
    <t>113594</t>
  </si>
  <si>
    <t>RAMOS SANDOVAL IBETD LORENZA</t>
  </si>
  <si>
    <t>07705518</t>
  </si>
  <si>
    <t>113596</t>
  </si>
  <si>
    <t>REATEGUI GONZALES SAMUEL</t>
  </si>
  <si>
    <t>25614438</t>
  </si>
  <si>
    <t>113597</t>
  </si>
  <si>
    <t>REATEGUI TUESTA VDA DE ACOSTA GLADYS</t>
  </si>
  <si>
    <t>07709419</t>
  </si>
  <si>
    <t>113792</t>
  </si>
  <si>
    <t>REBATTA PARRA EDELMIRA</t>
  </si>
  <si>
    <t>21837945</t>
  </si>
  <si>
    <t>113598</t>
  </si>
  <si>
    <t>REGALADO VARGAS JUAN FRANCISCO</t>
  </si>
  <si>
    <t>08108118</t>
  </si>
  <si>
    <t>113599</t>
  </si>
  <si>
    <t>REJAS GANOZA SILVIA MARIA</t>
  </si>
  <si>
    <t>25457477</t>
  </si>
  <si>
    <t>113189</t>
  </si>
  <si>
    <t>REQUEJO ALVAREZ MERCEDES DEL CARMEN</t>
  </si>
  <si>
    <t>25806034</t>
  </si>
  <si>
    <t>113601</t>
  </si>
  <si>
    <t>RETAMOZO CHAVEZ GIOVANNA MARY</t>
  </si>
  <si>
    <t>06687823</t>
  </si>
  <si>
    <t>113602</t>
  </si>
  <si>
    <t>REYES . JUAN LUIS</t>
  </si>
  <si>
    <t>07737655</t>
  </si>
  <si>
    <t>113381</t>
  </si>
  <si>
    <t>REYES ACUÑA HERMENEGILDA ORSA</t>
  </si>
  <si>
    <t>32260360</t>
  </si>
  <si>
    <t>113137</t>
  </si>
  <si>
    <t>REYES CHAYGUAQUE GLORIA VIRGINIA</t>
  </si>
  <si>
    <t>09098156</t>
  </si>
  <si>
    <t>113603</t>
  </si>
  <si>
    <t>REYES MANRIQUE HAYDEE</t>
  </si>
  <si>
    <t>07153009</t>
  </si>
  <si>
    <t>113604</t>
  </si>
  <si>
    <t>REYES MANRIQUE JUAN REYNALDO</t>
  </si>
  <si>
    <t>07177706</t>
  </si>
  <si>
    <t>139920</t>
  </si>
  <si>
    <t>REYES MAQUERA MANUEL ANTONIO</t>
  </si>
  <si>
    <t>07886583</t>
  </si>
  <si>
    <t>113448</t>
  </si>
  <si>
    <t>REYES REYES EUFEMIA FLOR</t>
  </si>
  <si>
    <t>10113265</t>
  </si>
  <si>
    <t>113794</t>
  </si>
  <si>
    <t>REYES TARAZONA NASARIA EUGENIA</t>
  </si>
  <si>
    <t>07848255</t>
  </si>
  <si>
    <t>113607</t>
  </si>
  <si>
    <t>REYES ZUÑIGA JUAN BENIGNO</t>
  </si>
  <si>
    <t>15624937</t>
  </si>
  <si>
    <t>RENOVAR DESTAQUE A/P DEL 01/01/2021 R.A. N° 349-2020-OP-HVLH/MINSA</t>
  </si>
  <si>
    <t>113187</t>
  </si>
  <si>
    <t>RIOS ESCOBEDO CLORINDA</t>
  </si>
  <si>
    <t>25558708</t>
  </si>
  <si>
    <t>113609</t>
  </si>
  <si>
    <t>RIOS ESCOBEDO DE VILCHEZ EUNICE</t>
  </si>
  <si>
    <t>10562289</t>
  </si>
  <si>
    <t>113795</t>
  </si>
  <si>
    <t>RIOS ESCOBEDO TIANI YSIDORA</t>
  </si>
  <si>
    <t>33418786</t>
  </si>
  <si>
    <t>113610</t>
  </si>
  <si>
    <t>RIOS PEREDA MARIA ELISA</t>
  </si>
  <si>
    <t>06935443</t>
  </si>
  <si>
    <t>113611</t>
  </si>
  <si>
    <t>RIOS PEREDA SILVIA LILIANA</t>
  </si>
  <si>
    <t>06876688</t>
  </si>
  <si>
    <t>113612</t>
  </si>
  <si>
    <t>RIOS TORRES BERTHA IRIS</t>
  </si>
  <si>
    <t>07716268</t>
  </si>
  <si>
    <t>113435</t>
  </si>
  <si>
    <t>RIVERA AGUIRRE DE CAYO JULISSA JANET</t>
  </si>
  <si>
    <t>10362609</t>
  </si>
  <si>
    <t>113613</t>
  </si>
  <si>
    <t>RIVERA ALBINO ALICIA</t>
  </si>
  <si>
    <t>07055608</t>
  </si>
  <si>
    <t>113029</t>
  </si>
  <si>
    <t>RIVERA CHAVEZ ELIZABETH MAGDALENA</t>
  </si>
  <si>
    <t>06298750</t>
  </si>
  <si>
    <t>C5</t>
  </si>
  <si>
    <t>113421</t>
  </si>
  <si>
    <t>RIVERA DEL RIO ELISA JANET</t>
  </si>
  <si>
    <t>21856799</t>
  </si>
  <si>
    <t>113139</t>
  </si>
  <si>
    <t>RIVERA ORTIZ VILMA CONCEPCION</t>
  </si>
  <si>
    <t>08441898</t>
  </si>
  <si>
    <t>113614</t>
  </si>
  <si>
    <t>RIVERA PALACIOS MARIA DEL PILAR</t>
  </si>
  <si>
    <t>07572936</t>
  </si>
  <si>
    <t>113245</t>
  </si>
  <si>
    <t>RIVERA RAMIREZ GIOVANY MARGARITA</t>
  </si>
  <si>
    <t>07467506</t>
  </si>
  <si>
    <t>113617</t>
  </si>
  <si>
    <t>RODAS LINARES EBER JOSELITO</t>
  </si>
  <si>
    <t>06062482</t>
  </si>
  <si>
    <t>113163</t>
  </si>
  <si>
    <t>RODRIGUEZ CHIPANA YNES</t>
  </si>
  <si>
    <t>08558736</t>
  </si>
  <si>
    <t>113620</t>
  </si>
  <si>
    <t>RODRIGUEZ GARCIA DE AYALA JUANA MARINA</t>
  </si>
  <si>
    <t>07709171</t>
  </si>
  <si>
    <t>113140</t>
  </si>
  <si>
    <t>RODRIGUEZ JULCAMANYAN ROGER</t>
  </si>
  <si>
    <t>08668220</t>
  </si>
  <si>
    <t>113141</t>
  </si>
  <si>
    <t>RODRIGUEZ MONZON GRACIELA MIRIAM</t>
  </si>
  <si>
    <t>08431948</t>
  </si>
  <si>
    <t>113142</t>
  </si>
  <si>
    <t>RODRIGUEZ MONZON LEONARDO AUGUSTO</t>
  </si>
  <si>
    <t>08417333</t>
  </si>
  <si>
    <t>113143</t>
  </si>
  <si>
    <t>RODRIGUEZ PEREZ VICTOR MANUEL</t>
  </si>
  <si>
    <t>07734774</t>
  </si>
  <si>
    <t>991001</t>
  </si>
  <si>
    <t>RODRIGUEZ SANCHEZ FREDDY JOSSELIN</t>
  </si>
  <si>
    <t>80230344</t>
  </si>
  <si>
    <t>114693</t>
  </si>
  <si>
    <t>RODRIGUEZ SANCHEZ JENNY KATTY</t>
  </si>
  <si>
    <t>10462905</t>
  </si>
  <si>
    <t>113190</t>
  </si>
  <si>
    <t>RODRIGUEZ VARGAS MIRIAN YSABEL</t>
  </si>
  <si>
    <t>08644033</t>
  </si>
  <si>
    <t>139938</t>
  </si>
  <si>
    <t>RODRIGUEZ VERGARAY DE LEON ROSAURA YANETH</t>
  </si>
  <si>
    <t>40431069</t>
  </si>
  <si>
    <t>113703</t>
  </si>
  <si>
    <t>ROJAS ALVINO LUIS ALBERTO</t>
  </si>
  <si>
    <t>08444137</t>
  </si>
  <si>
    <t>113623</t>
  </si>
  <si>
    <t>ROJAS BURGOS DORA LUISA</t>
  </si>
  <si>
    <t>08504164</t>
  </si>
  <si>
    <t>113624</t>
  </si>
  <si>
    <t>ROJAS CHOCANO MERY NELLY</t>
  </si>
  <si>
    <t>07321503</t>
  </si>
  <si>
    <t>113290</t>
  </si>
  <si>
    <t>ROJAS COVARRUBIAS GUSTAVO</t>
  </si>
  <si>
    <t>08713611</t>
  </si>
  <si>
    <t>114734</t>
  </si>
  <si>
    <t>ROJAS DULANTO YOLANDA ELENA</t>
  </si>
  <si>
    <t>08487789</t>
  </si>
  <si>
    <t>113145</t>
  </si>
  <si>
    <t>ROJAS GAMARRA MARCO ANTONIO</t>
  </si>
  <si>
    <t>08612527</t>
  </si>
  <si>
    <t>113628</t>
  </si>
  <si>
    <t>ROJAS GUERRA ROSA ALICIA</t>
  </si>
  <si>
    <t>07732629</t>
  </si>
  <si>
    <t>113629</t>
  </si>
  <si>
    <t>ROJAS MERINO YESICA GIANNINA</t>
  </si>
  <si>
    <t>09579358</t>
  </si>
  <si>
    <t>RENOVAR DESTAQUE A/P DEL 01/01/2021 R.A. N° 345-2020-OP-HVLH/MINSA</t>
  </si>
  <si>
    <t>113631</t>
  </si>
  <si>
    <t>ROJAS ÑAÑA SIMON</t>
  </si>
  <si>
    <t>06887824</t>
  </si>
  <si>
    <t>113759</t>
  </si>
  <si>
    <t>ROJAS POMARINO YOJANIT NATALIE</t>
  </si>
  <si>
    <t>06805980</t>
  </si>
  <si>
    <t>990690</t>
  </si>
  <si>
    <t>ROJAS TELLO DORIS EULALIA</t>
  </si>
  <si>
    <t>09634641</t>
  </si>
  <si>
    <t>113797</t>
  </si>
  <si>
    <t>ROJAS TOSSETTI DEMETRIO LIBER</t>
  </si>
  <si>
    <t>21077898</t>
  </si>
  <si>
    <t>RENOVAR DESTAQUE A/P DEL 01/01/2021 R.A. N° 348-2020-OP-HVLH/MINSA</t>
  </si>
  <si>
    <t>139921</t>
  </si>
  <si>
    <t>ROMAN TAIPE HILARIO SEGUNDO</t>
  </si>
  <si>
    <t>40307718</t>
  </si>
  <si>
    <t>113633</t>
  </si>
  <si>
    <t>ROMERO GALVEZ MARILUZ BERTHA</t>
  </si>
  <si>
    <t>08659410</t>
  </si>
  <si>
    <t>113635</t>
  </si>
  <si>
    <t>RONDAN RODRIGUEZ DANIEL</t>
  </si>
  <si>
    <t>15621278</t>
  </si>
  <si>
    <t>RENOVAR DESTAQUE A/P DEL 01/01/2021 R.A. N° 350-2020-OP-HVLH/MINSA</t>
  </si>
  <si>
    <t>113798</t>
  </si>
  <si>
    <t>ROQUE GARCIA DIANA MANUELA</t>
  </si>
  <si>
    <t>10108414</t>
  </si>
  <si>
    <t>114742</t>
  </si>
  <si>
    <t>ROQUE GARCIA EDWIN ENRIQUE</t>
  </si>
  <si>
    <t>10130266</t>
  </si>
  <si>
    <t>113301</t>
  </si>
  <si>
    <t>ROQUE GONZALES CLEMENTE</t>
  </si>
  <si>
    <t>06068857</t>
  </si>
  <si>
    <t>113638</t>
  </si>
  <si>
    <t>ROSALES FUENTES AQUILES</t>
  </si>
  <si>
    <t>10007673</t>
  </si>
  <si>
    <t>113639</t>
  </si>
  <si>
    <t>ROSALES FUENTES REIMUNDO</t>
  </si>
  <si>
    <t>07709923</t>
  </si>
  <si>
    <t>113216</t>
  </si>
  <si>
    <t>ROTTA CACERES EVA CECILIA</t>
  </si>
  <si>
    <t>15634877</t>
  </si>
  <si>
    <t>560157</t>
  </si>
  <si>
    <t>RUA LINARES HERLINDA</t>
  </si>
  <si>
    <t>08435379</t>
  </si>
  <si>
    <t>114717</t>
  </si>
  <si>
    <t>RUBINA RIVERA GADY</t>
  </si>
  <si>
    <t>41285944</t>
  </si>
  <si>
    <t>113642</t>
  </si>
  <si>
    <t>RUBIO DE MUNIVE VIRGINIA VALENTINA</t>
  </si>
  <si>
    <t>07104291</t>
  </si>
  <si>
    <t>113147</t>
  </si>
  <si>
    <t>RUIZ DIAZ LUIS EDUARDO</t>
  </si>
  <si>
    <t>07350477</t>
  </si>
  <si>
    <t>113148</t>
  </si>
  <si>
    <t>RUIZ SALCEDO VICTOR HUMBERTO</t>
  </si>
  <si>
    <t>08606470</t>
  </si>
  <si>
    <t>113194</t>
  </si>
  <si>
    <t>RUIZ VELASQUEZ LUIS ALBERTO</t>
  </si>
  <si>
    <t>09451897</t>
  </si>
  <si>
    <t>113799</t>
  </si>
  <si>
    <t>RUIZ VERANO DE ALVARADO MARLENE HAYDEE ESTELA</t>
  </si>
  <si>
    <t>09640931</t>
  </si>
  <si>
    <t>113644</t>
  </si>
  <si>
    <t>SAAVEDRA HIDALGO BRIGIDA</t>
  </si>
  <si>
    <t>10458179</t>
  </si>
  <si>
    <t>113150</t>
  </si>
  <si>
    <t>SACSAQUISPE NOLAZCO ENNA</t>
  </si>
  <si>
    <t>06907164</t>
  </si>
  <si>
    <t>113647</t>
  </si>
  <si>
    <t>SALAZAR CALLE ERNESTO</t>
  </si>
  <si>
    <t>08044688</t>
  </si>
  <si>
    <t>113648</t>
  </si>
  <si>
    <t>SALAZAR CAMPOS CRUZ VICTORIA</t>
  </si>
  <si>
    <t>08669546</t>
  </si>
  <si>
    <t>113153</t>
  </si>
  <si>
    <t>SALAZAR FALCON OSCAR</t>
  </si>
  <si>
    <t>08414147</t>
  </si>
  <si>
    <t>61</t>
  </si>
  <si>
    <t>113154</t>
  </si>
  <si>
    <t>SALAZAR LINO AMERICA</t>
  </si>
  <si>
    <t>07714517</t>
  </si>
  <si>
    <t>113488</t>
  </si>
  <si>
    <t>SALAZAR TORRES VIRGINIA</t>
  </si>
  <si>
    <t>40209985</t>
  </si>
  <si>
    <t>113649</t>
  </si>
  <si>
    <t>SALDAÑA RAMIREZ KETY</t>
  </si>
  <si>
    <t>07470518</t>
  </si>
  <si>
    <t>990691</t>
  </si>
  <si>
    <t>SALDAÑA VILCAPOMA SILVIA PATRICIA</t>
  </si>
  <si>
    <t>40866934</t>
  </si>
  <si>
    <t>113770</t>
  </si>
  <si>
    <t>SALGADO VALENZUELA CARLOS ALEXIS</t>
  </si>
  <si>
    <t>31551717</t>
  </si>
  <si>
    <t>113650</t>
  </si>
  <si>
    <t>SALINAS ROJAS YLIANA JENNI</t>
  </si>
  <si>
    <t>06816158</t>
  </si>
  <si>
    <t>113651</t>
  </si>
  <si>
    <t>SALINAS VEGA GLADYS CLAUDIA</t>
  </si>
  <si>
    <t>07700006</t>
  </si>
  <si>
    <t>113155</t>
  </si>
  <si>
    <t>SANABRIA MEZA YOLANDA</t>
  </si>
  <si>
    <t>09444727</t>
  </si>
  <si>
    <t>CESE POR LIMITE DE DAD (CUMPLIO 70 AÑOS EL 06/04/2021)</t>
  </si>
  <si>
    <t>113653</t>
  </si>
  <si>
    <t>SANCHEZ ALCEDO JACINTO SIMEON</t>
  </si>
  <si>
    <t>06217841</t>
  </si>
  <si>
    <t>113387</t>
  </si>
  <si>
    <t>SANCHEZ CASTILLO MARIA ANGELICA</t>
  </si>
  <si>
    <t>07747881</t>
  </si>
  <si>
    <t>113655</t>
  </si>
  <si>
    <t>SANCHEZ CASTILLO MARTHA MARGARITA</t>
  </si>
  <si>
    <t>07758596</t>
  </si>
  <si>
    <t>113272</t>
  </si>
  <si>
    <t>SANCHEZ FERNANDEZ DE SAAVEDRA JESUS DORALIZA</t>
  </si>
  <si>
    <t>08342018</t>
  </si>
  <si>
    <t>113658</t>
  </si>
  <si>
    <t>SANCHEZ GUERRERO AMANCIO ELIDERIO</t>
  </si>
  <si>
    <t>07736255</t>
  </si>
  <si>
    <t>113660</t>
  </si>
  <si>
    <t>SANCHEZ MOROCHO LUPITA LILI</t>
  </si>
  <si>
    <t>07599506</t>
  </si>
  <si>
    <t>113661</t>
  </si>
  <si>
    <t>SANCHEZ MOROCHO MARIA ELIZABETH</t>
  </si>
  <si>
    <t>06727832</t>
  </si>
  <si>
    <t>113662</t>
  </si>
  <si>
    <t>SANCHEZ OLIVERA JOSE EMILIO</t>
  </si>
  <si>
    <t>07741435</t>
  </si>
  <si>
    <t>139939</t>
  </si>
  <si>
    <t>SANCHEZ RODRIGUEZ MARIA ELIZABETH</t>
  </si>
  <si>
    <t>09319402</t>
  </si>
  <si>
    <t>113663</t>
  </si>
  <si>
    <t>SANCHEZ TORRES ENRIQUE</t>
  </si>
  <si>
    <t>07082347</t>
  </si>
  <si>
    <t>113202</t>
  </si>
  <si>
    <t>SANCHEZ TORRES GLADYS CELIA</t>
  </si>
  <si>
    <t>07111776</t>
  </si>
  <si>
    <t>113665</t>
  </si>
  <si>
    <t>SANCHEZ TORRES JUAN EDUARDO</t>
  </si>
  <si>
    <t>07086991</t>
  </si>
  <si>
    <t>113667</t>
  </si>
  <si>
    <t>SANGAMA CACHIQUE NOEMI</t>
  </si>
  <si>
    <t>09349121</t>
  </si>
  <si>
    <t>113668</t>
  </si>
  <si>
    <t>SANTILLAN ALCAS DE ROSALES CELEDONIA</t>
  </si>
  <si>
    <t>07718145</t>
  </si>
  <si>
    <t>113669</t>
  </si>
  <si>
    <t>SANTOS BAUTISTA JOSE LUIS</t>
  </si>
  <si>
    <t>09704099</t>
  </si>
  <si>
    <t>113657</t>
  </si>
  <si>
    <t>SANZ DURAND PAMELA JULIE</t>
  </si>
  <si>
    <t>44457069</t>
  </si>
  <si>
    <t>113670</t>
  </si>
  <si>
    <t>SARMIENTO MANCHEGO VICTOR BENICIO</t>
  </si>
  <si>
    <t>07714504</t>
  </si>
  <si>
    <t>113157</t>
  </si>
  <si>
    <t>SARRIA GARCIA JULIAN REYNALDO</t>
  </si>
  <si>
    <t>07355677</t>
  </si>
  <si>
    <t>113671</t>
  </si>
  <si>
    <t>SAUÑE CARDENAS VDA DE TUESTA OLIMPIA MARCELA</t>
  </si>
  <si>
    <t>07719751</t>
  </si>
  <si>
    <t>139940</t>
  </si>
  <si>
    <t>SEAS ROJAS JULIO CESAR</t>
  </si>
  <si>
    <t>10863835</t>
  </si>
  <si>
    <t>114738</t>
  </si>
  <si>
    <t>SEIJAS PEREZ HERLY</t>
  </si>
  <si>
    <t>09846670</t>
  </si>
  <si>
    <t>991117</t>
  </si>
  <si>
    <t>SEMINARIO DE KAFDECH MARIA ANTONIETA</t>
  </si>
  <si>
    <t>07091641</t>
  </si>
  <si>
    <t>113247</t>
  </si>
  <si>
    <t>SICLLA OSORIO ANDRES MIGUEL</t>
  </si>
  <si>
    <t>40053335</t>
  </si>
  <si>
    <t>113673</t>
  </si>
  <si>
    <t>SIFUENTES ARANDO YOLANDA FLORA</t>
  </si>
  <si>
    <t>07708788</t>
  </si>
  <si>
    <t>113677</t>
  </si>
  <si>
    <t>SILVA PEREZ RUBEN FRANCISCO</t>
  </si>
  <si>
    <t>07164900</t>
  </si>
  <si>
    <t>991003</t>
  </si>
  <si>
    <t>SILVA PIÑAS ANGELA LIZ</t>
  </si>
  <si>
    <t>43830789</t>
  </si>
  <si>
    <t>113800</t>
  </si>
  <si>
    <t>SILVA RODRIGUEZ LUPE MAGDA</t>
  </si>
  <si>
    <t>08290565</t>
  </si>
  <si>
    <t>990732</t>
  </si>
  <si>
    <t>SILVA RODRIGUEZ PAULA ANGELA</t>
  </si>
  <si>
    <t>25742490</t>
  </si>
  <si>
    <t>139948</t>
  </si>
  <si>
    <t>SILVA VILELA VERONICA DEL CARMEN</t>
  </si>
  <si>
    <t>09856263</t>
  </si>
  <si>
    <t>991009</t>
  </si>
  <si>
    <t>SINCHE GALVEZ JOSE LUIS</t>
  </si>
  <si>
    <t>80373655</t>
  </si>
  <si>
    <t>113679</t>
  </si>
  <si>
    <t>SINCHE UBALDO LUIS ANTONIO</t>
  </si>
  <si>
    <t>07709405</t>
  </si>
  <si>
    <t>113680</t>
  </si>
  <si>
    <t>SINCHE UBALDO ROBERT MAX</t>
  </si>
  <si>
    <t>07700739</t>
  </si>
  <si>
    <t>113681</t>
  </si>
  <si>
    <t>SINCHE UBALDO TITO JESUS</t>
  </si>
  <si>
    <t>07700714</t>
  </si>
  <si>
    <t>113682</t>
  </si>
  <si>
    <t>SIPAN ULLOA RITA ELENA</t>
  </si>
  <si>
    <t>15624648</t>
  </si>
  <si>
    <t>113158</t>
  </si>
  <si>
    <t>SIPAN VALERIO GUSTAVO AUGUSTO</t>
  </si>
  <si>
    <t>15612829</t>
  </si>
  <si>
    <t>113683</t>
  </si>
  <si>
    <t>SOBENES RODRIGUEZ ANA CECILIA</t>
  </si>
  <si>
    <t>07308128</t>
  </si>
  <si>
    <t>113684</t>
  </si>
  <si>
    <t>SOLANO LEON OLGA LIDIA</t>
  </si>
  <si>
    <t>07925814</t>
  </si>
  <si>
    <t>113751</t>
  </si>
  <si>
    <t>SOLIS YACHI KATIA LIZBETH</t>
  </si>
  <si>
    <t>70444917</t>
  </si>
  <si>
    <t>113685</t>
  </si>
  <si>
    <t>SONCCO RODRIGUEZ LUIS</t>
  </si>
  <si>
    <t>08277373</t>
  </si>
  <si>
    <t>113686</t>
  </si>
  <si>
    <t>SOTELO ACUÑA JUAN LUIS</t>
  </si>
  <si>
    <t>06975435</t>
  </si>
  <si>
    <t>113687</t>
  </si>
  <si>
    <t>SOTELO ARENAZA LUIS ALBERTO</t>
  </si>
  <si>
    <t>08927470</t>
  </si>
  <si>
    <t>113688</t>
  </si>
  <si>
    <t>SOTELO BAZALAR ANA MARIA</t>
  </si>
  <si>
    <t>08212336</t>
  </si>
  <si>
    <t>113333</t>
  </si>
  <si>
    <t>SOTO CLEMENTE ALFONSO</t>
  </si>
  <si>
    <t>44939428</t>
  </si>
  <si>
    <t>113689</t>
  </si>
  <si>
    <t>SOTO HUAYHUARIMA MARISOL</t>
  </si>
  <si>
    <t>08380188</t>
  </si>
  <si>
    <t>113146</t>
  </si>
  <si>
    <t>SOTO JIMENEZ LUCY YOLANDA</t>
  </si>
  <si>
    <t>09384154</t>
  </si>
  <si>
    <t>139942</t>
  </si>
  <si>
    <t>SOTO LINARES KATYA MILAGROS</t>
  </si>
  <si>
    <t>09580183</t>
  </si>
  <si>
    <t>113160</t>
  </si>
  <si>
    <t>SUAREZ CORDERO RAIDA ELENA.</t>
  </si>
  <si>
    <t>07285647</t>
  </si>
  <si>
    <t>113691</t>
  </si>
  <si>
    <t>SULCA VILLALOBOS VICTORIA ROSARIO</t>
  </si>
  <si>
    <t>07745444</t>
  </si>
  <si>
    <t>113692</t>
  </si>
  <si>
    <t>SUPANTA PUMACALLAO BUENAVENTURA CIRO</t>
  </si>
  <si>
    <t>07780675</t>
  </si>
  <si>
    <t>113693</t>
  </si>
  <si>
    <t>SUYON JIMENEZ LUISA BETHZABE</t>
  </si>
  <si>
    <t>25483989</t>
  </si>
  <si>
    <t>113694</t>
  </si>
  <si>
    <t>TABOADA CASTILLO MIGUEL ANGEL</t>
  </si>
  <si>
    <t>15706629</t>
  </si>
  <si>
    <t>114696</t>
  </si>
  <si>
    <t>TAIPE FLORES MARIA ISABEL</t>
  </si>
  <si>
    <t>09023965</t>
  </si>
  <si>
    <t>113695</t>
  </si>
  <si>
    <t>TALLA MAURTUA MARITZA</t>
  </si>
  <si>
    <t>21813126</t>
  </si>
  <si>
    <t>113801</t>
  </si>
  <si>
    <t>TALLEDO QUINO JOSE MIGUEL</t>
  </si>
  <si>
    <t>25791357</t>
  </si>
  <si>
    <t>113167</t>
  </si>
  <si>
    <t>TAPIA DAVILA ZAIDA ELIZABETH</t>
  </si>
  <si>
    <t>15300473</t>
  </si>
  <si>
    <t>113696</t>
  </si>
  <si>
    <t>TAPIA LOPEZ MARIA ELENA</t>
  </si>
  <si>
    <t>06574848</t>
  </si>
  <si>
    <t>113698</t>
  </si>
  <si>
    <t>TINCO CUYA MARIA LUISA</t>
  </si>
  <si>
    <t>07711211</t>
  </si>
  <si>
    <t>113699</t>
  </si>
  <si>
    <t>TITO SAMANEZ MODESTO EVER</t>
  </si>
  <si>
    <t>08716550</t>
  </si>
  <si>
    <t>113700</t>
  </si>
  <si>
    <t>TOLEDO ESPINOZA WILFREDO</t>
  </si>
  <si>
    <t>06875400</t>
  </si>
  <si>
    <t>113666</t>
  </si>
  <si>
    <t>TORRES CAPCHA GABRIELA</t>
  </si>
  <si>
    <t>45280759</t>
  </si>
  <si>
    <t>114289</t>
  </si>
  <si>
    <t>TORRES OLIVERA ARMANDO</t>
  </si>
  <si>
    <t>06677704</t>
  </si>
  <si>
    <t>TORRES VILLON FLOR DE MARIA</t>
  </si>
  <si>
    <t>06749900</t>
  </si>
  <si>
    <t>113704</t>
  </si>
  <si>
    <t>TUBILLA FLORES MATILDE MARITZA</t>
  </si>
  <si>
    <t>08724233</t>
  </si>
  <si>
    <t>113548</t>
  </si>
  <si>
    <t>TUESTA RAMOS EDGAR</t>
  </si>
  <si>
    <t>07708883</t>
  </si>
  <si>
    <t>113395</t>
  </si>
  <si>
    <t>TUESTA SAUÑE LUIS MIGUEL</t>
  </si>
  <si>
    <t>45892796</t>
  </si>
  <si>
    <t>114684</t>
  </si>
  <si>
    <t>TUESTA SAUÑE YOSSEF ARMANDO</t>
  </si>
  <si>
    <t>10770436</t>
  </si>
  <si>
    <t>991046</t>
  </si>
  <si>
    <t>TURCO AREVALO ELENA</t>
  </si>
  <si>
    <t>10700866</t>
  </si>
  <si>
    <t>113707</t>
  </si>
  <si>
    <t>TURPO ILASACA EUGENIO AURELIO</t>
  </si>
  <si>
    <t>07706280</t>
  </si>
  <si>
    <t>990720</t>
  </si>
  <si>
    <t>UGAZ PUELLES JULIANA ELIZABETH</t>
  </si>
  <si>
    <t>46274323</t>
  </si>
  <si>
    <t>114682</t>
  </si>
  <si>
    <t>URQUIA BEDRIÑANA MIRTHA</t>
  </si>
  <si>
    <t>09902735</t>
  </si>
  <si>
    <t>113709</t>
  </si>
  <si>
    <t>URRUNAGA LINARES MARIA ELIZABETH</t>
  </si>
  <si>
    <t>07729226</t>
  </si>
  <si>
    <t>113166</t>
  </si>
  <si>
    <t>USCATA QUISPE LUZ ALEJANDRINA</t>
  </si>
  <si>
    <t>10258865</t>
  </si>
  <si>
    <t>113710</t>
  </si>
  <si>
    <t>VALENCIA ARROYO JULIA ANITA</t>
  </si>
  <si>
    <t>06234886</t>
  </si>
  <si>
    <t>560168</t>
  </si>
  <si>
    <t>VALLEJOS RAMOS RENAN</t>
  </si>
  <si>
    <t>41863889</t>
  </si>
  <si>
    <t>113711</t>
  </si>
  <si>
    <t>VALQUI CHAVEZ ROGELIO</t>
  </si>
  <si>
    <t>07733346</t>
  </si>
  <si>
    <t>139891</t>
  </si>
  <si>
    <t>VALQUI RITUAY VDA DE LIZARZABURU TERESA</t>
  </si>
  <si>
    <t>07710497</t>
  </si>
  <si>
    <t>113712</t>
  </si>
  <si>
    <t>VALQUI VARA RAUL WALTER</t>
  </si>
  <si>
    <t>08721002</t>
  </si>
  <si>
    <t>113028</t>
  </si>
  <si>
    <t>VARGAS CAJAHUANCA GISELLA ESTHER</t>
  </si>
  <si>
    <t>08809747</t>
  </si>
  <si>
    <t>113169</t>
  </si>
  <si>
    <t>VARGAS PALOMINO TERESA ANGELICA</t>
  </si>
  <si>
    <t>09271141</t>
  </si>
  <si>
    <t>113220</t>
  </si>
  <si>
    <t>VARGAS RODRIGUEZ JUAN ANTONIO</t>
  </si>
  <si>
    <t>06044430</t>
  </si>
  <si>
    <t>113170</t>
  </si>
  <si>
    <t>VASQUEZ AMES ADA GABRIELA</t>
  </si>
  <si>
    <t>07824226</t>
  </si>
  <si>
    <t>113171</t>
  </si>
  <si>
    <t>VASQUEZ BARDALES LUZ MARINA</t>
  </si>
  <si>
    <t>00817667</t>
  </si>
  <si>
    <t>113172</t>
  </si>
  <si>
    <t>VASQUEZ DELGADO DE RENTERIA NELLY</t>
  </si>
  <si>
    <t>08714572</t>
  </si>
  <si>
    <t>113713</t>
  </si>
  <si>
    <t>VASQUEZ DIOSES AURA</t>
  </si>
  <si>
    <t>06166542</t>
  </si>
  <si>
    <t>113714</t>
  </si>
  <si>
    <t>VASQUEZ FLORES DANIEL MARTIN</t>
  </si>
  <si>
    <t>07333931</t>
  </si>
  <si>
    <t>114741</t>
  </si>
  <si>
    <t>VEGA CASTAÑEDA NANCY AUSTRAGILDA</t>
  </si>
  <si>
    <t>08741964</t>
  </si>
  <si>
    <t>113726</t>
  </si>
  <si>
    <t>VEGA MENDOZA IVO ALFREDO</t>
  </si>
  <si>
    <t>06052409</t>
  </si>
  <si>
    <t>139932</t>
  </si>
  <si>
    <t>VELA PAREDES NEREIDA</t>
  </si>
  <si>
    <t>10770050</t>
  </si>
  <si>
    <t>113173</t>
  </si>
  <si>
    <t>VELASQUEZ ACOSTA ALVARO LAZARO</t>
  </si>
  <si>
    <t>06891945</t>
  </si>
  <si>
    <t>113005</t>
  </si>
  <si>
    <t>VELEZ MARCIAL AUGUSTO FELIPE</t>
  </si>
  <si>
    <t>08757870</t>
  </si>
  <si>
    <t>113802</t>
  </si>
  <si>
    <t>VERA GRADOS JUAN EVARISTO</t>
  </si>
  <si>
    <t>07604903</t>
  </si>
  <si>
    <t>113076</t>
  </si>
  <si>
    <t>VERASTEGUI CARRASCO RUBEN EMILIANO</t>
  </si>
  <si>
    <t>08595206</t>
  </si>
  <si>
    <t>113632</t>
  </si>
  <si>
    <t>VERDE ARIAS JOSSIMAR MARTIN</t>
  </si>
  <si>
    <t>43944404</t>
  </si>
  <si>
    <t>113094</t>
  </si>
  <si>
    <t>VICENTE VASQUEZ FLOR</t>
  </si>
  <si>
    <t>06739185</t>
  </si>
  <si>
    <t>113640</t>
  </si>
  <si>
    <t>VIDAL VASQUEZ ERNESTO AGUSTIN</t>
  </si>
  <si>
    <t>08706513</t>
  </si>
  <si>
    <t>113717</t>
  </si>
  <si>
    <t>VIDARTE SALAZAR URIAS</t>
  </si>
  <si>
    <t>08322973</t>
  </si>
  <si>
    <t>113718</t>
  </si>
  <si>
    <t>VILCAPOMA ESCOBAR MARIA LUISA CLARISA</t>
  </si>
  <si>
    <t>07738569</t>
  </si>
  <si>
    <t>139922</t>
  </si>
  <si>
    <t>VILCHEZ CANO BRISEIDA PAMELA</t>
  </si>
  <si>
    <t>41667292</t>
  </si>
  <si>
    <t>113719</t>
  </si>
  <si>
    <t>VILCHEZ FLORES WILBERTO PORFIRIO</t>
  </si>
  <si>
    <t>07712788</t>
  </si>
  <si>
    <t>113174</t>
  </si>
  <si>
    <t>VILCHEZ FONSECA NELLY ELIZABETH</t>
  </si>
  <si>
    <t>07581828</t>
  </si>
  <si>
    <t>113082</t>
  </si>
  <si>
    <t>VILCHEZ SALCEDO LUIS ARTURO</t>
  </si>
  <si>
    <t>09429590</t>
  </si>
  <si>
    <t>113013</t>
  </si>
  <si>
    <t>VILCHEZ TUERO LUIS GUILLERMO</t>
  </si>
  <si>
    <t>09202332</t>
  </si>
  <si>
    <t>113177</t>
  </si>
  <si>
    <t>VILLA MOROCHO JUANA YSABEL</t>
  </si>
  <si>
    <t>08570218</t>
  </si>
  <si>
    <t>113721</t>
  </si>
  <si>
    <t>VILLACORTA ARAGON JULIA ANASTASIA</t>
  </si>
  <si>
    <t>07737408</t>
  </si>
  <si>
    <t>113722</t>
  </si>
  <si>
    <t>VILLACORTA FEBRES EDINSON</t>
  </si>
  <si>
    <t>06727790</t>
  </si>
  <si>
    <t>113723</t>
  </si>
  <si>
    <t>VILLALOBOS TORRES LIDA</t>
  </si>
  <si>
    <t>07706447</t>
  </si>
  <si>
    <t>139950</t>
  </si>
  <si>
    <t>VILLANUEVA ALVA CAROL GIULIANA</t>
  </si>
  <si>
    <t>41712597</t>
  </si>
  <si>
    <t>113178</t>
  </si>
  <si>
    <t>VILLANUEVA ANTIGONI DE AMADO LILIANA ALICIA</t>
  </si>
  <si>
    <t>07823656</t>
  </si>
  <si>
    <t>113725</t>
  </si>
  <si>
    <t>VILLANUEVA HERRERA ANGEL JHON</t>
  </si>
  <si>
    <t>15626573</t>
  </si>
  <si>
    <t>113116</t>
  </si>
  <si>
    <t>VILLANUEVA PADILLA LUIS EDUARDO</t>
  </si>
  <si>
    <t>31665133</t>
  </si>
  <si>
    <t>113179</t>
  </si>
  <si>
    <t>VILLANUEVA SALAS OSCAR AUGUSTO</t>
  </si>
  <si>
    <t>07777329</t>
  </si>
  <si>
    <t>BAJA POR FALLECIMIENTO (FALLECIO EL 11/04/2021</t>
  </si>
  <si>
    <t>113727</t>
  </si>
  <si>
    <t>VILLANUEVA SOTELO ROOSEVELT</t>
  </si>
  <si>
    <t>09644525</t>
  </si>
  <si>
    <t>113728</t>
  </si>
  <si>
    <t>VILLARREAL GRADOS NANCY ALEJANDRINA</t>
  </si>
  <si>
    <t>25552226</t>
  </si>
  <si>
    <t>991118</t>
  </si>
  <si>
    <t>VILLAVICENCIO ORTEGA VDA DE ANTICONA JUANA</t>
  </si>
  <si>
    <t>06009223</t>
  </si>
  <si>
    <t>113731</t>
  </si>
  <si>
    <t>VILLAVICENCIO TERRONES JORGE</t>
  </si>
  <si>
    <t>07742690</t>
  </si>
  <si>
    <t>113732</t>
  </si>
  <si>
    <t>VILLEGAS DIAZ DE AVILEZ VIOLETA MARGOT</t>
  </si>
  <si>
    <t>07707746</t>
  </si>
  <si>
    <t>113180</t>
  </si>
  <si>
    <t>VIVANCO MIRANDA MARIA ELENA</t>
  </si>
  <si>
    <t>25736203</t>
  </si>
  <si>
    <t>113733</t>
  </si>
  <si>
    <t>WARTHON SALCEDO LILIANA</t>
  </si>
  <si>
    <t>08812829</t>
  </si>
  <si>
    <t>990687</t>
  </si>
  <si>
    <t>YACHAS JIMENEZ AMERICA ESPERANZA</t>
  </si>
  <si>
    <t>09294881</t>
  </si>
  <si>
    <t>113734</t>
  </si>
  <si>
    <t>YACHAS JIMENEZ ESTHER</t>
  </si>
  <si>
    <t>10487625</t>
  </si>
  <si>
    <t>113735</t>
  </si>
  <si>
    <t>YACILA ZAPATA HILDA</t>
  </si>
  <si>
    <t>07714519</t>
  </si>
  <si>
    <t>113736</t>
  </si>
  <si>
    <t>YANAC DELGADO MARIA SOLEDAD</t>
  </si>
  <si>
    <t>08387201</t>
  </si>
  <si>
    <t>113182</t>
  </si>
  <si>
    <t>YARIN DE LA CRUZ DE VELARDE MARIA</t>
  </si>
  <si>
    <t>25837384</t>
  </si>
  <si>
    <t>113737</t>
  </si>
  <si>
    <t>YARLEQUE PROAÑO MARIO JUSTO</t>
  </si>
  <si>
    <t>07729048</t>
  </si>
  <si>
    <t>113738</t>
  </si>
  <si>
    <t>YATACO SALVADOR DORIS</t>
  </si>
  <si>
    <t>08381381</t>
  </si>
  <si>
    <t>113739</t>
  </si>
  <si>
    <t>YATACO VALENCIA LUZ ANTONIA DANIELA</t>
  </si>
  <si>
    <t>07550083</t>
  </si>
  <si>
    <t>113439</t>
  </si>
  <si>
    <t>YLLISCA VASQUEZ IRENE ANA</t>
  </si>
  <si>
    <t>07704399</t>
  </si>
  <si>
    <t>113438</t>
  </si>
  <si>
    <t>YNGA SUAREZ IVAN JONAS</t>
  </si>
  <si>
    <t>47190160</t>
  </si>
  <si>
    <t>113443</t>
  </si>
  <si>
    <t>YÑAPE INUMA JORGE LUIS</t>
  </si>
  <si>
    <t>09857116</t>
  </si>
  <si>
    <t>113183</t>
  </si>
  <si>
    <t>YZAGUIRRE AGUIRRE ARTURO DAVID</t>
  </si>
  <si>
    <t>08443085</t>
  </si>
  <si>
    <t>113740</t>
  </si>
  <si>
    <t>ZABALETA ZUMAETA BELIA</t>
  </si>
  <si>
    <t>10436292</t>
  </si>
  <si>
    <t>991115</t>
  </si>
  <si>
    <t>ZAFRA MEDINA JUAN JESUS JERSSON</t>
  </si>
  <si>
    <t>72890240</t>
  </si>
  <si>
    <t>991114</t>
  </si>
  <si>
    <t>ZAFRA MEDINA MARIA REYNA DE LOS ANGELES</t>
  </si>
  <si>
    <t>72890238</t>
  </si>
  <si>
    <t>991113</t>
  </si>
  <si>
    <t>ZAFRA MEDINA ZAIDA BETZABE</t>
  </si>
  <si>
    <t>45418324</t>
  </si>
  <si>
    <t>990716</t>
  </si>
  <si>
    <t>ZAMALLOA TORRES ANA MARIA</t>
  </si>
  <si>
    <t>41565752</t>
  </si>
  <si>
    <t>113804</t>
  </si>
  <si>
    <t>ZAMUDIO VEGA RAFAEL FELIPE</t>
  </si>
  <si>
    <t>08543264</t>
  </si>
  <si>
    <t>114680</t>
  </si>
  <si>
    <t>ZARAGOZA VELEZMORO JESUS VLADIMIR</t>
  </si>
  <si>
    <t>41047873</t>
  </si>
  <si>
    <t>113135</t>
  </si>
  <si>
    <t>ZEGARRA MORETTI ROSA ELIZABETH</t>
  </si>
  <si>
    <t>43441298</t>
  </si>
  <si>
    <t>113184</t>
  </si>
  <si>
    <t>ZEGARRA ORDINOLA VITUCA SILVIA</t>
  </si>
  <si>
    <t>06716107</t>
  </si>
  <si>
    <t>113743</t>
  </si>
  <si>
    <t>ZEVALLOS ANCCO MARIA CECILIA</t>
  </si>
  <si>
    <t>09006103</t>
  </si>
  <si>
    <t>113745</t>
  </si>
  <si>
    <t>ZUÑIGA SORIANO GUADALUPE GERARDO</t>
  </si>
  <si>
    <t>08712820</t>
  </si>
  <si>
    <t>SUB-TOTAL</t>
  </si>
  <si>
    <t>COSTO DE SERVIDORES EN CONDICION  DE DESTACADOS</t>
  </si>
  <si>
    <t>054129</t>
  </si>
  <si>
    <t>BECERRA MEDINA RUSBELINDA</t>
  </si>
  <si>
    <t>07743544</t>
  </si>
  <si>
    <t>TECNICO/A ADMINIST. I</t>
  </si>
  <si>
    <t>DD</t>
  </si>
  <si>
    <t>122147</t>
  </si>
  <si>
    <t>HORNES GIRIO ROSITA JUDITH</t>
  </si>
  <si>
    <t>15853199</t>
  </si>
  <si>
    <t xml:space="preserve">RENOVAR DESTAQUE A/P 01/01/2021 R.D. Nº                                                                                                                                                                                                               </t>
  </si>
  <si>
    <t>163382</t>
  </si>
  <si>
    <t>MEDINA SANZ REGINA CANDELARIA</t>
  </si>
  <si>
    <t>29298311</t>
  </si>
  <si>
    <t>TECNICO/A ADMINIST. III</t>
  </si>
  <si>
    <t>RENOVAR DESTAQUE A/P DEL 01/01/2021 R.G.R. N° 025-2021-GRA/GRS/GR-OERRHH.</t>
  </si>
  <si>
    <t>990755</t>
  </si>
  <si>
    <t>NOLE DIAZ CHRISTIAN JESUS</t>
  </si>
  <si>
    <t>40527438</t>
  </si>
  <si>
    <t xml:space="preserve">RENOVAR DESTAQUE A/P DEL 01/01/2020 R.A. N°     </t>
  </si>
  <si>
    <t>287499</t>
  </si>
  <si>
    <t>REYES ROSALES MARIA FATIMA</t>
  </si>
  <si>
    <t>03675276</t>
  </si>
  <si>
    <t xml:space="preserve">RENOVAR DESTAQUE A/P 01/01/2021 R.D. N°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</si>
  <si>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010576</t>
  </si>
  <si>
    <t>STUCCHI PORTOCARRERO SANTIAGO MARTIN</t>
  </si>
  <si>
    <t>09390779</t>
  </si>
  <si>
    <t xml:space="preserve">RENOVAR DESTAQUE A/P 01/01/2021 R.A. N°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</si>
  <si>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224259</t>
  </si>
  <si>
    <t>VISURRAGA CAMARGO ROSA MILAGRO</t>
  </si>
  <si>
    <t>20071974</t>
  </si>
  <si>
    <t xml:space="preserve">VIENE DESTACADO A/P 01/03/2021 R.A. N°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</si>
  <si>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COSTO DE SERVIDORES EN CONDICION  DE: DESTACADOS, MEDICOS RESIDENTES</t>
  </si>
  <si>
    <t>114438</t>
  </si>
  <si>
    <t>ACUACHE LUNA KIMBERLY LISBETH</t>
  </si>
  <si>
    <t>70287644</t>
  </si>
  <si>
    <t>113750</t>
  </si>
  <si>
    <t>AGUILAR CERDEÑA NATALIA</t>
  </si>
  <si>
    <t>10544690</t>
  </si>
  <si>
    <t>560089</t>
  </si>
  <si>
    <t>ALARCON MACEDO YOLANDA DARIELA</t>
  </si>
  <si>
    <t>45604028</t>
  </si>
  <si>
    <t xml:space="preserve">RENOVAR DESTAQJE A/P 01/01/2021 R.A. N°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</si>
  <si>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139956</t>
  </si>
  <si>
    <t>ASMAT SALINAS ALBERTO JOSE</t>
  </si>
  <si>
    <t>70034388</t>
  </si>
  <si>
    <t>114167</t>
  </si>
  <si>
    <t>CABRERA MASSA CARLA MARIA</t>
  </si>
  <si>
    <t>43548866</t>
  </si>
  <si>
    <t>139955</t>
  </si>
  <si>
    <t>CACERES SILVA JAVIER</t>
  </si>
  <si>
    <t>41829098</t>
  </si>
  <si>
    <t>139954</t>
  </si>
  <si>
    <t>CAJA TALLEDO CARLOS FABIAN</t>
  </si>
  <si>
    <t>43663976</t>
  </si>
  <si>
    <t>965459</t>
  </si>
  <si>
    <t>CASTILLO USCAMAYTA DE USCAMAYTA JANET MICHELL</t>
  </si>
  <si>
    <t>06790718</t>
  </si>
  <si>
    <t>114437</t>
  </si>
  <si>
    <t>CIEZA CIEZA GINETTE JHOSELIN</t>
  </si>
  <si>
    <t>45207593</t>
  </si>
  <si>
    <t>965515</t>
  </si>
  <si>
    <t>FERRARI SANTANDER ALEXIS ALBERTO</t>
  </si>
  <si>
    <t>41768412</t>
  </si>
  <si>
    <t>114509</t>
  </si>
  <si>
    <t>OCAÑA CARRION ROSA MARIA</t>
  </si>
  <si>
    <t>44273109</t>
  </si>
  <si>
    <t>139896</t>
  </si>
  <si>
    <t>PEREZ OCAMPO KENNY RUBEN</t>
  </si>
  <si>
    <t>41787248</t>
  </si>
  <si>
    <t>139958</t>
  </si>
  <si>
    <t>RAMIREZ ZAVALETA FERNANDO</t>
  </si>
  <si>
    <t>40455459</t>
  </si>
  <si>
    <t>139959</t>
  </si>
  <si>
    <t>RIVERA ZAPAYLLE JOSE LUIS</t>
  </si>
  <si>
    <t>47644766</t>
  </si>
  <si>
    <t>139897</t>
  </si>
  <si>
    <t>ROBLES LEZCANO TRINIDAD CORINA</t>
  </si>
  <si>
    <t>07488271</t>
  </si>
  <si>
    <t>114334</t>
  </si>
  <si>
    <t>RODRIGUEZ CHANG LINDA ROSA</t>
  </si>
  <si>
    <t>44763471</t>
  </si>
  <si>
    <t>114335</t>
  </si>
  <si>
    <t>TOMAS MIRANDA MIGUEL HUMBERTO</t>
  </si>
  <si>
    <t>47805429</t>
  </si>
  <si>
    <t>200009</t>
  </si>
  <si>
    <t>TORRES DUEÑAS DORIS ALICIA</t>
  </si>
  <si>
    <t>42943670</t>
  </si>
  <si>
    <t>139895</t>
  </si>
  <si>
    <t>VALENCIA MERCADO IGNACIO</t>
  </si>
  <si>
    <t>46890094</t>
  </si>
  <si>
    <t>139960</t>
  </si>
  <si>
    <t>VALERIO VENTOCILLA GABRIELA INGRID</t>
  </si>
  <si>
    <t>70441349</t>
  </si>
  <si>
    <t>DIRECTOR/A EJECUTIVO/A</t>
  </si>
  <si>
    <t>DIRECTOR DE HOSPITAL III</t>
  </si>
  <si>
    <t>SUB-DIRECTOR</t>
  </si>
  <si>
    <t>MEDICO</t>
  </si>
  <si>
    <t>MEDICO RES. 2DO AÑO</t>
  </si>
  <si>
    <t>MEDICO RES. 3ER AÑO</t>
  </si>
  <si>
    <t>MEDICO ESPECIALISTA</t>
  </si>
  <si>
    <t>ODONTOLOGO</t>
  </si>
  <si>
    <t>ODONTOLOGO ESPECIALISTA</t>
  </si>
  <si>
    <t>ENFERMERA/O</t>
  </si>
  <si>
    <t>ENFERMERA/O ESPECIALISTA</t>
  </si>
  <si>
    <t>NUTRICIONISTA</t>
  </si>
  <si>
    <t>PSICOLOGO</t>
  </si>
  <si>
    <t>PSICOLOGO ESPECIALISTA</t>
  </si>
  <si>
    <t>QUIMICO FARMACEUTICO</t>
  </si>
  <si>
    <t>TECNOLOGO MEDICO</t>
  </si>
  <si>
    <t>ASIST. ADMINIST. I</t>
  </si>
  <si>
    <t>ASIST. ADMINIST. II</t>
  </si>
  <si>
    <t>CONTADOR/A I</t>
  </si>
  <si>
    <t>CONTADOR/A II</t>
  </si>
  <si>
    <t>ESP. ADMINIST. I</t>
  </si>
  <si>
    <t>ESP. ADMINIST. III</t>
  </si>
  <si>
    <t>CAJERO/A I</t>
  </si>
  <si>
    <t>TEC. EN ENFERMERIA I</t>
  </si>
  <si>
    <t>TEC. EN MANTENIMIENTO I</t>
  </si>
  <si>
    <t>TEC. EN NUTRICION I</t>
  </si>
  <si>
    <t>TEC. EN FARMACIA I</t>
  </si>
  <si>
    <t>AUX. DE ENFERMERIA I</t>
  </si>
  <si>
    <t>AUX. DE NUTRICION I</t>
  </si>
  <si>
    <t>AUX. DE SIST. ADMINIST.</t>
  </si>
  <si>
    <t>ASIST. EJECUTIVO I</t>
  </si>
  <si>
    <t>ASIST. PROFESIONAL I</t>
  </si>
  <si>
    <t>AUXILIAR ADMINISTRATIVO</t>
  </si>
  <si>
    <t>TECNICO/A EN MANTENIMIENTO</t>
  </si>
  <si>
    <t>TECNICO/A EN SERV. GRAL I</t>
  </si>
  <si>
    <t>TRABAJADOR/A SOCIAL</t>
  </si>
  <si>
    <t>JEFE/A DE DEPARTAMENTO</t>
  </si>
  <si>
    <t>JEFE/A DE OFICINA</t>
  </si>
  <si>
    <t>TRABAJADOR/A DE SERV. GRAL</t>
  </si>
  <si>
    <t>TECNICO/A EN COMUNICACIONE</t>
  </si>
  <si>
    <t>ESP. EN MANTENIMIENTO</t>
  </si>
  <si>
    <t>ASIST. EJECUTIVO II</t>
  </si>
  <si>
    <t>ESP. EN AUDICION Y LENGUAJ</t>
  </si>
  <si>
    <t>TECNICO/A ESPECIALIZADO</t>
  </si>
  <si>
    <t>TECNICO/A EN REHABILITACIO</t>
  </si>
  <si>
    <t>AUXILIAR ASISTENCIAL</t>
  </si>
  <si>
    <t>TECNICO/A ADMINIST. II</t>
  </si>
  <si>
    <t>TECNICO/A EN ARCHIVO</t>
  </si>
  <si>
    <t>TECNICO/A EN BIBLIOTECA</t>
  </si>
  <si>
    <t>TECNICO/A EN FARMACIA I</t>
  </si>
  <si>
    <t>PILOTO DE AMBULANCIA</t>
  </si>
  <si>
    <t>DECLARACION JURADA DE EJECUCION DE PAGO CORRESPONDIENTE AL MES DE MAYO 2021</t>
  </si>
  <si>
    <t>PLIEGO 11 MINSA</t>
  </si>
  <si>
    <t>DECLARACION JURADA DE EJECUCIÓN DE PAGOS DEL PERSONAL C.A.S. CORRESPONDIENTE AL MES DE MAYO 2021</t>
  </si>
  <si>
    <t>FUENTE DE FINANCIAMIENTO : A TODA FUENTE</t>
  </si>
  <si>
    <t>UNIDAD EJECUTORA: 032 - HOSPITAL VÍCTOR LARCO HERRERA</t>
  </si>
  <si>
    <t>N° ORDEN</t>
  </si>
  <si>
    <t>Nº
PLAZA</t>
  </si>
  <si>
    <t>ACTIVIDAD</t>
  </si>
  <si>
    <t>FTE. 
FTO</t>
  </si>
  <si>
    <t>FECHA INGRESO</t>
  </si>
  <si>
    <t>HONORARIO</t>
  </si>
  <si>
    <t>AGUINALDO</t>
  </si>
  <si>
    <t>TOTAL
HONORARIOS</t>
  </si>
  <si>
    <t>DES
CUENTOS</t>
  </si>
  <si>
    <t>MONTO LIQUIDO</t>
  </si>
  <si>
    <t>OBSERVACIONES</t>
  </si>
  <si>
    <t>CUOTA PATRONAL</t>
  </si>
  <si>
    <t>SEGURO COMPLEMENTARIO
 DE TRABAJO DE RIESGO PRIVADO</t>
  </si>
  <si>
    <t>ALTO
RIESGO</t>
  </si>
  <si>
    <t>BAJO
RIESGO</t>
  </si>
  <si>
    <t>000309</t>
  </si>
  <si>
    <t>ALCCA SANCHEZ MILAGROS</t>
  </si>
  <si>
    <t>46694255</t>
  </si>
  <si>
    <t>TECNICO EN NUTRICION</t>
  </si>
  <si>
    <t>RO</t>
  </si>
  <si>
    <t>000079</t>
  </si>
  <si>
    <t>ALCOSER PEREZ SOLEDAD</t>
  </si>
  <si>
    <t>42174313</t>
  </si>
  <si>
    <t>TRABAJADOR DE SERVICIO</t>
  </si>
  <si>
    <t>000029</t>
  </si>
  <si>
    <t>AMBROSIO ORIHUELA CINTIA</t>
  </si>
  <si>
    <t>43236916</t>
  </si>
  <si>
    <t>TECNICO EN ENFERMERIA</t>
  </si>
  <si>
    <t>000241</t>
  </si>
  <si>
    <t>ANDONAYRE MUNAYCO SANDRA YSABEL</t>
  </si>
  <si>
    <t>06115553</t>
  </si>
  <si>
    <t>TRABAJADORA SOCIAL</t>
  </si>
  <si>
    <t>000214</t>
  </si>
  <si>
    <t>AQUISE SUCASACA ERNESTO</t>
  </si>
  <si>
    <t>10645083</t>
  </si>
  <si>
    <t>TECNICO EN FARMACIA</t>
  </si>
  <si>
    <t>RDR</t>
  </si>
  <si>
    <t>000093</t>
  </si>
  <si>
    <t>ARCE BERNAL ALDO ARMANDO</t>
  </si>
  <si>
    <t>06025208</t>
  </si>
  <si>
    <t>CHOFER</t>
  </si>
  <si>
    <t>000143</t>
  </si>
  <si>
    <t>AVILEZ VILLEGAS WILLY ADRIAN</t>
  </si>
  <si>
    <t>07761592</t>
  </si>
  <si>
    <t>TECNICO EN COMPUTACION E INFOR</t>
  </si>
  <si>
    <t>000031</t>
  </si>
  <si>
    <t>BERROCAL CUPE JHON ROGER</t>
  </si>
  <si>
    <t>47153180</t>
  </si>
  <si>
    <t>000161</t>
  </si>
  <si>
    <t>BUSTAMANTE MONTORO DIANA</t>
  </si>
  <si>
    <t>20012374</t>
  </si>
  <si>
    <t>TECNICO ADMINISTRATIVO</t>
  </si>
  <si>
    <t>000244</t>
  </si>
  <si>
    <t>CABRERA ASTUDILLO DONALD JACK BRIAM</t>
  </si>
  <si>
    <t>70234678</t>
  </si>
  <si>
    <t>MEDICO PSIQUIATRA</t>
  </si>
  <si>
    <t>000245</t>
  </si>
  <si>
    <t>CALA AUCCA KATHERINE SHIRLEY</t>
  </si>
  <si>
    <t>46481060</t>
  </si>
  <si>
    <t>000072</t>
  </si>
  <si>
    <t>CALCINA CALCINA ALFREDO</t>
  </si>
  <si>
    <t>29512160</t>
  </si>
  <si>
    <t>000073</t>
  </si>
  <si>
    <t>CALDERON CORZO JESUS JEFFERSON JHONATHAN</t>
  </si>
  <si>
    <t>47296835</t>
  </si>
  <si>
    <t>000246</t>
  </si>
  <si>
    <t>CALDERON GANOZA DE QUISPE ROSA PATRICIA</t>
  </si>
  <si>
    <t>07620500</t>
  </si>
  <si>
    <t>ENFERMERA(O)</t>
  </si>
  <si>
    <t>000281</t>
  </si>
  <si>
    <t>CAMACHO BARRETO YVON VANESSA</t>
  </si>
  <si>
    <t>42455347</t>
  </si>
  <si>
    <t>000120</t>
  </si>
  <si>
    <t>CAMPOS MONTESINOS SILVIA MERCEDES</t>
  </si>
  <si>
    <t>41378872</t>
  </si>
  <si>
    <t>SECRETARIA</t>
  </si>
  <si>
    <t>000122</t>
  </si>
  <si>
    <t>CASTRO BALLON ROSARIO EUGENIA</t>
  </si>
  <si>
    <t>25794353</t>
  </si>
  <si>
    <t>ESPECIALISTA EN EDUCACION</t>
  </si>
  <si>
    <t>000064</t>
  </si>
  <si>
    <t>CASTRO QUINTANA FREDDY</t>
  </si>
  <si>
    <t>09081568</t>
  </si>
  <si>
    <t>000249</t>
  </si>
  <si>
    <t>CASTRO SARAVIA LUIS ANTONIO</t>
  </si>
  <si>
    <t>44773357</t>
  </si>
  <si>
    <t>AUXILIAR DE NUTRICION</t>
  </si>
  <si>
    <t>000250</t>
  </si>
  <si>
    <t>CAYCHO HUAMAN LUIS MAXIMILIANO</t>
  </si>
  <si>
    <t>41475197</t>
  </si>
  <si>
    <t>000282</t>
  </si>
  <si>
    <t>CCOHUA SUTTA JOSE LUIS</t>
  </si>
  <si>
    <t>47459597</t>
  </si>
  <si>
    <t>000155</t>
  </si>
  <si>
    <t>CHAPE ROJAS MARIA LUISA</t>
  </si>
  <si>
    <t>09927802</t>
  </si>
  <si>
    <t>000137</t>
  </si>
  <si>
    <t>CHAVEZ ESPINOZA JORGE ALBERTO</t>
  </si>
  <si>
    <t>07132773</t>
  </si>
  <si>
    <t>TECNICO EN IMPRESIONES</t>
  </si>
  <si>
    <t>000228</t>
  </si>
  <si>
    <t>CHAVEZ GAMARRA GIOVANA ADRIANA</t>
  </si>
  <si>
    <t>10146841</t>
  </si>
  <si>
    <t>PSICOLOGO(A)</t>
  </si>
  <si>
    <t>000179</t>
  </si>
  <si>
    <t>CHILENO SOTO ROSSMERY PAMELA</t>
  </si>
  <si>
    <t>40869519</t>
  </si>
  <si>
    <t>000283</t>
  </si>
  <si>
    <t>CHUMBE RAMOS MIGUEL ANGEL</t>
  </si>
  <si>
    <t>44804139</t>
  </si>
  <si>
    <t>ASISTENTE ADMINISTRATIVO</t>
  </si>
  <si>
    <t>000311</t>
  </si>
  <si>
    <t>CHUNGA ALVA NELSY LISSBET</t>
  </si>
  <si>
    <t>43662095</t>
  </si>
  <si>
    <t>000078</t>
  </si>
  <si>
    <t>CISNEROS BADAJOS FELIPE GERMAN</t>
  </si>
  <si>
    <t>45511926</t>
  </si>
  <si>
    <t>DIGITADOR(A)</t>
  </si>
  <si>
    <t>000253</t>
  </si>
  <si>
    <t>COAQUIRA BARCENA SILVIA EDITH</t>
  </si>
  <si>
    <t>43291410</t>
  </si>
  <si>
    <t>000038</t>
  </si>
  <si>
    <t>COCALON BALCAZAR JAIR JEFFERSON</t>
  </si>
  <si>
    <t>73828019</t>
  </si>
  <si>
    <t>000081</t>
  </si>
  <si>
    <t>CORREA QUISPE NILTON PAUL</t>
  </si>
  <si>
    <t>10156753</t>
  </si>
  <si>
    <t>000254</t>
  </si>
  <si>
    <t>CUEVA OLIVERA OMAR ISRAEL</t>
  </si>
  <si>
    <t>44396645</t>
  </si>
  <si>
    <t>000056</t>
  </si>
  <si>
    <t>DE LA CRUZ DIAZ OLGA DORKA VANESSA</t>
  </si>
  <si>
    <t>41572042</t>
  </si>
  <si>
    <t>000217</t>
  </si>
  <si>
    <t>DE LA VEGA CULLANCO KARINA MERCEDES</t>
  </si>
  <si>
    <t>46691759</t>
  </si>
  <si>
    <t>000317</t>
  </si>
  <si>
    <t>DELGADO MEZONES JOSUE JUNIOR</t>
  </si>
  <si>
    <t>47101105</t>
  </si>
  <si>
    <t>000032</t>
  </si>
  <si>
    <t>DELGADO OLIVARES JOEL</t>
  </si>
  <si>
    <t>43135090</t>
  </si>
  <si>
    <t>000211</t>
  </si>
  <si>
    <t>DUQUE GARCIA CESAR AUGUSTO</t>
  </si>
  <si>
    <t>10335600</t>
  </si>
  <si>
    <t>CAJERO</t>
  </si>
  <si>
    <t>000255</t>
  </si>
  <si>
    <t>ESCALANTE MONTJOY LUIS ERICKSON</t>
  </si>
  <si>
    <t>41433068</t>
  </si>
  <si>
    <t>000091</t>
  </si>
  <si>
    <t>ESTRADA MORENO JUAN EDWIN</t>
  </si>
  <si>
    <t>25863239</t>
  </si>
  <si>
    <t>000256</t>
  </si>
  <si>
    <t>FARRO SANCHEZ JOSE DEL CARMEN</t>
  </si>
  <si>
    <t>06436964</t>
  </si>
  <si>
    <t>000153</t>
  </si>
  <si>
    <t>FELIX REYES YANE JAQUELIN</t>
  </si>
  <si>
    <t>40892655</t>
  </si>
  <si>
    <t>000312</t>
  </si>
  <si>
    <t>GAMARRA AGUIRRE ANGIE ANGELA</t>
  </si>
  <si>
    <t>70858409</t>
  </si>
  <si>
    <t>000167</t>
  </si>
  <si>
    <t>GARCIA BARRIGA YUVI LAYRA SUE</t>
  </si>
  <si>
    <t>40318411</t>
  </si>
  <si>
    <t>000257</t>
  </si>
  <si>
    <t>GARCIA HINOSTROZA MAYRA ESTHER</t>
  </si>
  <si>
    <t>46062240</t>
  </si>
  <si>
    <t>000319</t>
  </si>
  <si>
    <t>GARCIA HUAMAN DENNIS</t>
  </si>
  <si>
    <t>46602014</t>
  </si>
  <si>
    <t>000258</t>
  </si>
  <si>
    <t>GOMEZ SERRANO MIGUEL ANGEL</t>
  </si>
  <si>
    <t>40582096</t>
  </si>
  <si>
    <t>000103</t>
  </si>
  <si>
    <t>GRADOS COLOS BRUNO JAVIER</t>
  </si>
  <si>
    <t>43991915</t>
  </si>
  <si>
    <t>TECNICO EN SEGURIDAD</t>
  </si>
  <si>
    <t>000222</t>
  </si>
  <si>
    <t>GRAJEDA CAMPOS MARIA MADELIENE</t>
  </si>
  <si>
    <t>24382720</t>
  </si>
  <si>
    <t>000080</t>
  </si>
  <si>
    <t>GUERRA NEGRETE JEREMIAS JOEL</t>
  </si>
  <si>
    <t>41265636</t>
  </si>
  <si>
    <t>000318</t>
  </si>
  <si>
    <t>HERRERA LAPA LUIS ANTONIO JESUS</t>
  </si>
  <si>
    <t>75966544</t>
  </si>
  <si>
    <t>000096</t>
  </si>
  <si>
    <t>HUALLPA HUALLPA LUCILA</t>
  </si>
  <si>
    <t>09748393</t>
  </si>
  <si>
    <t>000260</t>
  </si>
  <si>
    <t>HUAMAN AGUADO CLARA</t>
  </si>
  <si>
    <t>40643465</t>
  </si>
  <si>
    <t>000261</t>
  </si>
  <si>
    <t>HUERTAS VARGAS CESAR</t>
  </si>
  <si>
    <t>40397183</t>
  </si>
  <si>
    <t>000020</t>
  </si>
  <si>
    <t>ICOCHEA CABALLERO ERIKA</t>
  </si>
  <si>
    <t>40530435</t>
  </si>
  <si>
    <t>000316</t>
  </si>
  <si>
    <t>INGA PALOMINO ERIKA LILIANA</t>
  </si>
  <si>
    <t>44263622</t>
  </si>
  <si>
    <t>000310</t>
  </si>
  <si>
    <t>LA MADRID SANTANA EVELYNE KELLY</t>
  </si>
  <si>
    <t>44258754</t>
  </si>
  <si>
    <t>000301</t>
  </si>
  <si>
    <t>LARA POMA GISSELLA</t>
  </si>
  <si>
    <t>42658942</t>
  </si>
  <si>
    <t>000263</t>
  </si>
  <si>
    <t>LAZO RASHUAMAN NANCY ANGELINA</t>
  </si>
  <si>
    <t>41935177</t>
  </si>
  <si>
    <t>000265</t>
  </si>
  <si>
    <t>LIRA CAMARGO WASHINGTON MELVIN</t>
  </si>
  <si>
    <t>22514388</t>
  </si>
  <si>
    <t>000109</t>
  </si>
  <si>
    <t>LLANOS TOLEDO MARIA ESTHER</t>
  </si>
  <si>
    <t>07723171</t>
  </si>
  <si>
    <t>000010</t>
  </si>
  <si>
    <t>LUJAN GARCIA MARIA YESSENIA</t>
  </si>
  <si>
    <t>44025136</t>
  </si>
  <si>
    <t>000284</t>
  </si>
  <si>
    <t>LUZQUIÑOS CASTILLO RICARDO GUILLERMO DE JESUS</t>
  </si>
  <si>
    <t>46924331</t>
  </si>
  <si>
    <t>000267</t>
  </si>
  <si>
    <t>MARTINEZ RUBIO LEONALDO</t>
  </si>
  <si>
    <t>47196927</t>
  </si>
  <si>
    <t>000141</t>
  </si>
  <si>
    <t>MAYOR LOPEZ ABELARDO MILKO</t>
  </si>
  <si>
    <t>07741977</t>
  </si>
  <si>
    <t>AUDITOR(A)</t>
  </si>
  <si>
    <t>000077</t>
  </si>
  <si>
    <t>MEJIA RAMIREZ WILLIAM</t>
  </si>
  <si>
    <t>07755241</t>
  </si>
  <si>
    <t>000150</t>
  </si>
  <si>
    <t>MEJIA SUAZO MIGUEL ANGEL ANTONIO</t>
  </si>
  <si>
    <t>40184928</t>
  </si>
  <si>
    <t>000110</t>
  </si>
  <si>
    <t>MEZA PAREDES MARIO ALEJANDRO</t>
  </si>
  <si>
    <t>07711301</t>
  </si>
  <si>
    <t>000303</t>
  </si>
  <si>
    <t>MINA RIVERA JUANA</t>
  </si>
  <si>
    <t>40157734</t>
  </si>
  <si>
    <t>000200</t>
  </si>
  <si>
    <t>MONTES SOTO MONICA MELINA</t>
  </si>
  <si>
    <t>43513430</t>
  </si>
  <si>
    <t>000102</t>
  </si>
  <si>
    <t>MONTOYA CORNEJO EDUARDO ALFREDO</t>
  </si>
  <si>
    <t>30820241</t>
  </si>
  <si>
    <t>000063</t>
  </si>
  <si>
    <t>MORALES ESPINO MAGALY URSULA</t>
  </si>
  <si>
    <t>41150661</t>
  </si>
  <si>
    <t>000268</t>
  </si>
  <si>
    <t>MORALES MENDEZ FERNANDO NICOLAS</t>
  </si>
  <si>
    <t>44898094</t>
  </si>
  <si>
    <t>000188</t>
  </si>
  <si>
    <t>MUNIVE RUBIO CARLOS ALFREDO</t>
  </si>
  <si>
    <t>41572850</t>
  </si>
  <si>
    <t>000126</t>
  </si>
  <si>
    <t>ORELLANA DOMINGUEZ ERIKA JULISSA</t>
  </si>
  <si>
    <t>32965653</t>
  </si>
  <si>
    <t>000037</t>
  </si>
  <si>
    <t>ORIHUELA ALEJANDRO MIRIAN SUSY</t>
  </si>
  <si>
    <t>09773988</t>
  </si>
  <si>
    <t>000163</t>
  </si>
  <si>
    <t>OSNAYO KARLOVICH MIRKO LUIS</t>
  </si>
  <si>
    <t>42356407</t>
  </si>
  <si>
    <t>000304</t>
  </si>
  <si>
    <t>OYOLO ARROYO CONNY ELIZABETH</t>
  </si>
  <si>
    <t>07623862</t>
  </si>
  <si>
    <t>000270</t>
  </si>
  <si>
    <t>PACHECO ALTAMIRANO MAXIMILIANO</t>
  </si>
  <si>
    <t>42098647</t>
  </si>
  <si>
    <t>000028</t>
  </si>
  <si>
    <t>PALOMINO SANCHEZ MARIA ROSARIO</t>
  </si>
  <si>
    <t>06949820</t>
  </si>
  <si>
    <t>000111</t>
  </si>
  <si>
    <t>PANANA CRUZ MIGUEL ANGEL</t>
  </si>
  <si>
    <t>42317035</t>
  </si>
  <si>
    <t>000313</t>
  </si>
  <si>
    <t>PAREJA SAMANIEGO CESAR JERSSY</t>
  </si>
  <si>
    <t>48242772</t>
  </si>
  <si>
    <t>000127</t>
  </si>
  <si>
    <t>PAUCAR MENDOZA MIRIAN OLGA</t>
  </si>
  <si>
    <t>09718357</t>
  </si>
  <si>
    <t>000104</t>
  </si>
  <si>
    <t>PEREZ LOZANO MICHEL ANGELO ANTONIO</t>
  </si>
  <si>
    <t>10771087</t>
  </si>
  <si>
    <t>000229</t>
  </si>
  <si>
    <t>PEREZ SOTO ALDO CHRISTIAN</t>
  </si>
  <si>
    <t>08147036</t>
  </si>
  <si>
    <t>000148</t>
  </si>
  <si>
    <t>PIZARRO MOSCOSO DANY MOISES</t>
  </si>
  <si>
    <t>41862413</t>
  </si>
  <si>
    <t>000295</t>
  </si>
  <si>
    <t>PORRAS CHAVARRIA NILTON MICHAEL</t>
  </si>
  <si>
    <t>40545671</t>
  </si>
  <si>
    <t>000160</t>
  </si>
  <si>
    <t>PUYEN SANDOVAL ISMAEL ABRAHAM</t>
  </si>
  <si>
    <t>43520104</t>
  </si>
  <si>
    <t>000199</t>
  </si>
  <si>
    <t>QUIROZ DAVILA GONZALO ARMANDO</t>
  </si>
  <si>
    <t>41123455</t>
  </si>
  <si>
    <t>000144</t>
  </si>
  <si>
    <t>QUIROZ LOPEZ ANDRES EMERSON</t>
  </si>
  <si>
    <t>41484660</t>
  </si>
  <si>
    <t>000139</t>
  </si>
  <si>
    <t>QUISPE OSCO ARTURO MASIAS</t>
  </si>
  <si>
    <t>09792971</t>
  </si>
  <si>
    <t>000156</t>
  </si>
  <si>
    <t>RAMIREZ GONZALES JAMES ENRIQUE</t>
  </si>
  <si>
    <t>40813621</t>
  </si>
  <si>
    <t>000036</t>
  </si>
  <si>
    <t>RAMIREZ HONORIO MIRELLA FABIOLA</t>
  </si>
  <si>
    <t>42344591</t>
  </si>
  <si>
    <t>000189</t>
  </si>
  <si>
    <t>RAMOS GARCIA ROSELLY GABRIELA</t>
  </si>
  <si>
    <t>43318513</t>
  </si>
  <si>
    <t>000271</t>
  </si>
  <si>
    <t>RAMOS YANCCE MARIA ANGELICA</t>
  </si>
  <si>
    <t>15436793</t>
  </si>
  <si>
    <t>000119</t>
  </si>
  <si>
    <t>REATEGUI CACERES GUSTAVO SAMUEL</t>
  </si>
  <si>
    <t>41268323</t>
  </si>
  <si>
    <t>000285</t>
  </si>
  <si>
    <t>RIOS MACEDA RAQUEL</t>
  </si>
  <si>
    <t>46098057</t>
  </si>
  <si>
    <t>ESPEC. EN AUDICION Y LENGUAJE</t>
  </si>
  <si>
    <t>000286</t>
  </si>
  <si>
    <t>RIVADENEYRA MEDINA JORGE STEPHAN</t>
  </si>
  <si>
    <t>07884445</t>
  </si>
  <si>
    <t>000162</t>
  </si>
  <si>
    <t>RIVERA AYALA MARIANO</t>
  </si>
  <si>
    <t>10645197</t>
  </si>
  <si>
    <t>000135</t>
  </si>
  <si>
    <t>ROCHA CARBAJAL NARDA CECILIA</t>
  </si>
  <si>
    <t>09382312</t>
  </si>
  <si>
    <t>000116</t>
  </si>
  <si>
    <t>RODRIGUEZ JULCAMANYAN FRANCISCO CLEVER</t>
  </si>
  <si>
    <t>08557425</t>
  </si>
  <si>
    <t>000069</t>
  </si>
  <si>
    <t>ROSALES GARCIA ANDERSON</t>
  </si>
  <si>
    <t>42270278</t>
  </si>
  <si>
    <t>000293</t>
  </si>
  <si>
    <t>RUIZ SOLORZANO KARINA GISELLA</t>
  </si>
  <si>
    <t>43937509</t>
  </si>
  <si>
    <t>000296</t>
  </si>
  <si>
    <t>SALAZAR BECERRA GLADYS</t>
  </si>
  <si>
    <t>47049383</t>
  </si>
  <si>
    <t>000306</t>
  </si>
  <si>
    <t>SALAZAR PALOMINO ESTRELLA ELISA</t>
  </si>
  <si>
    <t>06775284</t>
  </si>
  <si>
    <t>000275</t>
  </si>
  <si>
    <t>SANCHEZ LOPEZ YANALI</t>
  </si>
  <si>
    <t>45343524</t>
  </si>
  <si>
    <t>000065</t>
  </si>
  <si>
    <t>SANCHEZ ROJAS FELIX MIGUEL</t>
  </si>
  <si>
    <t>45642422</t>
  </si>
  <si>
    <t>000075</t>
  </si>
  <si>
    <t>SUAREZ CHAVEZ ANGELA</t>
  </si>
  <si>
    <t>07866036</t>
  </si>
  <si>
    <t>000095</t>
  </si>
  <si>
    <t>TOLEDO ALCARRAZ MARIA ISABEL</t>
  </si>
  <si>
    <t>44036882</t>
  </si>
  <si>
    <t>000193</t>
  </si>
  <si>
    <t>TOLEDO HILARIO NARDA INDIRI</t>
  </si>
  <si>
    <t>21489475</t>
  </si>
  <si>
    <t>000105</t>
  </si>
  <si>
    <t>TOMASTO ESPINOZA JOSE</t>
  </si>
  <si>
    <t>41644324</t>
  </si>
  <si>
    <t>000118</t>
  </si>
  <si>
    <t>TRUJILLO ESPINOZA EULOGIO PEDRO</t>
  </si>
  <si>
    <t>09859145</t>
  </si>
  <si>
    <t>000003</t>
  </si>
  <si>
    <t>UNSIHUAY MESCUA GERALDINE MARGOT</t>
  </si>
  <si>
    <t>40869205</t>
  </si>
  <si>
    <t>000138</t>
  </si>
  <si>
    <t>UZURIAGA CACERES CYNTHIA</t>
  </si>
  <si>
    <t>44846956</t>
  </si>
  <si>
    <t>000276</t>
  </si>
  <si>
    <t>VARGAS MORENO GUILLERMO ENRIQUE</t>
  </si>
  <si>
    <t>07643071</t>
  </si>
  <si>
    <t>000308</t>
  </si>
  <si>
    <t>VARGAS PRADO EDITA</t>
  </si>
  <si>
    <t>41815881</t>
  </si>
  <si>
    <t>000277</t>
  </si>
  <si>
    <t>VARILLAS MARIN RUDY ANGEL</t>
  </si>
  <si>
    <t>40725765</t>
  </si>
  <si>
    <t>000314</t>
  </si>
  <si>
    <t>VASQUEZ ACUÑA NEYLI TATIANA</t>
  </si>
  <si>
    <t>72619424</t>
  </si>
  <si>
    <t>000278</t>
  </si>
  <si>
    <t>VASQUEZ GOMEZ ZULEMA GRISELDA</t>
  </si>
  <si>
    <t>41436773</t>
  </si>
  <si>
    <t>000294</t>
  </si>
  <si>
    <t>VERA VASQUEZ LUZ PATRICIA</t>
  </si>
  <si>
    <t>45501511</t>
  </si>
  <si>
    <t>000145</t>
  </si>
  <si>
    <t>VILLARREAL LARA HEVEL FRANKLIN</t>
  </si>
  <si>
    <t>10772158</t>
  </si>
  <si>
    <t>000190</t>
  </si>
  <si>
    <t>VITRON GUTIERREZ VALENTIN ALEXANDER</t>
  </si>
  <si>
    <t>44129544</t>
  </si>
  <si>
    <t>000280</t>
  </si>
  <si>
    <t>YATACO LOPEZ JUAN AUGUSTO</t>
  </si>
  <si>
    <t>41868860</t>
  </si>
  <si>
    <t>TERAPISTA</t>
  </si>
  <si>
    <t>000124</t>
  </si>
  <si>
    <t>ZEVALLOS HUAPAYA LUCY</t>
  </si>
  <si>
    <t>09511360</t>
  </si>
  <si>
    <t>DECLARACION JURADA DE EJECUCIÓN DE PAGO DE PENSIONES CORRESPONDIENTE AL MES DE MAYO 2021</t>
  </si>
  <si>
    <t>FUENTE FINANCIAMIENTO : RECURSOS ORDINARIOS</t>
  </si>
  <si>
    <t>Nº
ORDEN</t>
  </si>
  <si>
    <t>PENSION</t>
  </si>
  <si>
    <t>ESCOLARIDAD/
AGUINALDO</t>
  </si>
  <si>
    <t>SUB-TOTAL
PENSIONES</t>
  </si>
  <si>
    <t>DSCTOS</t>
  </si>
  <si>
    <t>LIQUIDO
PENSIONES</t>
  </si>
  <si>
    <t>139874</t>
  </si>
  <si>
    <t>ACEVEDO ARONE VDA DE MONTOYA MAXIMA</t>
  </si>
  <si>
    <t>08349744</t>
  </si>
  <si>
    <t>1582-TEC. EN ENFERMERIA II</t>
  </si>
  <si>
    <t>114117</t>
  </si>
  <si>
    <t>ACEVEDO ZORRILLA VDA DE OTAROLA GLICERIA</t>
  </si>
  <si>
    <t>10062688</t>
  </si>
  <si>
    <t>113807</t>
  </si>
  <si>
    <t>ALARCO DELGADO ESTHER</t>
  </si>
  <si>
    <t>08698206</t>
  </si>
  <si>
    <t>113809</t>
  </si>
  <si>
    <t>ALARCON PEREZ DE GARCIA ENMA</t>
  </si>
  <si>
    <t>07730092</t>
  </si>
  <si>
    <t>113810</t>
  </si>
  <si>
    <t>ALCAS YPANAQUE VDA DE TUESTA JUANA</t>
  </si>
  <si>
    <t>07718144</t>
  </si>
  <si>
    <t>0660-TEC. ESPECIALIZ. FISIOTER</t>
  </si>
  <si>
    <t>55</t>
  </si>
  <si>
    <t>113812</t>
  </si>
  <si>
    <t>ALLCA CLAROS DE MELENDEZ SILVIA ADA</t>
  </si>
  <si>
    <t>06234665</t>
  </si>
  <si>
    <t>113813</t>
  </si>
  <si>
    <t>ALVA LOJA NILO WALTER</t>
  </si>
  <si>
    <t>06847907</t>
  </si>
  <si>
    <t>113816</t>
  </si>
  <si>
    <t>ALVAREZ VDA DE NAVARRETE CAMILA</t>
  </si>
  <si>
    <t>07710141</t>
  </si>
  <si>
    <t>990739</t>
  </si>
  <si>
    <t>ALVAREZ VDA DE NAVARRETE CAMILA.</t>
  </si>
  <si>
    <t>1204-ARTESANO IV</t>
  </si>
  <si>
    <t>113817</t>
  </si>
  <si>
    <t>AMBULODIGUE VILCHEZ PERPETUA SOCORRO</t>
  </si>
  <si>
    <t>09025692</t>
  </si>
  <si>
    <t>113818</t>
  </si>
  <si>
    <t>AMESQUITA MANRIQUE DE HUAMAN AGUEDA</t>
  </si>
  <si>
    <t>06856440</t>
  </si>
  <si>
    <t>113820</t>
  </si>
  <si>
    <t>ANDIA CHIRINOS JUAN GUALBERTO</t>
  </si>
  <si>
    <t>08504689</t>
  </si>
  <si>
    <t>113823</t>
  </si>
  <si>
    <t>ARAUJO VILCHEZ EDELMIRA</t>
  </si>
  <si>
    <t>08626822</t>
  </si>
  <si>
    <t>2043-AUX. DE NUTRICION III</t>
  </si>
  <si>
    <t>113824</t>
  </si>
  <si>
    <t>ARCOS RAMOS TOMASA FELICITA</t>
  </si>
  <si>
    <t>07355993</t>
  </si>
  <si>
    <t>113825</t>
  </si>
  <si>
    <t>AREVALO NUREÑA SOFIA</t>
  </si>
  <si>
    <t>09139857</t>
  </si>
  <si>
    <t>114723</t>
  </si>
  <si>
    <t>AVENDAÑO REGALADO VDA DE ROSAS LIDIA</t>
  </si>
  <si>
    <t>08096337</t>
  </si>
  <si>
    <t>113833</t>
  </si>
  <si>
    <t>BARDALES CASIQUE DELFIN</t>
  </si>
  <si>
    <t>07703885</t>
  </si>
  <si>
    <t>114535</t>
  </si>
  <si>
    <t>BARDALES VDA DE MARAVI EDITH</t>
  </si>
  <si>
    <t>08378093</t>
  </si>
  <si>
    <t>991070</t>
  </si>
  <si>
    <t>BARDALEZ MENDOZA VDA DE GRANDEZ MARIA HILDA</t>
  </si>
  <si>
    <t>06606511</t>
  </si>
  <si>
    <t>114119</t>
  </si>
  <si>
    <t>BECERRA BUSTAMANTE VDA DE ZAFRA ALBERTINA</t>
  </si>
  <si>
    <t>08682695</t>
  </si>
  <si>
    <t>113838</t>
  </si>
  <si>
    <t>BOCANEGRA MARTINEZ JOSE FRANCISCO</t>
  </si>
  <si>
    <t>06908181</t>
  </si>
  <si>
    <t>114253</t>
  </si>
  <si>
    <t>BOCANEGRA TEJADA DE CHICOMA MARIA SOLEDAD</t>
  </si>
  <si>
    <t>08892545</t>
  </si>
  <si>
    <t>990738</t>
  </si>
  <si>
    <t>BOGGIANO TACUCHE CLIMACO MARCO ANTONIO</t>
  </si>
  <si>
    <t>07642843</t>
  </si>
  <si>
    <t>991025</t>
  </si>
  <si>
    <t>BOJORQUEZ GIRALDO ENRIQUE JAVIER</t>
  </si>
  <si>
    <t>10476255</t>
  </si>
  <si>
    <t>113839</t>
  </si>
  <si>
    <t>BORDA BARRON ERIK BAUDILIO</t>
  </si>
  <si>
    <t>10289469</t>
  </si>
  <si>
    <t>113842</t>
  </si>
  <si>
    <t>BRAÑEZ RODRIGUEZ GUZMAN MELITON</t>
  </si>
  <si>
    <t>09240532</t>
  </si>
  <si>
    <t>113845</t>
  </si>
  <si>
    <t>BRIONES ABANTO VDA. DE SALAZAR YOLANDA</t>
  </si>
  <si>
    <t>07717661</t>
  </si>
  <si>
    <t>114566</t>
  </si>
  <si>
    <t>113847</t>
  </si>
  <si>
    <t>BUSTAMANTE RODRIGUEZ DE LINARES ARMINDA</t>
  </si>
  <si>
    <t>07713504</t>
  </si>
  <si>
    <t>113850</t>
  </si>
  <si>
    <t>CABRERA REQUENA VDA DE HUACHO HILDA ANGELICA</t>
  </si>
  <si>
    <t>08524046</t>
  </si>
  <si>
    <t>113852</t>
  </si>
  <si>
    <t>CAHUAZA VILLASIS MARIO EDGARDO</t>
  </si>
  <si>
    <t>08339675</t>
  </si>
  <si>
    <t>114758</t>
  </si>
  <si>
    <t>CALDAS SIFUENTES VDA DE QUISPE EPIFANIA</t>
  </si>
  <si>
    <t>07161837</t>
  </si>
  <si>
    <t>1202-ARTESANO II</t>
  </si>
  <si>
    <t>990706</t>
  </si>
  <si>
    <t>CANALES DE LA TORRE VDA DE MARTINEZ ANA MARIA</t>
  </si>
  <si>
    <t>08487452</t>
  </si>
  <si>
    <t>113857</t>
  </si>
  <si>
    <t>CANALES ESCALANTE LIBIA ZARELA</t>
  </si>
  <si>
    <t>07742878</t>
  </si>
  <si>
    <t>0952-ESP. ADMINIST. II</t>
  </si>
  <si>
    <t>113858</t>
  </si>
  <si>
    <t>CANDIOTTI ARROSPIDE EMILIA YOLANDA</t>
  </si>
  <si>
    <t>08696751</t>
  </si>
  <si>
    <t>113859</t>
  </si>
  <si>
    <t>CAPACYACHI TAQUIA VICTOR</t>
  </si>
  <si>
    <t>10041436</t>
  </si>
  <si>
    <t>1372-OPERAD. EQUIPO ELEC. II</t>
  </si>
  <si>
    <t>114233</t>
  </si>
  <si>
    <t>CARO ROSSEL VDA DE AVILA YRINA</t>
  </si>
  <si>
    <t>07611170</t>
  </si>
  <si>
    <t>0420-CIRUJANO DENTISTA</t>
  </si>
  <si>
    <t>991071</t>
  </si>
  <si>
    <t>CARRILLO ALARCON ETHEL BERTHA</t>
  </si>
  <si>
    <t>06150081</t>
  </si>
  <si>
    <t>113862</t>
  </si>
  <si>
    <t>CASAVERDE MOTTA ISMAEL</t>
  </si>
  <si>
    <t>07607919</t>
  </si>
  <si>
    <t>0361-MEDICO PSIQUIATRA</t>
  </si>
  <si>
    <t>114504</t>
  </si>
  <si>
    <t>CASTAÑEDA REYES VDA DE VEGA ROSA</t>
  </si>
  <si>
    <t>08730919</t>
  </si>
  <si>
    <t>991026</t>
  </si>
  <si>
    <t>CASTILLO ROSALES VDA DE CORONEL PAULA</t>
  </si>
  <si>
    <t>25692019</t>
  </si>
  <si>
    <t>1203-ARTESANO III</t>
  </si>
  <si>
    <t>114331</t>
  </si>
  <si>
    <t>CASTILLO ZAPATA VDA DE RABINES CLELIA JOSEFIN</t>
  </si>
  <si>
    <t>07701588</t>
  </si>
  <si>
    <t>113865</t>
  </si>
  <si>
    <t>CELIO MANUEL ELDA DAVID</t>
  </si>
  <si>
    <t>06940467</t>
  </si>
  <si>
    <t>991055</t>
  </si>
  <si>
    <t>CESPEDES RAMOS ANDRES</t>
  </si>
  <si>
    <t>15630293</t>
  </si>
  <si>
    <t>113868</t>
  </si>
  <si>
    <t>CHACON ARANA MARIA BERTHA</t>
  </si>
  <si>
    <t>07012993</t>
  </si>
  <si>
    <t>114123</t>
  </si>
  <si>
    <t>CHACON VILCHEZ VDA DE LOZANO MARIA ODILIA</t>
  </si>
  <si>
    <t>06069697</t>
  </si>
  <si>
    <t>991069</t>
  </si>
  <si>
    <t>CHAN MUÑOZ VDA DE CHAVEZ ANGELICA MARIA</t>
  </si>
  <si>
    <t>10152949</t>
  </si>
  <si>
    <t>113871</t>
  </si>
  <si>
    <t>CHAPI AGUILAR DE CIRILO CLEMENTINA</t>
  </si>
  <si>
    <t>08372176</t>
  </si>
  <si>
    <t>0670-TEC. ESPECIALIZ. LAB.</t>
  </si>
  <si>
    <t>113874</t>
  </si>
  <si>
    <t>CHAVEZ ESCOBEDO ELIDERGIO</t>
  </si>
  <si>
    <t>07149753</t>
  </si>
  <si>
    <t>113883</t>
  </si>
  <si>
    <t>CUEVA OROZCO VDA DE CUEVA CARMEN BENTURA</t>
  </si>
  <si>
    <t>10530733</t>
  </si>
  <si>
    <t>0400-ASIST. SOCIAL</t>
  </si>
  <si>
    <t>114125</t>
  </si>
  <si>
    <t>DAGA BORJA DE PATILLA EDUVIGUES</t>
  </si>
  <si>
    <t>06612655</t>
  </si>
  <si>
    <t>113886</t>
  </si>
  <si>
    <t>DAZA CHUQUIBALA VDA DE CHAVEZ MARIA</t>
  </si>
  <si>
    <t>08708884</t>
  </si>
  <si>
    <t>114589</t>
  </si>
  <si>
    <t>DAZA CHUQUIBALA VDA. DE CHAVEZ MARIA</t>
  </si>
  <si>
    <t>113887</t>
  </si>
  <si>
    <t>DE LA CRUZ ALVAREZ DE CHALCO ISABEL</t>
  </si>
  <si>
    <t>06567549</t>
  </si>
  <si>
    <t>114308</t>
  </si>
  <si>
    <t>DE LA VEGA RAMIREZ DE ESPINOZA LAURA ISABEL</t>
  </si>
  <si>
    <t>10474882</t>
  </si>
  <si>
    <t>113890</t>
  </si>
  <si>
    <t>DEDIOS FRIAS MARIA TERESA</t>
  </si>
  <si>
    <t>09298931</t>
  </si>
  <si>
    <t>114256</t>
  </si>
  <si>
    <t>DEL AGUILA SAAVEDRA VDA DE TORRES HERLINDA</t>
  </si>
  <si>
    <t>10223589</t>
  </si>
  <si>
    <t>2091-AUX. SANITARIO I</t>
  </si>
  <si>
    <t>NRR1</t>
  </si>
  <si>
    <t>113892</t>
  </si>
  <si>
    <t>DELGADO BRIONES GUILLERMO</t>
  </si>
  <si>
    <t>06589646</t>
  </si>
  <si>
    <t>113893</t>
  </si>
  <si>
    <t>DELGADO FERNANDEZ AGAPITO</t>
  </si>
  <si>
    <t>06707633</t>
  </si>
  <si>
    <t>113894</t>
  </si>
  <si>
    <t>DELGADO JAIME HECTOR</t>
  </si>
  <si>
    <t>10041880</t>
  </si>
  <si>
    <t>1201-ARTESANO I</t>
  </si>
  <si>
    <t>991054</t>
  </si>
  <si>
    <t>DELGADO SUAREZ CESAR MIGUEL</t>
  </si>
  <si>
    <t>07903272</t>
  </si>
  <si>
    <t>113895</t>
  </si>
  <si>
    <t>DHAGA DEL CASTILLO TAFUR LILY LETICIA</t>
  </si>
  <si>
    <t>07561370</t>
  </si>
  <si>
    <t>113896</t>
  </si>
  <si>
    <t>DI PAOLO CUNEO LUDOVICO AMADEO JOSE</t>
  </si>
  <si>
    <t>07782237</t>
  </si>
  <si>
    <t>113897</t>
  </si>
  <si>
    <t>DIAZ CUBILLAS DE AGUIRRE MARTA</t>
  </si>
  <si>
    <t>07610616</t>
  </si>
  <si>
    <t>2691-TECNICO/A ADMINIST. III</t>
  </si>
  <si>
    <t>114768</t>
  </si>
  <si>
    <t>DIAZ PEREZ RAUL</t>
  </si>
  <si>
    <t>07739253</t>
  </si>
  <si>
    <t>113899</t>
  </si>
  <si>
    <t>DIAZ TORRES MANUEL MESIAS</t>
  </si>
  <si>
    <t>25837108</t>
  </si>
  <si>
    <t>113901</t>
  </si>
  <si>
    <t>ECHENIQUE ESTRADA DE DIAZ CATALINA HAYDEE</t>
  </si>
  <si>
    <t>08723392</t>
  </si>
  <si>
    <t>113902</t>
  </si>
  <si>
    <t>ENCISO MUEDAS DE ALTAMIRANO JULIA</t>
  </si>
  <si>
    <t>07716545</t>
  </si>
  <si>
    <t>991106</t>
  </si>
  <si>
    <t>ERIZALES MEDINA DE CONTRERAS UDELIA J</t>
  </si>
  <si>
    <t>07157929</t>
  </si>
  <si>
    <t>113906</t>
  </si>
  <si>
    <t>ESPINAL SUAREZ CELSO</t>
  </si>
  <si>
    <t>06696115</t>
  </si>
  <si>
    <t>113907</t>
  </si>
  <si>
    <t>ESPINOSA VELASCO IRENE BEATRIZ</t>
  </si>
  <si>
    <t>08187246</t>
  </si>
  <si>
    <t>113909</t>
  </si>
  <si>
    <t>ESTEBAN AQUINO NOEMI AQUILA</t>
  </si>
  <si>
    <t>07737278</t>
  </si>
  <si>
    <t>113911</t>
  </si>
  <si>
    <t>FARFAN SANCHEZ AMERICA</t>
  </si>
  <si>
    <t>06781340</t>
  </si>
  <si>
    <t>1592-TEC. EN ESTADISTICA II</t>
  </si>
  <si>
    <t>113912</t>
  </si>
  <si>
    <t>FERNANDEZ GALLEGOS MANUEL ELEUTERIO</t>
  </si>
  <si>
    <t>08213283</t>
  </si>
  <si>
    <t>0304-MEDICO IV</t>
  </si>
  <si>
    <t>114127</t>
  </si>
  <si>
    <t>FERNANDEZ ROSALES VDA DE ROJAS MARIA GENARA</t>
  </si>
  <si>
    <t>08626732</t>
  </si>
  <si>
    <t>1273-ELECTRICISTA III</t>
  </si>
  <si>
    <t>113914</t>
  </si>
  <si>
    <t>FLORES CALDERON FRANCISCO</t>
  </si>
  <si>
    <t>25861180</t>
  </si>
  <si>
    <t>1561-TEC. EN CAPAC. Y DIF. I</t>
  </si>
  <si>
    <t>114312</t>
  </si>
  <si>
    <t>GARCIA IBAÑEZ VDA DE VARGAS ZONIA NOEMI</t>
  </si>
  <si>
    <t>07718112</t>
  </si>
  <si>
    <t>139872</t>
  </si>
  <si>
    <t>GERMANY TERRONES VDA DE CHAVEZ ROSA ALEJANDRI</t>
  </si>
  <si>
    <t>08581849</t>
  </si>
  <si>
    <t>113925</t>
  </si>
  <si>
    <t>GRANDEZ ZUBIATE DE MORALES LUCILA</t>
  </si>
  <si>
    <t>06109515</t>
  </si>
  <si>
    <t>113926</t>
  </si>
  <si>
    <t>GUEVARA BOCANEGRA MARGARITA GEORGINA</t>
  </si>
  <si>
    <t>07125083</t>
  </si>
  <si>
    <t>113927</t>
  </si>
  <si>
    <t>GUEVARA CARRASCO MARIA AMPARO</t>
  </si>
  <si>
    <t>08785035</t>
  </si>
  <si>
    <t>113928</t>
  </si>
  <si>
    <t>GUEVARA SOLANO TEOFILO</t>
  </si>
  <si>
    <t>08697234</t>
  </si>
  <si>
    <t>113929</t>
  </si>
  <si>
    <t>GUEVARA VASQUEZ DARIO</t>
  </si>
  <si>
    <t>09253622</t>
  </si>
  <si>
    <t>113931</t>
  </si>
  <si>
    <t>GUTIERREZ HIDALGO EDMUNDO</t>
  </si>
  <si>
    <t>07715276</t>
  </si>
  <si>
    <t>0680-TEC. ESPECIALIZ. RAYOS X</t>
  </si>
  <si>
    <t>114128</t>
  </si>
  <si>
    <t>GUZMAN BERNAL EVELYN ROSE</t>
  </si>
  <si>
    <t>09672974</t>
  </si>
  <si>
    <t>114129</t>
  </si>
  <si>
    <t>HERNANDEZ LEON VDA DE CORZO MERCEDES EDELMIRA</t>
  </si>
  <si>
    <t>06679580</t>
  </si>
  <si>
    <t>0306-MEDICO CIRUJANO</t>
  </si>
  <si>
    <t>113932</t>
  </si>
  <si>
    <t>HERRERA RISCO FELIX FABIAN</t>
  </si>
  <si>
    <t>07746604</t>
  </si>
  <si>
    <t>113933</t>
  </si>
  <si>
    <t>HIDALGO LLATANCE TELMA</t>
  </si>
  <si>
    <t>08462510</t>
  </si>
  <si>
    <t>113934</t>
  </si>
  <si>
    <t>HORNA ALVA MERGILDA</t>
  </si>
  <si>
    <t>07721791</t>
  </si>
  <si>
    <t>113935</t>
  </si>
  <si>
    <t>HORNA GASCO DE ALVAREZ ADELINDA ELENA</t>
  </si>
  <si>
    <t>08715562</t>
  </si>
  <si>
    <t>113936</t>
  </si>
  <si>
    <t>HORNA GASCO JUANA MARIA</t>
  </si>
  <si>
    <t>08721371</t>
  </si>
  <si>
    <t>0180-JEFE/A DE DIVISION</t>
  </si>
  <si>
    <t>F1</t>
  </si>
  <si>
    <t>139912</t>
  </si>
  <si>
    <t>HUALPA SURCO VDA DE HUALPA RAYMUNDA</t>
  </si>
  <si>
    <t>08296109</t>
  </si>
  <si>
    <t>113939</t>
  </si>
  <si>
    <t>HUANACHI DELGADO DOMITILA</t>
  </si>
  <si>
    <t>08723086</t>
  </si>
  <si>
    <t>113942</t>
  </si>
  <si>
    <t>INFANTE CUIZANO ALFREDO EUSEBIO</t>
  </si>
  <si>
    <t>06205667</t>
  </si>
  <si>
    <t>113945</t>
  </si>
  <si>
    <t>JARA VELASQUEZ REQUILDA</t>
  </si>
  <si>
    <t>07708832</t>
  </si>
  <si>
    <t>113947</t>
  </si>
  <si>
    <t>LAZARTE GIL RAMON</t>
  </si>
  <si>
    <t>08495311</t>
  </si>
  <si>
    <t>114577</t>
  </si>
  <si>
    <t>LEON ADRIANZEN VDA. DE CAIRAMPOMA FRANCISCA</t>
  </si>
  <si>
    <t>07817500</t>
  </si>
  <si>
    <t>113948</t>
  </si>
  <si>
    <t>LEON ALDAVE DE LEON MARGARITA</t>
  </si>
  <si>
    <t>09071678</t>
  </si>
  <si>
    <t>114132</t>
  </si>
  <si>
    <t>LEON GUEVARA VDA VERGARA PASTORA VIOLETA</t>
  </si>
  <si>
    <t>07733566</t>
  </si>
  <si>
    <t>0701-ABOGADO I</t>
  </si>
  <si>
    <t>PA</t>
  </si>
  <si>
    <t>991104</t>
  </si>
  <si>
    <t>LESCANO ALBAN ANGELA</t>
  </si>
  <si>
    <t>06710148</t>
  </si>
  <si>
    <t>139968</t>
  </si>
  <si>
    <t>LINARES CHAVEZ NESTOR AGAPITO</t>
  </si>
  <si>
    <t>09125950</t>
  </si>
  <si>
    <t>113954</t>
  </si>
  <si>
    <t>LOBATON REATEGUI YOLANDA VICTORIA</t>
  </si>
  <si>
    <t>07743111</t>
  </si>
  <si>
    <t>113957</t>
  </si>
  <si>
    <t>LOPEZ ALVARADO FRANCISCO HUMBERTO</t>
  </si>
  <si>
    <t>07743631</t>
  </si>
  <si>
    <t>113961</t>
  </si>
  <si>
    <t>LOPEZ VILCA SOFIA</t>
  </si>
  <si>
    <t>07716582</t>
  </si>
  <si>
    <t>114534</t>
  </si>
  <si>
    <t>LOVON TARAPAQUI VDA DE PACHECO JOSEFINA</t>
  </si>
  <si>
    <t>10709446</t>
  </si>
  <si>
    <t>1782-TERAPISTA II</t>
  </si>
  <si>
    <t>113964</t>
  </si>
  <si>
    <t>MADUEÑO MAMANI JUAN NICOLAS</t>
  </si>
  <si>
    <t>08378335</t>
  </si>
  <si>
    <t>991059</t>
  </si>
  <si>
    <t>MALDONADO MAYORCA MARIA ROSARIO</t>
  </si>
  <si>
    <t>07428663</t>
  </si>
  <si>
    <t>114303</t>
  </si>
  <si>
    <t>MANRIQUE BARRENECHEA MARIA TERESA AMBROSIA</t>
  </si>
  <si>
    <t>07555337</t>
  </si>
  <si>
    <t>0942-EDUCADORA FAMILIAR II</t>
  </si>
  <si>
    <t>PC</t>
  </si>
  <si>
    <t>113967</t>
  </si>
  <si>
    <t>MANTILLA VASQUEZ EDILBERTO</t>
  </si>
  <si>
    <t>10097844</t>
  </si>
  <si>
    <t>113969</t>
  </si>
  <si>
    <t>MARAVI SEDANO BERNARDO BENITO</t>
  </si>
  <si>
    <t>07705171</t>
  </si>
  <si>
    <t>113971</t>
  </si>
  <si>
    <t>MARCOS ANCHIRAICO DE SANTIBAÑEZ OLINDA</t>
  </si>
  <si>
    <t>07443403</t>
  </si>
  <si>
    <t>0992-ESP. EN EDUCACION II</t>
  </si>
  <si>
    <t>PB</t>
  </si>
  <si>
    <t>114134</t>
  </si>
  <si>
    <t>MARIÑO ARANA ROSANA LUPE</t>
  </si>
  <si>
    <t>09584735</t>
  </si>
  <si>
    <t>113973</t>
  </si>
  <si>
    <t>MATOS SANCHEZ DELIA ANTOLINA</t>
  </si>
  <si>
    <t>10309098</t>
  </si>
  <si>
    <t>84</t>
  </si>
  <si>
    <t>113975</t>
  </si>
  <si>
    <t>MEDINA PALACIOS ANTONIO</t>
  </si>
  <si>
    <t>06976084</t>
  </si>
  <si>
    <t>114135</t>
  </si>
  <si>
    <t>MEDRANO ROMERO GLORIA RAQUEL</t>
  </si>
  <si>
    <t>09793568</t>
  </si>
  <si>
    <t>113976</t>
  </si>
  <si>
    <t>MEJIA CORONADO HORACIO ULISES</t>
  </si>
  <si>
    <t>07728662</t>
  </si>
  <si>
    <t>113978</t>
  </si>
  <si>
    <t>MENDEZ MENDOZA HILARIO FELIX</t>
  </si>
  <si>
    <t>07729227</t>
  </si>
  <si>
    <t>113979</t>
  </si>
  <si>
    <t>MERINO ALVARADO CARMEN YSABEL</t>
  </si>
  <si>
    <t>08368037</t>
  </si>
  <si>
    <t>113980</t>
  </si>
  <si>
    <t>MESTAS NUÑEZ AUREA AMALIA DORIS</t>
  </si>
  <si>
    <t>07184768</t>
  </si>
  <si>
    <t>113981</t>
  </si>
  <si>
    <t>MEZA GRADOS ALBERTO</t>
  </si>
  <si>
    <t>07728873</t>
  </si>
  <si>
    <t>113982</t>
  </si>
  <si>
    <t>MIÑANO GARCIA BETTI</t>
  </si>
  <si>
    <t>06432436</t>
  </si>
  <si>
    <t>113984</t>
  </si>
  <si>
    <t>MOLINA SANCHEZ CELSO ALEJANDRO</t>
  </si>
  <si>
    <t>07714622</t>
  </si>
  <si>
    <t>991028</t>
  </si>
  <si>
    <t>MONTES VELIZ VDA DE VILCHEZ VALENTINA</t>
  </si>
  <si>
    <t>07709731</t>
  </si>
  <si>
    <t>113988</t>
  </si>
  <si>
    <t>MORI ROMERO GROVER INOCENTE</t>
  </si>
  <si>
    <t>08269806</t>
  </si>
  <si>
    <t>113989</t>
  </si>
  <si>
    <t>MOSQUERA FLORES CIRO</t>
  </si>
  <si>
    <t>08280792</t>
  </si>
  <si>
    <t>560102</t>
  </si>
  <si>
    <t>MUÑANTE RAFFO ROSA VICTORIA</t>
  </si>
  <si>
    <t>07735938</t>
  </si>
  <si>
    <t>113991</t>
  </si>
  <si>
    <t>MUÑOZ TAPIA DE MOROCHO JULIA YOLANDA</t>
  </si>
  <si>
    <t>07923893</t>
  </si>
  <si>
    <t>114724</t>
  </si>
  <si>
    <t>OCAMPO VILLACORTA VDA DE GARCIA MARIA OLIVIA</t>
  </si>
  <si>
    <t>07709674</t>
  </si>
  <si>
    <t>1272-ELECTRICISTA II</t>
  </si>
  <si>
    <t>114769</t>
  </si>
  <si>
    <t>OLANDA PEREZ CELINA</t>
  </si>
  <si>
    <t>06903632</t>
  </si>
  <si>
    <t>113998</t>
  </si>
  <si>
    <t>OLANO LUDEÑA PEDRO ELISEO</t>
  </si>
  <si>
    <t>06849029</t>
  </si>
  <si>
    <t>113999</t>
  </si>
  <si>
    <t>OLAZABAL CALDERON ANDRES</t>
  </si>
  <si>
    <t>07722642</t>
  </si>
  <si>
    <t>1512-TEC. EN ARTES GRAFICAS II</t>
  </si>
  <si>
    <t>114704</t>
  </si>
  <si>
    <t>OQUENDO MARQUEZ VDA DE ALVARADO JULIA ANGELIC</t>
  </si>
  <si>
    <t>06921599</t>
  </si>
  <si>
    <t>114001</t>
  </si>
  <si>
    <t>ORTIZ CHAVEZ CESAR A</t>
  </si>
  <si>
    <t>08200711</t>
  </si>
  <si>
    <t>114140</t>
  </si>
  <si>
    <t>ORTIZ TRUJILLO VDA DE REAÑO EMILIA APOLINARIA</t>
  </si>
  <si>
    <t>07908759</t>
  </si>
  <si>
    <t>114634</t>
  </si>
  <si>
    <t>ORTIZ VALENCIA JOSE JOAQUIN</t>
  </si>
  <si>
    <t>07336681</t>
  </si>
  <si>
    <t>114003</t>
  </si>
  <si>
    <t>OTAROLA YANAC ROSA EMILIA</t>
  </si>
  <si>
    <t>10041437</t>
  </si>
  <si>
    <t>114005</t>
  </si>
  <si>
    <t>OYARCE MEJIA SERGIO</t>
  </si>
  <si>
    <t>07743849</t>
  </si>
  <si>
    <t>114007</t>
  </si>
  <si>
    <t>PACASI PUMALLANQUI ROBERTO</t>
  </si>
  <si>
    <t>07123734</t>
  </si>
  <si>
    <t>114008</t>
  </si>
  <si>
    <t>PACHECO DE ROJAS MARIA JESUS</t>
  </si>
  <si>
    <t>25685303</t>
  </si>
  <si>
    <t>991060</t>
  </si>
  <si>
    <t>PAJARES ALVARADO VDA DE MEDINA AIDA ROSA</t>
  </si>
  <si>
    <t>07930262</t>
  </si>
  <si>
    <t>F418</t>
  </si>
  <si>
    <t>114305</t>
  </si>
  <si>
    <t>PALOMARES VDA DE TACZA AUSTRAGILDA</t>
  </si>
  <si>
    <t>20429795</t>
  </si>
  <si>
    <t>114012</t>
  </si>
  <si>
    <t>PALOMINO MENESES JULIO PEREGRINO</t>
  </si>
  <si>
    <t>07065098</t>
  </si>
  <si>
    <t>114465</t>
  </si>
  <si>
    <t>PARDO SOSA DE VIVAS PAULINA</t>
  </si>
  <si>
    <t>08599167</t>
  </si>
  <si>
    <t>114016</t>
  </si>
  <si>
    <t>PELAEZ DIAZ HILDEBRANDO</t>
  </si>
  <si>
    <t>08302775</t>
  </si>
  <si>
    <t>114018</t>
  </si>
  <si>
    <t>PEREZ QUISPE VICTOR</t>
  </si>
  <si>
    <t>09921132</t>
  </si>
  <si>
    <t>114021</t>
  </si>
  <si>
    <t>PIMENTEL MEZA VDA DE ROJAS BARBARA</t>
  </si>
  <si>
    <t>08565435</t>
  </si>
  <si>
    <t>114023</t>
  </si>
  <si>
    <t>PISCONTI MORALES DE MONTEBLANCO VELIA</t>
  </si>
  <si>
    <t>08090664</t>
  </si>
  <si>
    <t>114024</t>
  </si>
  <si>
    <t>PITA SILVA ROSA MELANIA</t>
  </si>
  <si>
    <t>07231320</t>
  </si>
  <si>
    <t>114143</t>
  </si>
  <si>
    <t>POLAR CORRALES CARMEN ROSA</t>
  </si>
  <si>
    <t>08197020</t>
  </si>
  <si>
    <t>114026</t>
  </si>
  <si>
    <t>PONCE CORNEJO CARLOS MANUEL</t>
  </si>
  <si>
    <t>07714625</t>
  </si>
  <si>
    <t>114028</t>
  </si>
  <si>
    <t>PORTOCARRERO RITUAY JUAN PIO</t>
  </si>
  <si>
    <t>07729567</t>
  </si>
  <si>
    <t>114031</t>
  </si>
  <si>
    <t>QUEVEDO ESPINOZA WILBERT FEDERICO MANUEL</t>
  </si>
  <si>
    <t>07737628</t>
  </si>
  <si>
    <t>114032</t>
  </si>
  <si>
    <t>QUEVEDO NARANJO ROSA ESTHER</t>
  </si>
  <si>
    <t>07939395</t>
  </si>
  <si>
    <t>1381-OPERAD. EQUIPO MEDICO I</t>
  </si>
  <si>
    <t>114033</t>
  </si>
  <si>
    <t>QUINTOS GUERRERO PEDRO MIGUEL</t>
  </si>
  <si>
    <t>08366623</t>
  </si>
  <si>
    <t>1741-TEC. EN TRANSPORTE I</t>
  </si>
  <si>
    <t>114035</t>
  </si>
  <si>
    <t>QUIROZ RODRIGUEZ DE CALVO NILA ADELA</t>
  </si>
  <si>
    <t>07566147</t>
  </si>
  <si>
    <t>114273</t>
  </si>
  <si>
    <t>QUISPE GONZA VDA DE AUCCA INOCENCIA</t>
  </si>
  <si>
    <t>07946050</t>
  </si>
  <si>
    <t>139969</t>
  </si>
  <si>
    <t>QUISPE LOPEZ JUAN MASIAS</t>
  </si>
  <si>
    <t>07175359</t>
  </si>
  <si>
    <t>2506-CHOFER</t>
  </si>
  <si>
    <t>114237</t>
  </si>
  <si>
    <t>RAMIREZ ARROYO HUMBERTO</t>
  </si>
  <si>
    <t>08844760</t>
  </si>
  <si>
    <t>114757</t>
  </si>
  <si>
    <t>RAMIREZ PACHECO VDA DE PEREZ ENEDINA.</t>
  </si>
  <si>
    <t>114298</t>
  </si>
  <si>
    <t>RAMIREZ VDA DE VELA MARIA LUISA</t>
  </si>
  <si>
    <t>25427124</t>
  </si>
  <si>
    <t>114145</t>
  </si>
  <si>
    <t>RAMOS SANDOVAL MAGDA</t>
  </si>
  <si>
    <t>07738466</t>
  </si>
  <si>
    <t>114146</t>
  </si>
  <si>
    <t>RAMOS SANDOVAL SILVIA</t>
  </si>
  <si>
    <t>07731509</t>
  </si>
  <si>
    <t>560144</t>
  </si>
  <si>
    <t>RANILLA COLLADO JOSE ELMER</t>
  </si>
  <si>
    <t>07839102</t>
  </si>
  <si>
    <t>114241</t>
  </si>
  <si>
    <t>114042</t>
  </si>
  <si>
    <t>RETAMOSO CHAVES DE ALMENGOR MARTA</t>
  </si>
  <si>
    <t>06694876</t>
  </si>
  <si>
    <t>114043</t>
  </si>
  <si>
    <t>REYES ROSALES GUMERCINDO</t>
  </si>
  <si>
    <t>07729322</t>
  </si>
  <si>
    <t>114514</t>
  </si>
  <si>
    <t>RIOS DELGADO CLARA MARIA</t>
  </si>
  <si>
    <t>07706405</t>
  </si>
  <si>
    <t>114046</t>
  </si>
  <si>
    <t>RIOS VILCHEZ LORENZO RESTITUTO</t>
  </si>
  <si>
    <t>09112162</t>
  </si>
  <si>
    <t>114047</t>
  </si>
  <si>
    <t>RIVERA PEÑA DE SOLIS VICTORIA EUSTAQUIA</t>
  </si>
  <si>
    <t>08635036</t>
  </si>
  <si>
    <t>114049</t>
  </si>
  <si>
    <t>ROCCA ZARABIA MARIA SALOME</t>
  </si>
  <si>
    <t>08520348</t>
  </si>
  <si>
    <t>114725</t>
  </si>
  <si>
    <t>ROCHA VDA DE CELIS MAGNOLIA ESTELA</t>
  </si>
  <si>
    <t>25662928</t>
  </si>
  <si>
    <t>114756</t>
  </si>
  <si>
    <t>RODAS VDA DE GUILLEN HERACLIA</t>
  </si>
  <si>
    <t>07159982</t>
  </si>
  <si>
    <t>114050</t>
  </si>
  <si>
    <t>RODRIGUEZ CEPEDA MARTIN</t>
  </si>
  <si>
    <t>08024298</t>
  </si>
  <si>
    <t>990697</t>
  </si>
  <si>
    <t>ROJAS PACHECO VDA DE GUTIERREZ LEONOR</t>
  </si>
  <si>
    <t>07176786</t>
  </si>
  <si>
    <t>114053</t>
  </si>
  <si>
    <t>ROJAS ROMERO VICTOR</t>
  </si>
  <si>
    <t>07722407</t>
  </si>
  <si>
    <t>114054</t>
  </si>
  <si>
    <t>ROJAS RUIZ JUAN</t>
  </si>
  <si>
    <t>08509457</t>
  </si>
  <si>
    <t>991066</t>
  </si>
  <si>
    <t>ROMAN ATAO HILARIO</t>
  </si>
  <si>
    <t>08372515</t>
  </si>
  <si>
    <t>114057</t>
  </si>
  <si>
    <t>ROMERO ROMERO VICENTE</t>
  </si>
  <si>
    <t>08333306</t>
  </si>
  <si>
    <t>114701</t>
  </si>
  <si>
    <t>ROSEMBERG ROJAS VDA DE SANTISTEBAN MARTHA</t>
  </si>
  <si>
    <t>07735611</t>
  </si>
  <si>
    <t>114332</t>
  </si>
  <si>
    <t>RUBIO MENDOZA VDA DE LOJA GEMA DOLORES.</t>
  </si>
  <si>
    <t>07742556</t>
  </si>
  <si>
    <t>114059</t>
  </si>
  <si>
    <t>RUIZ RIVERA JUAN RICARDO</t>
  </si>
  <si>
    <t>08365072</t>
  </si>
  <si>
    <t>114628</t>
  </si>
  <si>
    <t>SAAVEDRA VILLALOBOS VDA DE DIAZ BERTHA CLOTIL</t>
  </si>
  <si>
    <t>10555457</t>
  </si>
  <si>
    <t>114063</t>
  </si>
  <si>
    <t>SANCHEZ CABANILLAS MAURO</t>
  </si>
  <si>
    <t>26724442</t>
  </si>
  <si>
    <t>114067</t>
  </si>
  <si>
    <t>SANCHEZ GULARTE FEDERICO DIOMEDES</t>
  </si>
  <si>
    <t>08705748</t>
  </si>
  <si>
    <t>114068</t>
  </si>
  <si>
    <t>SANCHEZ GULARTE HILDA ARMANDA</t>
  </si>
  <si>
    <t>07714618</t>
  </si>
  <si>
    <t>114069</t>
  </si>
  <si>
    <t>SANCHEZ MORELLO VDA DE DELGADO ANGELICA ESTEL</t>
  </si>
  <si>
    <t>07722849</t>
  </si>
  <si>
    <t>1392-OPERAD. MAQ.INDUSTRIAL II</t>
  </si>
  <si>
    <t>114212</t>
  </si>
  <si>
    <t>SANCHEZ PRETTO FELIPE TEODOSIO</t>
  </si>
  <si>
    <t>25621555</t>
  </si>
  <si>
    <t>114066</t>
  </si>
  <si>
    <t>SANCHEZ VDA DE LOZANO ANTONIA TRINIDAD</t>
  </si>
  <si>
    <t>07232938</t>
  </si>
  <si>
    <t>114150</t>
  </si>
  <si>
    <t>SANCHEZ VDA DE LOZANO ANTONIA TRINIDAD.</t>
  </si>
  <si>
    <t>114151</t>
  </si>
  <si>
    <t>SAUÑE CARDENAS VDA DE TUESTA OLIMPIA MARCELA.</t>
  </si>
  <si>
    <t>114075</t>
  </si>
  <si>
    <t>SILVA FELIPE DAVID</t>
  </si>
  <si>
    <t>08332579</t>
  </si>
  <si>
    <t>114076</t>
  </si>
  <si>
    <t>SILVA PEREZ JUAN FRANCISCO</t>
  </si>
  <si>
    <t>06895208</t>
  </si>
  <si>
    <t>991099</t>
  </si>
  <si>
    <t>SILVA TORRES JULIA MARIA</t>
  </si>
  <si>
    <t>08533188</t>
  </si>
  <si>
    <t>990740</t>
  </si>
  <si>
    <t>SOLANO FERNANDEZ VDA DE ZAFRA TEOFILA</t>
  </si>
  <si>
    <t>07166070</t>
  </si>
  <si>
    <t>114077</t>
  </si>
  <si>
    <t>SOLANO LA TORRE ZOILA MERCEDES</t>
  </si>
  <si>
    <t>07714613</t>
  </si>
  <si>
    <t>114080</t>
  </si>
  <si>
    <t>SOTELO HUAMAN VDA DE CAMPOS INOCENTA</t>
  </si>
  <si>
    <t>08442994</t>
  </si>
  <si>
    <t>114152</t>
  </si>
  <si>
    <t>SOTELO ZUÑIGA VDA DE CONDOR HUAMAN LUCRECIA</t>
  </si>
  <si>
    <t>07700232</t>
  </si>
  <si>
    <t>991098</t>
  </si>
  <si>
    <t>SOTO GUILLEN VDA DE CERCADO TOMASA RUBELA</t>
  </si>
  <si>
    <t>07737817</t>
  </si>
  <si>
    <t>114081</t>
  </si>
  <si>
    <t>SOTO MANRIQUE JACINTA MARIA</t>
  </si>
  <si>
    <t>10374482</t>
  </si>
  <si>
    <t>114153</t>
  </si>
  <si>
    <t>TAIPE SALAZAR VDA DE ASTOQUILCA MAXIMILIANA</t>
  </si>
  <si>
    <t>09080446</t>
  </si>
  <si>
    <t>991020</t>
  </si>
  <si>
    <t>TIPE GUTIERREZ CARLOS</t>
  </si>
  <si>
    <t>08329528</t>
  </si>
  <si>
    <t>114088</t>
  </si>
  <si>
    <t>TORRES AGUILAR VICTOR GUSTAVO</t>
  </si>
  <si>
    <t>07935315</t>
  </si>
  <si>
    <t>139906</t>
  </si>
  <si>
    <t>TORRES VIVANCO VDA DE CHOGAS JUANA</t>
  </si>
  <si>
    <t>07741334</t>
  </si>
  <si>
    <t>1742-TEC. EN TRANSPORTE II</t>
  </si>
  <si>
    <t>114156</t>
  </si>
  <si>
    <t>URBANO UGARTE VDA DE CACHAY MARIA CASILDA</t>
  </si>
  <si>
    <t>06079045</t>
  </si>
  <si>
    <t>114091</t>
  </si>
  <si>
    <t>URRESTI VASQUEZ CLITO</t>
  </si>
  <si>
    <t>08163489</t>
  </si>
  <si>
    <t>991034</t>
  </si>
  <si>
    <t>VALDIVIA EGUILUZ UBERLINDA CIRILA</t>
  </si>
  <si>
    <t>07529850</t>
  </si>
  <si>
    <t>114093</t>
  </si>
  <si>
    <t>VALLEJOS ALFARO MARIA CONSUELO</t>
  </si>
  <si>
    <t>07836926</t>
  </si>
  <si>
    <t>114094</t>
  </si>
  <si>
    <t>VALQUI CHAVEZ FELIX</t>
  </si>
  <si>
    <t>07735699</t>
  </si>
  <si>
    <t>991101</t>
  </si>
  <si>
    <t>VARGAS CAMPOS DE MORALES EULOGIA</t>
  </si>
  <si>
    <t>08801815</t>
  </si>
  <si>
    <t>114250</t>
  </si>
  <si>
    <t>VASQUEZ CALDERON VDA DE VASQUEZ HERMILA</t>
  </si>
  <si>
    <t>08622482</t>
  </si>
  <si>
    <t>114098</t>
  </si>
  <si>
    <t>VASQUEZ GONZALES JOSE ANTONIO</t>
  </si>
  <si>
    <t>10371609</t>
  </si>
  <si>
    <t>114099</t>
  </si>
  <si>
    <t>VASQUEZ LOZANO ANGEL CUSTODIO</t>
  </si>
  <si>
    <t>08465324</t>
  </si>
  <si>
    <t>114103</t>
  </si>
  <si>
    <t>VEGA OCAMPO MANUEL ARCANGEL</t>
  </si>
  <si>
    <t>07708488</t>
  </si>
  <si>
    <t>114106</t>
  </si>
  <si>
    <t>VELARDE ARAGON VDA DE CASTAÑEDA ROSA EMILIA</t>
  </si>
  <si>
    <t>07201185</t>
  </si>
  <si>
    <t>1445-SECRETARIA V</t>
  </si>
  <si>
    <t>114107</t>
  </si>
  <si>
    <t>VELASQUEZ GUERRA JUSTINA</t>
  </si>
  <si>
    <t>07903807</t>
  </si>
  <si>
    <t>114108</t>
  </si>
  <si>
    <t>VELIZ RODRIGUEZ VDA DE TAVERA LUZ ANGELICA</t>
  </si>
  <si>
    <t>08697281</t>
  </si>
  <si>
    <t>114157</t>
  </si>
  <si>
    <t>114109</t>
  </si>
  <si>
    <t>VENERO DE MOLERO DINA</t>
  </si>
  <si>
    <t>25487322</t>
  </si>
  <si>
    <t>991027</t>
  </si>
  <si>
    <t>VIDARTE BRAVO MARIA JESUS</t>
  </si>
  <si>
    <t>07136326</t>
  </si>
  <si>
    <t>114113</t>
  </si>
  <si>
    <t>VILLANUEVA OLIVARES ENEDINA</t>
  </si>
  <si>
    <t>15623748</t>
  </si>
  <si>
    <t>114159</t>
  </si>
  <si>
    <t>VILLANUEVA OLIVARES ENEDINA.</t>
  </si>
  <si>
    <t>114243</t>
  </si>
  <si>
    <t>VILLANUEVA PAREDES VDA DE JARA MARINA CONSUEL</t>
  </si>
  <si>
    <t>08356952</t>
  </si>
  <si>
    <t>114160</t>
  </si>
  <si>
    <t>VILLAR MARTINEZ VDA DE LOPEZ MARIA RAFAELA</t>
  </si>
  <si>
    <t>08953849</t>
  </si>
  <si>
    <t>991100</t>
  </si>
  <si>
    <t>ZAMBRANO RAYMUNDO DE BULLON LAUREANA TEODORA</t>
  </si>
  <si>
    <t>07728546</t>
  </si>
  <si>
    <t>114161</t>
  </si>
  <si>
    <t>ZEVALLOS CARDENAS GLADYS</t>
  </si>
  <si>
    <t>06704950</t>
  </si>
  <si>
    <t>1391-OPERAD. MAQ.INDUSTRIAL I</t>
  </si>
  <si>
    <t>991033</t>
  </si>
  <si>
    <t>ZEVALLOS ECHEVERRIA ANDRES ROBERTO</t>
  </si>
  <si>
    <t>07806058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</si>
</sst>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,\ yyyy"/>
    <numFmt numFmtId="165" formatCode="_-* #,##0.00\ _€_-;\-* #,##0.00\ _€_-;_-* &quot;-&quot;??\ _€_-;_-@_-"/>
    <numFmt numFmtId="166" formatCode="0#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6" fillId="0" borderId="0" applyFont="0" applyFill="0" applyBorder="0" applyAlignment="0" applyProtection="0"/>
  </cellStyleXfs>
  <cellXfs count="48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7" fillId="6" borderId="2" xfId="0" applyFont="1" applyFill="1" applyBorder="1" applyAlignment="1">
      <alignment vertical="center" wrapText="1"/>
    </xf>
    <xf numFmtId="3" fontId="14" fillId="6" borderId="17" xfId="1" applyNumberFormat="1" applyFont="1" applyFill="1" applyBorder="1" applyAlignment="1">
      <alignment vertical="center"/>
    </xf>
    <xf numFmtId="4" fontId="14" fillId="6" borderId="4" xfId="1" applyNumberFormat="1" applyFont="1" applyFill="1" applyBorder="1" applyAlignment="1">
      <alignment vertical="center"/>
    </xf>
    <xf numFmtId="4" fontId="14" fillId="6" borderId="3" xfId="1" applyNumberFormat="1" applyFont="1" applyFill="1" applyBorder="1" applyAlignment="1">
      <alignment vertical="center"/>
    </xf>
    <xf numFmtId="3" fontId="14" fillId="7" borderId="17" xfId="1" applyNumberFormat="1" applyFont="1" applyFill="1" applyBorder="1" applyAlignment="1">
      <alignment vertical="center"/>
    </xf>
    <xf numFmtId="4" fontId="14" fillId="7" borderId="4" xfId="1" applyNumberFormat="1" applyFont="1" applyFill="1" applyBorder="1" applyAlignment="1">
      <alignment vertical="center"/>
    </xf>
    <xf numFmtId="4" fontId="14" fillId="6" borderId="18" xfId="1" applyNumberFormat="1" applyFont="1" applyFill="1" applyBorder="1" applyAlignment="1">
      <alignment vertical="center"/>
    </xf>
    <xf numFmtId="3" fontId="14" fillId="8" borderId="17" xfId="1" applyNumberFormat="1" applyFont="1" applyFill="1" applyBorder="1" applyAlignment="1">
      <alignment vertical="center"/>
    </xf>
    <xf numFmtId="4" fontId="14" fillId="8" borderId="19" xfId="1" applyNumberFormat="1" applyFont="1" applyFill="1" applyBorder="1" applyAlignment="1">
      <alignment vertical="center"/>
    </xf>
    <xf numFmtId="4" fontId="14" fillId="2" borderId="4" xfId="1" applyNumberFormat="1" applyFont="1" applyFill="1" applyBorder="1" applyAlignment="1">
      <alignment horizontal="right" vertical="center"/>
    </xf>
    <xf numFmtId="4" fontId="14" fillId="8" borderId="17" xfId="1" applyNumberFormat="1" applyFont="1" applyFill="1" applyBorder="1" applyAlignment="1">
      <alignment vertical="center"/>
    </xf>
    <xf numFmtId="4" fontId="14" fillId="8" borderId="20" xfId="1" applyNumberFormat="1" applyFont="1" applyFill="1" applyBorder="1" applyAlignment="1">
      <alignment horizontal="right" vertical="center"/>
    </xf>
    <xf numFmtId="4" fontId="14" fillId="8" borderId="18" xfId="1" applyNumberFormat="1" applyFont="1" applyFill="1" applyBorder="1" applyAlignment="1">
      <alignment horizontal="right" vertical="center"/>
    </xf>
    <xf numFmtId="4" fontId="14" fillId="2" borderId="4" xfId="1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horizontal="left" vertical="center" wrapText="1"/>
    </xf>
    <xf numFmtId="3" fontId="14" fillId="6" borderId="18" xfId="1" applyNumberFormat="1" applyFont="1" applyFill="1" applyBorder="1" applyAlignment="1">
      <alignment horizontal="right" vertical="center"/>
    </xf>
    <xf numFmtId="4" fontId="14" fillId="6" borderId="20" xfId="1" applyNumberFormat="1" applyFont="1" applyFill="1" applyBorder="1" applyAlignment="1">
      <alignment vertical="center"/>
    </xf>
    <xf numFmtId="0" fontId="8" fillId="6" borderId="22" xfId="0" applyFont="1" applyFill="1" applyBorder="1" applyAlignment="1">
      <alignment vertical="center" wrapText="1"/>
    </xf>
    <xf numFmtId="3" fontId="17" fillId="6" borderId="23" xfId="1" applyNumberFormat="1" applyFont="1" applyFill="1" applyBorder="1" applyAlignment="1">
      <alignment vertical="center"/>
    </xf>
    <xf numFmtId="4" fontId="17" fillId="6" borderId="24" xfId="1" applyNumberFormat="1" applyFont="1" applyFill="1" applyBorder="1" applyAlignment="1">
      <alignment vertical="center"/>
    </xf>
    <xf numFmtId="4" fontId="17" fillId="6" borderId="25" xfId="1" applyNumberFormat="1" applyFont="1" applyFill="1" applyBorder="1" applyAlignment="1">
      <alignment vertical="center"/>
    </xf>
    <xf numFmtId="3" fontId="17" fillId="6" borderId="26" xfId="1" applyNumberFormat="1" applyFont="1" applyFill="1" applyBorder="1" applyAlignment="1">
      <alignment vertical="center"/>
    </xf>
    <xf numFmtId="4" fontId="14" fillId="6" borderId="27" xfId="1" applyNumberFormat="1" applyFont="1" applyFill="1" applyBorder="1" applyAlignment="1">
      <alignment vertical="center"/>
    </xf>
    <xf numFmtId="3" fontId="17" fillId="7" borderId="23" xfId="1" applyNumberFormat="1" applyFont="1" applyFill="1" applyBorder="1" applyAlignment="1">
      <alignment vertical="center"/>
    </xf>
    <xf numFmtId="4" fontId="17" fillId="7" borderId="28" xfId="1" applyNumberFormat="1" applyFont="1" applyFill="1" applyBorder="1" applyAlignment="1">
      <alignment vertical="center"/>
    </xf>
    <xf numFmtId="4" fontId="17" fillId="6" borderId="29" xfId="1" applyNumberFormat="1" applyFont="1" applyFill="1" applyBorder="1" applyAlignment="1">
      <alignment vertical="center"/>
    </xf>
    <xf numFmtId="4" fontId="17" fillId="7" borderId="24" xfId="1" applyNumberFormat="1" applyFont="1" applyFill="1" applyBorder="1" applyAlignment="1">
      <alignment vertical="center"/>
    </xf>
    <xf numFmtId="3" fontId="17" fillId="8" borderId="23" xfId="1" applyNumberFormat="1" applyFont="1" applyFill="1" applyBorder="1" applyAlignment="1">
      <alignment vertical="center"/>
    </xf>
    <xf numFmtId="4" fontId="17" fillId="8" borderId="30" xfId="1" applyNumberFormat="1" applyFont="1" applyFill="1" applyBorder="1" applyAlignment="1">
      <alignment vertical="center"/>
    </xf>
    <xf numFmtId="4" fontId="14" fillId="2" borderId="27" xfId="1" applyNumberFormat="1" applyFont="1" applyFill="1" applyBorder="1" applyAlignment="1">
      <alignment vertical="center"/>
    </xf>
    <xf numFmtId="4" fontId="17" fillId="8" borderId="26" xfId="1" applyNumberFormat="1" applyFont="1" applyFill="1" applyBorder="1" applyAlignment="1">
      <alignment vertical="center"/>
    </xf>
    <xf numFmtId="4" fontId="17" fillId="8" borderId="31" xfId="1" applyNumberFormat="1" applyFont="1" applyFill="1" applyBorder="1" applyAlignment="1">
      <alignment vertical="center"/>
    </xf>
    <xf numFmtId="4" fontId="17" fillId="8" borderId="32" xfId="1" applyNumberFormat="1" applyFont="1" applyFill="1" applyBorder="1" applyAlignment="1">
      <alignment vertical="center"/>
    </xf>
    <xf numFmtId="4" fontId="17" fillId="2" borderId="27" xfId="1" applyNumberFormat="1" applyFont="1" applyFill="1" applyBorder="1" applyAlignment="1">
      <alignment vertical="center"/>
    </xf>
    <xf numFmtId="0" fontId="7" fillId="6" borderId="33" xfId="0" applyFont="1" applyFill="1" applyBorder="1" applyAlignment="1">
      <alignment horizontal="left" vertical="center" wrapText="1"/>
    </xf>
    <xf numFmtId="3" fontId="14" fillId="6" borderId="32" xfId="1" applyNumberFormat="1" applyFont="1" applyFill="1" applyBorder="1" applyAlignment="1">
      <alignment horizontal="right" vertical="center"/>
    </xf>
    <xf numFmtId="4" fontId="14" fillId="6" borderId="31" xfId="1" applyNumberFormat="1" applyFont="1" applyFill="1" applyBorder="1" applyAlignment="1">
      <alignment vertical="center"/>
    </xf>
    <xf numFmtId="0" fontId="8" fillId="6" borderId="34" xfId="0" applyFont="1" applyFill="1" applyBorder="1" applyAlignment="1">
      <alignment vertical="center"/>
    </xf>
    <xf numFmtId="3" fontId="17" fillId="6" borderId="35" xfId="1" applyNumberFormat="1" applyFont="1" applyFill="1" applyBorder="1" applyAlignment="1">
      <alignment vertical="center"/>
    </xf>
    <xf numFmtId="4" fontId="17" fillId="6" borderId="27" xfId="1" applyNumberFormat="1" applyFont="1" applyFill="1" applyBorder="1" applyAlignment="1">
      <alignment vertical="center"/>
    </xf>
    <xf numFmtId="4" fontId="17" fillId="6" borderId="36" xfId="1" applyNumberFormat="1" applyFont="1" applyFill="1" applyBorder="1" applyAlignment="1">
      <alignment vertical="center"/>
    </xf>
    <xf numFmtId="3" fontId="17" fillId="7" borderId="35" xfId="1" applyNumberFormat="1" applyFont="1" applyFill="1" applyBorder="1" applyAlignment="1">
      <alignment vertical="center"/>
    </xf>
    <xf numFmtId="4" fontId="17" fillId="7" borderId="37" xfId="1" applyNumberFormat="1" applyFont="1" applyFill="1" applyBorder="1" applyAlignment="1">
      <alignment vertical="center"/>
    </xf>
    <xf numFmtId="4" fontId="17" fillId="6" borderId="38" xfId="1" applyNumberFormat="1" applyFont="1" applyFill="1" applyBorder="1" applyAlignment="1">
      <alignment vertical="center"/>
    </xf>
    <xf numFmtId="4" fontId="17" fillId="7" borderId="27" xfId="1" applyNumberFormat="1" applyFont="1" applyFill="1" applyBorder="1" applyAlignment="1">
      <alignment vertical="center"/>
    </xf>
    <xf numFmtId="3" fontId="17" fillId="8" borderId="35" xfId="1" applyNumberFormat="1" applyFont="1" applyFill="1" applyBorder="1" applyAlignment="1">
      <alignment vertical="center"/>
    </xf>
    <xf numFmtId="4" fontId="17" fillId="8" borderId="39" xfId="1" applyNumberFormat="1" applyFont="1" applyFill="1" applyBorder="1" applyAlignment="1">
      <alignment vertical="center"/>
    </xf>
    <xf numFmtId="4" fontId="17" fillId="8" borderId="35" xfId="1" applyNumberFormat="1" applyFont="1" applyFill="1" applyBorder="1" applyAlignment="1">
      <alignment vertical="center"/>
    </xf>
    <xf numFmtId="4" fontId="17" fillId="8" borderId="37" xfId="1" applyNumberFormat="1" applyFont="1" applyFill="1" applyBorder="1" applyAlignment="1">
      <alignment vertical="center"/>
    </xf>
    <xf numFmtId="4" fontId="17" fillId="8" borderId="38" xfId="1" applyNumberFormat="1" applyFont="1" applyFill="1" applyBorder="1" applyAlignment="1">
      <alignment vertical="center"/>
    </xf>
    <xf numFmtId="0" fontId="8" fillId="6" borderId="22" xfId="0" applyFont="1" applyFill="1" applyBorder="1" applyAlignment="1">
      <alignment horizontal="left" vertical="center"/>
    </xf>
    <xf numFmtId="3" fontId="17" fillId="6" borderId="23" xfId="1" applyNumberFormat="1" applyFont="1" applyFill="1" applyBorder="1" applyAlignment="1">
      <alignment horizontal="right" vertical="center"/>
    </xf>
    <xf numFmtId="4" fontId="17" fillId="6" borderId="28" xfId="1" applyNumberFormat="1" applyFont="1" applyFill="1" applyBorder="1" applyAlignment="1">
      <alignment vertical="center"/>
    </xf>
    <xf numFmtId="0" fontId="8" fillId="6" borderId="34" xfId="0" applyFont="1" applyFill="1" applyBorder="1" applyAlignment="1">
      <alignment horizontal="left" vertical="center"/>
    </xf>
    <xf numFmtId="3" fontId="17" fillId="6" borderId="35" xfId="1" applyNumberFormat="1" applyFont="1" applyFill="1" applyBorder="1" applyAlignment="1">
      <alignment horizontal="right" vertical="center"/>
    </xf>
    <xf numFmtId="4" fontId="17" fillId="6" borderId="37" xfId="1" applyNumberFormat="1" applyFont="1" applyFill="1" applyBorder="1" applyAlignment="1">
      <alignment vertical="center"/>
    </xf>
    <xf numFmtId="3" fontId="14" fillId="6" borderId="35" xfId="1" applyNumberFormat="1" applyFont="1" applyFill="1" applyBorder="1" applyAlignment="1">
      <alignment vertical="center"/>
    </xf>
    <xf numFmtId="0" fontId="8" fillId="6" borderId="40" xfId="0" applyFont="1" applyFill="1" applyBorder="1" applyAlignment="1">
      <alignment vertical="center"/>
    </xf>
    <xf numFmtId="3" fontId="17" fillId="6" borderId="41" xfId="1" applyNumberFormat="1" applyFont="1" applyFill="1" applyBorder="1" applyAlignment="1">
      <alignment vertical="center"/>
    </xf>
    <xf numFmtId="4" fontId="17" fillId="6" borderId="42" xfId="1" applyNumberFormat="1" applyFont="1" applyFill="1" applyBorder="1" applyAlignment="1">
      <alignment vertical="center"/>
    </xf>
    <xf numFmtId="4" fontId="17" fillId="6" borderId="43" xfId="1" applyNumberFormat="1" applyFont="1" applyFill="1" applyBorder="1" applyAlignment="1">
      <alignment vertical="center"/>
    </xf>
    <xf numFmtId="3" fontId="17" fillId="6" borderId="44" xfId="1" applyNumberFormat="1" applyFont="1" applyFill="1" applyBorder="1" applyAlignment="1">
      <alignment vertical="center"/>
    </xf>
    <xf numFmtId="3" fontId="17" fillId="7" borderId="41" xfId="1" applyNumberFormat="1" applyFont="1" applyFill="1" applyBorder="1" applyAlignment="1">
      <alignment vertical="center"/>
    </xf>
    <xf numFmtId="4" fontId="17" fillId="7" borderId="45" xfId="1" applyNumberFormat="1" applyFont="1" applyFill="1" applyBorder="1" applyAlignment="1">
      <alignment vertical="center"/>
    </xf>
    <xf numFmtId="4" fontId="17" fillId="6" borderId="46" xfId="1" applyNumberFormat="1" applyFont="1" applyFill="1" applyBorder="1" applyAlignment="1">
      <alignment vertical="center"/>
    </xf>
    <xf numFmtId="4" fontId="17" fillId="7" borderId="42" xfId="1" applyNumberFormat="1" applyFont="1" applyFill="1" applyBorder="1" applyAlignment="1">
      <alignment vertical="center"/>
    </xf>
    <xf numFmtId="3" fontId="17" fillId="8" borderId="41" xfId="1" applyNumberFormat="1" applyFont="1" applyFill="1" applyBorder="1" applyAlignment="1">
      <alignment vertical="center"/>
    </xf>
    <xf numFmtId="4" fontId="17" fillId="8" borderId="6" xfId="1" applyNumberFormat="1" applyFont="1" applyFill="1" applyBorder="1" applyAlignment="1">
      <alignment vertical="center"/>
    </xf>
    <xf numFmtId="0" fontId="8" fillId="6" borderId="47" xfId="0" applyFont="1" applyFill="1" applyBorder="1" applyAlignment="1">
      <alignment horizontal="left" vertical="center"/>
    </xf>
    <xf numFmtId="3" fontId="17" fillId="6" borderId="44" xfId="1" applyNumberFormat="1" applyFont="1" applyFill="1" applyBorder="1" applyAlignment="1">
      <alignment horizontal="right" vertical="center"/>
    </xf>
    <xf numFmtId="4" fontId="17" fillId="6" borderId="48" xfId="1" applyNumberFormat="1" applyFont="1" applyFill="1" applyBorder="1" applyAlignment="1">
      <alignment vertical="center"/>
    </xf>
    <xf numFmtId="4" fontId="14" fillId="6" borderId="4" xfId="1" applyNumberFormat="1" applyFont="1" applyFill="1" applyBorder="1" applyAlignment="1">
      <alignment horizontal="right" vertical="center"/>
    </xf>
    <xf numFmtId="3" fontId="14" fillId="6" borderId="17" xfId="1" applyNumberFormat="1" applyFont="1" applyFill="1" applyBorder="1" applyAlignment="1">
      <alignment horizontal="right" vertical="center"/>
    </xf>
    <xf numFmtId="4" fontId="14" fillId="6" borderId="3" xfId="1" applyNumberFormat="1" applyFont="1" applyFill="1" applyBorder="1" applyAlignment="1">
      <alignment horizontal="right" vertical="center"/>
    </xf>
    <xf numFmtId="3" fontId="14" fillId="7" borderId="17" xfId="1" applyNumberFormat="1" applyFont="1" applyFill="1" applyBorder="1" applyAlignment="1">
      <alignment horizontal="right" vertical="center"/>
    </xf>
    <xf numFmtId="4" fontId="14" fillId="7" borderId="20" xfId="1" applyNumberFormat="1" applyFont="1" applyFill="1" applyBorder="1" applyAlignment="1">
      <alignment vertical="center"/>
    </xf>
    <xf numFmtId="0" fontId="7" fillId="6" borderId="5" xfId="0" applyFont="1" applyFill="1" applyBorder="1" applyAlignment="1">
      <alignment horizontal="left" vertical="center" wrapText="1"/>
    </xf>
    <xf numFmtId="3" fontId="14" fillId="6" borderId="49" xfId="1" applyNumberFormat="1" applyFont="1" applyFill="1" applyBorder="1" applyAlignment="1">
      <alignment horizontal="right" vertical="center"/>
    </xf>
    <xf numFmtId="4" fontId="14" fillId="6" borderId="12" xfId="1" applyNumberFormat="1" applyFont="1" applyFill="1" applyBorder="1" applyAlignment="1">
      <alignment vertical="center"/>
    </xf>
    <xf numFmtId="4" fontId="17" fillId="2" borderId="50" xfId="1" applyNumberFormat="1" applyFont="1" applyFill="1" applyBorder="1" applyAlignment="1">
      <alignment vertical="center"/>
    </xf>
    <xf numFmtId="0" fontId="8" fillId="6" borderId="51" xfId="0" applyFont="1" applyFill="1" applyBorder="1" applyAlignment="1">
      <alignment horizontal="left" vertical="center" wrapText="1"/>
    </xf>
    <xf numFmtId="3" fontId="17" fillId="6" borderId="26" xfId="1" applyNumberFormat="1" applyFont="1" applyFill="1" applyBorder="1" applyAlignment="1">
      <alignment horizontal="right" vertical="center"/>
    </xf>
    <xf numFmtId="4" fontId="17" fillId="6" borderId="31" xfId="1" applyNumberFormat="1" applyFont="1" applyFill="1" applyBorder="1" applyAlignment="1">
      <alignment vertical="center"/>
    </xf>
    <xf numFmtId="0" fontId="8" fillId="6" borderId="34" xfId="0" applyFont="1" applyFill="1" applyBorder="1" applyAlignment="1">
      <alignment vertical="center" wrapText="1"/>
    </xf>
    <xf numFmtId="0" fontId="8" fillId="6" borderId="34" xfId="0" applyFont="1" applyFill="1" applyBorder="1" applyAlignment="1">
      <alignment horizontal="left" vertical="center" wrapText="1"/>
    </xf>
    <xf numFmtId="0" fontId="8" fillId="6" borderId="40" xfId="0" applyFont="1" applyFill="1" applyBorder="1" applyAlignment="1">
      <alignment vertical="center" wrapText="1"/>
    </xf>
    <xf numFmtId="4" fontId="17" fillId="8" borderId="44" xfId="1" applyNumberFormat="1" applyFont="1" applyFill="1" applyBorder="1" applyAlignment="1">
      <alignment vertical="center"/>
    </xf>
    <xf numFmtId="4" fontId="17" fillId="8" borderId="48" xfId="1" applyNumberFormat="1" applyFont="1" applyFill="1" applyBorder="1" applyAlignment="1">
      <alignment vertical="center"/>
    </xf>
    <xf numFmtId="4" fontId="17" fillId="8" borderId="52" xfId="1" applyNumberFormat="1" applyFont="1" applyFill="1" applyBorder="1" applyAlignment="1">
      <alignment vertical="center"/>
    </xf>
    <xf numFmtId="4" fontId="17" fillId="2" borderId="53" xfId="1" applyNumberFormat="1" applyFont="1" applyFill="1" applyBorder="1" applyAlignment="1">
      <alignment vertical="center"/>
    </xf>
    <xf numFmtId="0" fontId="8" fillId="6" borderId="47" xfId="0" applyFont="1" applyFill="1" applyBorder="1" applyAlignment="1">
      <alignment horizontal="left" vertical="center" wrapText="1"/>
    </xf>
    <xf numFmtId="3" fontId="14" fillId="6" borderId="19" xfId="1" applyNumberFormat="1" applyFont="1" applyFill="1" applyBorder="1" applyAlignment="1">
      <alignment vertical="center"/>
    </xf>
    <xf numFmtId="4" fontId="14" fillId="8" borderId="20" xfId="1" applyNumberFormat="1" applyFont="1" applyFill="1" applyBorder="1" applyAlignment="1">
      <alignment vertical="center"/>
    </xf>
    <xf numFmtId="4" fontId="14" fillId="8" borderId="18" xfId="1" applyNumberFormat="1" applyFont="1" applyFill="1" applyBorder="1" applyAlignment="1">
      <alignment vertical="center"/>
    </xf>
    <xf numFmtId="0" fontId="8" fillId="6" borderId="22" xfId="0" applyFont="1" applyFill="1" applyBorder="1" applyAlignment="1">
      <alignment vertical="center"/>
    </xf>
    <xf numFmtId="0" fontId="8" fillId="6" borderId="51" xfId="0" applyFont="1" applyFill="1" applyBorder="1" applyAlignment="1">
      <alignment horizontal="left" vertical="center"/>
    </xf>
    <xf numFmtId="4" fontId="14" fillId="2" borderId="54" xfId="1" applyNumberFormat="1" applyFont="1" applyFill="1" applyBorder="1" applyAlignment="1">
      <alignment vertical="center"/>
    </xf>
    <xf numFmtId="4" fontId="17" fillId="8" borderId="23" xfId="1" applyNumberFormat="1" applyFont="1" applyFill="1" applyBorder="1" applyAlignment="1">
      <alignment vertical="center"/>
    </xf>
    <xf numFmtId="4" fontId="17" fillId="8" borderId="28" xfId="1" applyNumberFormat="1" applyFont="1" applyFill="1" applyBorder="1" applyAlignment="1">
      <alignment vertical="center"/>
    </xf>
    <xf numFmtId="4" fontId="17" fillId="8" borderId="29" xfId="1" applyNumberFormat="1" applyFont="1" applyFill="1" applyBorder="1" applyAlignment="1">
      <alignment vertical="center"/>
    </xf>
    <xf numFmtId="166" fontId="8" fillId="6" borderId="34" xfId="0" quotePrefix="1" applyNumberFormat="1" applyFont="1" applyFill="1" applyBorder="1" applyAlignment="1">
      <alignment horizontal="left" vertical="center"/>
    </xf>
    <xf numFmtId="166" fontId="8" fillId="6" borderId="40" xfId="0" quotePrefix="1" applyNumberFormat="1" applyFont="1" applyFill="1" applyBorder="1" applyAlignment="1">
      <alignment horizontal="left" vertical="center"/>
    </xf>
    <xf numFmtId="166" fontId="8" fillId="6" borderId="47" xfId="0" quotePrefix="1" applyNumberFormat="1" applyFont="1" applyFill="1" applyBorder="1" applyAlignment="1">
      <alignment horizontal="left" vertical="center"/>
    </xf>
    <xf numFmtId="166" fontId="7" fillId="3" borderId="2" xfId="0" applyNumberFormat="1" applyFont="1" applyFill="1" applyBorder="1" applyAlignment="1">
      <alignment vertical="center" wrapText="1"/>
    </xf>
    <xf numFmtId="3" fontId="14" fillId="3" borderId="17" xfId="1" applyNumberFormat="1" applyFont="1" applyFill="1" applyBorder="1" applyAlignment="1">
      <alignment vertical="center"/>
    </xf>
    <xf numFmtId="4" fontId="14" fillId="3" borderId="20" xfId="1" applyNumberFormat="1" applyFont="1" applyFill="1" applyBorder="1" applyAlignment="1">
      <alignment vertical="center"/>
    </xf>
    <xf numFmtId="3" fontId="14" fillId="3" borderId="19" xfId="1" applyNumberFormat="1" applyFont="1" applyFill="1" applyBorder="1" applyAlignment="1">
      <alignment vertical="center"/>
    </xf>
    <xf numFmtId="4" fontId="14" fillId="3" borderId="3" xfId="1" applyNumberFormat="1" applyFont="1" applyFill="1" applyBorder="1" applyAlignment="1">
      <alignment vertical="center"/>
    </xf>
    <xf numFmtId="4" fontId="14" fillId="3" borderId="19" xfId="1" applyNumberFormat="1" applyFont="1" applyFill="1" applyBorder="1" applyAlignment="1">
      <alignment vertical="center"/>
    </xf>
    <xf numFmtId="4" fontId="14" fillId="3" borderId="4" xfId="1" applyNumberFormat="1" applyFont="1" applyFill="1" applyBorder="1" applyAlignment="1">
      <alignment vertical="center"/>
    </xf>
    <xf numFmtId="4" fontId="14" fillId="3" borderId="17" xfId="1" applyNumberFormat="1" applyFont="1" applyFill="1" applyBorder="1" applyAlignment="1">
      <alignment vertical="center"/>
    </xf>
    <xf numFmtId="4" fontId="14" fillId="2" borderId="18" xfId="1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horizontal="left" vertical="center" wrapText="1"/>
    </xf>
    <xf numFmtId="3" fontId="14" fillId="3" borderId="18" xfId="1" applyNumberFormat="1" applyFont="1" applyFill="1" applyBorder="1" applyAlignment="1">
      <alignment horizontal="right" vertical="center"/>
    </xf>
    <xf numFmtId="4" fontId="14" fillId="3" borderId="20" xfId="1" applyNumberFormat="1" applyFont="1" applyFill="1" applyBorder="1" applyAlignment="1">
      <alignment horizontal="right" vertical="center"/>
    </xf>
    <xf numFmtId="0" fontId="2" fillId="6" borderId="2" xfId="0" applyFont="1" applyFill="1" applyBorder="1" applyAlignment="1">
      <alignment vertical="center" wrapText="1"/>
    </xf>
    <xf numFmtId="3" fontId="13" fillId="6" borderId="17" xfId="0" applyNumberFormat="1" applyFont="1" applyFill="1" applyBorder="1" applyAlignment="1">
      <alignment vertical="center" wrapText="1"/>
    </xf>
    <xf numFmtId="4" fontId="13" fillId="6" borderId="4" xfId="0" applyNumberFormat="1" applyFont="1" applyFill="1" applyBorder="1" applyAlignment="1">
      <alignment vertical="center" wrapText="1"/>
    </xf>
    <xf numFmtId="4" fontId="13" fillId="6" borderId="20" xfId="0" applyNumberFormat="1" applyFont="1" applyFill="1" applyBorder="1" applyAlignment="1">
      <alignment vertical="center" wrapText="1"/>
    </xf>
    <xf numFmtId="3" fontId="13" fillId="7" borderId="17" xfId="0" applyNumberFormat="1" applyFont="1" applyFill="1" applyBorder="1" applyAlignment="1">
      <alignment vertical="center" wrapText="1"/>
    </xf>
    <xf numFmtId="4" fontId="13" fillId="7" borderId="18" xfId="0" applyNumberFormat="1" applyFont="1" applyFill="1" applyBorder="1" applyAlignment="1">
      <alignment vertical="center" wrapText="1"/>
    </xf>
    <xf numFmtId="4" fontId="13" fillId="7" borderId="4" xfId="0" applyNumberFormat="1" applyFont="1" applyFill="1" applyBorder="1" applyAlignment="1">
      <alignment vertical="center" wrapText="1"/>
    </xf>
    <xf numFmtId="4" fontId="13" fillId="6" borderId="19" xfId="0" applyNumberFormat="1" applyFont="1" applyFill="1" applyBorder="1" applyAlignment="1">
      <alignment vertical="center" wrapText="1"/>
    </xf>
    <xf numFmtId="4" fontId="13" fillId="11" borderId="20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/>
    </xf>
    <xf numFmtId="3" fontId="14" fillId="6" borderId="55" xfId="1" applyNumberFormat="1" applyFont="1" applyFill="1" applyBorder="1" applyAlignment="1">
      <alignment horizontal="right" vertical="center"/>
    </xf>
    <xf numFmtId="4" fontId="14" fillId="0" borderId="20" xfId="1" applyNumberFormat="1" applyFont="1" applyFill="1" applyBorder="1" applyAlignment="1">
      <alignment vertical="center"/>
    </xf>
    <xf numFmtId="4" fontId="17" fillId="7" borderId="38" xfId="1" applyNumberFormat="1" applyFont="1" applyFill="1" applyBorder="1" applyAlignment="1">
      <alignment vertical="center"/>
    </xf>
    <xf numFmtId="4" fontId="17" fillId="6" borderId="39" xfId="1" applyNumberFormat="1" applyFont="1" applyFill="1" applyBorder="1" applyAlignment="1">
      <alignment vertical="center"/>
    </xf>
    <xf numFmtId="4" fontId="17" fillId="11" borderId="37" xfId="1" applyNumberFormat="1" applyFont="1" applyFill="1" applyBorder="1" applyAlignment="1">
      <alignment vertical="center"/>
    </xf>
    <xf numFmtId="4" fontId="17" fillId="2" borderId="33" xfId="1" applyNumberFormat="1" applyFont="1" applyFill="1" applyBorder="1" applyAlignment="1">
      <alignment vertical="center"/>
    </xf>
    <xf numFmtId="0" fontId="8" fillId="6" borderId="33" xfId="0" applyFont="1" applyFill="1" applyBorder="1" applyAlignment="1">
      <alignment horizontal="left" vertical="center"/>
    </xf>
    <xf numFmtId="4" fontId="17" fillId="2" borderId="56" xfId="1" applyNumberFormat="1" applyFont="1" applyFill="1" applyBorder="1" applyAlignment="1">
      <alignment vertical="center"/>
    </xf>
    <xf numFmtId="0" fontId="8" fillId="6" borderId="56" xfId="0" applyFont="1" applyFill="1" applyBorder="1" applyAlignment="1">
      <alignment horizontal="left" vertical="center"/>
    </xf>
    <xf numFmtId="0" fontId="8" fillId="6" borderId="57" xfId="0" applyFont="1" applyFill="1" applyBorder="1" applyAlignment="1">
      <alignment horizontal="left" vertical="center"/>
    </xf>
    <xf numFmtId="3" fontId="17" fillId="6" borderId="41" xfId="1" applyNumberFormat="1" applyFont="1" applyFill="1" applyBorder="1" applyAlignment="1">
      <alignment horizontal="right" vertical="center"/>
    </xf>
    <xf numFmtId="4" fontId="17" fillId="6" borderId="45" xfId="1" applyNumberFormat="1" applyFont="1" applyFill="1" applyBorder="1" applyAlignment="1">
      <alignment vertical="center"/>
    </xf>
    <xf numFmtId="4" fontId="17" fillId="2" borderId="58" xfId="1" applyNumberFormat="1" applyFont="1" applyFill="1" applyBorder="1" applyAlignment="1">
      <alignment vertical="center"/>
    </xf>
    <xf numFmtId="0" fontId="3" fillId="0" borderId="58" xfId="0" applyFont="1" applyBorder="1" applyAlignment="1">
      <alignment horizontal="left" vertical="center"/>
    </xf>
    <xf numFmtId="0" fontId="3" fillId="0" borderId="44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4" fillId="7" borderId="18" xfId="1" applyNumberFormat="1" applyFont="1" applyFill="1" applyBorder="1" applyAlignment="1">
      <alignment vertical="center"/>
    </xf>
    <xf numFmtId="3" fontId="14" fillId="6" borderId="17" xfId="1" applyNumberFormat="1" applyFont="1" applyFill="1" applyBorder="1" applyAlignment="1">
      <alignment horizontal="center" vertical="center"/>
    </xf>
    <xf numFmtId="4" fontId="14" fillId="11" borderId="18" xfId="1" applyNumberFormat="1" applyFont="1" applyFill="1" applyBorder="1" applyAlignment="1">
      <alignment vertical="center"/>
    </xf>
    <xf numFmtId="0" fontId="7" fillId="6" borderId="5" xfId="0" applyFont="1" applyFill="1" applyBorder="1" applyAlignment="1">
      <alignment horizontal="left" vertical="center"/>
    </xf>
    <xf numFmtId="3" fontId="8" fillId="6" borderId="51" xfId="0" quotePrefix="1" applyNumberFormat="1" applyFont="1" applyFill="1" applyBorder="1" applyAlignment="1">
      <alignment horizontal="left" vertical="center"/>
    </xf>
    <xf numFmtId="3" fontId="8" fillId="6" borderId="34" xfId="0" quotePrefix="1" applyNumberFormat="1" applyFont="1" applyFill="1" applyBorder="1" applyAlignment="1">
      <alignment horizontal="left" vertical="center"/>
    </xf>
    <xf numFmtId="3" fontId="8" fillId="6" borderId="47" xfId="0" quotePrefix="1" applyNumberFormat="1" applyFont="1" applyFill="1" applyBorder="1" applyAlignment="1">
      <alignment horizontal="left" vertical="center"/>
    </xf>
    <xf numFmtId="4" fontId="14" fillId="6" borderId="19" xfId="1" applyNumberFormat="1" applyFont="1" applyFill="1" applyBorder="1" applyAlignment="1">
      <alignment vertical="center"/>
    </xf>
    <xf numFmtId="4" fontId="14" fillId="2" borderId="21" xfId="1" applyNumberFormat="1" applyFont="1" applyFill="1" applyBorder="1" applyAlignment="1">
      <alignment vertical="center"/>
    </xf>
    <xf numFmtId="4" fontId="17" fillId="8" borderId="41" xfId="1" applyNumberFormat="1" applyFont="1" applyFill="1" applyBorder="1" applyAlignment="1">
      <alignment vertical="center"/>
    </xf>
    <xf numFmtId="4" fontId="17" fillId="8" borderId="45" xfId="1" applyNumberFormat="1" applyFont="1" applyFill="1" applyBorder="1" applyAlignment="1">
      <alignment vertical="center"/>
    </xf>
    <xf numFmtId="4" fontId="17" fillId="8" borderId="46" xfId="1" applyNumberFormat="1" applyFont="1" applyFill="1" applyBorder="1" applyAlignment="1">
      <alignment vertical="center"/>
    </xf>
    <xf numFmtId="4" fontId="17" fillId="2" borderId="57" xfId="1" applyNumberFormat="1" applyFont="1" applyFill="1" applyBorder="1" applyAlignment="1">
      <alignment vertical="center"/>
    </xf>
    <xf numFmtId="0" fontId="7" fillId="6" borderId="13" xfId="0" applyFont="1" applyFill="1" applyBorder="1" applyAlignment="1">
      <alignment horizontal="left" vertical="center" wrapText="1"/>
    </xf>
    <xf numFmtId="4" fontId="14" fillId="11" borderId="20" xfId="1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vertical="center"/>
    </xf>
    <xf numFmtId="3" fontId="14" fillId="6" borderId="23" xfId="1" applyNumberFormat="1" applyFont="1" applyFill="1" applyBorder="1" applyAlignment="1">
      <alignment vertical="center"/>
    </xf>
    <xf numFmtId="4" fontId="14" fillId="7" borderId="19" xfId="1" applyNumberFormat="1" applyFont="1" applyFill="1" applyBorder="1" applyAlignment="1">
      <alignment vertical="center"/>
    </xf>
    <xf numFmtId="4" fontId="14" fillId="11" borderId="4" xfId="1" applyNumberFormat="1" applyFont="1" applyFill="1" applyBorder="1" applyAlignment="1">
      <alignment vertical="center"/>
    </xf>
    <xf numFmtId="4" fontId="17" fillId="11" borderId="27" xfId="1" applyNumberFormat="1" applyFont="1" applyFill="1" applyBorder="1" applyAlignment="1">
      <alignment vertical="center"/>
    </xf>
    <xf numFmtId="4" fontId="17" fillId="2" borderId="42" xfId="1" applyNumberFormat="1" applyFont="1" applyFill="1" applyBorder="1" applyAlignment="1">
      <alignment vertical="center"/>
    </xf>
    <xf numFmtId="0" fontId="2" fillId="6" borderId="34" xfId="0" applyFont="1" applyFill="1" applyBorder="1" applyAlignment="1">
      <alignment vertical="center" wrapText="1"/>
    </xf>
    <xf numFmtId="3" fontId="15" fillId="6" borderId="35" xfId="1" applyNumberFormat="1" applyFont="1" applyFill="1" applyBorder="1" applyAlignment="1">
      <alignment vertical="center"/>
    </xf>
    <xf numFmtId="4" fontId="15" fillId="6" borderId="27" xfId="1" applyNumberFormat="1" applyFont="1" applyFill="1" applyBorder="1" applyAlignment="1">
      <alignment vertical="center"/>
    </xf>
    <xf numFmtId="1" fontId="15" fillId="6" borderId="35" xfId="1" applyNumberFormat="1" applyFont="1" applyFill="1" applyBorder="1" applyAlignment="1">
      <alignment vertical="center"/>
    </xf>
    <xf numFmtId="4" fontId="15" fillId="6" borderId="37" xfId="1" applyNumberFormat="1" applyFont="1" applyFill="1" applyBorder="1" applyAlignment="1">
      <alignment vertical="center"/>
    </xf>
    <xf numFmtId="3" fontId="15" fillId="7" borderId="35" xfId="1" applyNumberFormat="1" applyFont="1" applyFill="1" applyBorder="1" applyAlignment="1">
      <alignment vertical="center"/>
    </xf>
    <xf numFmtId="4" fontId="15" fillId="7" borderId="38" xfId="1" applyNumberFormat="1" applyFont="1" applyFill="1" applyBorder="1" applyAlignment="1">
      <alignment vertical="center"/>
    </xf>
    <xf numFmtId="4" fontId="15" fillId="7" borderId="27" xfId="1" applyNumberFormat="1" applyFont="1" applyFill="1" applyBorder="1" applyAlignment="1">
      <alignment vertical="center"/>
    </xf>
    <xf numFmtId="3" fontId="15" fillId="6" borderId="23" xfId="1" applyNumberFormat="1" applyFont="1" applyFill="1" applyBorder="1" applyAlignment="1">
      <alignment vertical="center"/>
    </xf>
    <xf numFmtId="4" fontId="15" fillId="6" borderId="39" xfId="1" applyNumberFormat="1" applyFont="1" applyFill="1" applyBorder="1" applyAlignment="1">
      <alignment vertical="center"/>
    </xf>
    <xf numFmtId="4" fontId="15" fillId="11" borderId="27" xfId="1" applyNumberFormat="1" applyFont="1" applyFill="1" applyBorder="1" applyAlignment="1">
      <alignment vertical="center"/>
    </xf>
    <xf numFmtId="3" fontId="8" fillId="6" borderId="22" xfId="0" quotePrefix="1" applyNumberFormat="1" applyFont="1" applyFill="1" applyBorder="1" applyAlignment="1">
      <alignment horizontal="left" vertical="center"/>
    </xf>
    <xf numFmtId="3" fontId="8" fillId="6" borderId="40" xfId="0" quotePrefix="1" applyNumberFormat="1" applyFont="1" applyFill="1" applyBorder="1" applyAlignment="1">
      <alignment horizontal="left" vertical="center"/>
    </xf>
    <xf numFmtId="4" fontId="17" fillId="0" borderId="37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horizontal="right" vertical="center" wrapText="1"/>
    </xf>
    <xf numFmtId="4" fontId="14" fillId="3" borderId="59" xfId="0" applyNumberFormat="1" applyFont="1" applyFill="1" applyBorder="1" applyAlignment="1">
      <alignment horizontal="right" vertical="center" wrapText="1"/>
    </xf>
    <xf numFmtId="0" fontId="18" fillId="12" borderId="21" xfId="0" applyFont="1" applyFill="1" applyBorder="1" applyAlignment="1">
      <alignment horizontal="left" vertical="center" wrapText="1"/>
    </xf>
    <xf numFmtId="3" fontId="14" fillId="12" borderId="17" xfId="0" applyNumberFormat="1" applyFont="1" applyFill="1" applyBorder="1" applyAlignment="1">
      <alignment horizontal="right" vertical="center" wrapText="1"/>
    </xf>
    <xf numFmtId="4" fontId="14" fillId="12" borderId="4" xfId="0" applyNumberFormat="1" applyFont="1" applyFill="1" applyBorder="1" applyAlignment="1">
      <alignment horizontal="right" vertical="center" wrapText="1"/>
    </xf>
    <xf numFmtId="0" fontId="7" fillId="6" borderId="51" xfId="0" applyFont="1" applyFill="1" applyBorder="1" applyAlignment="1">
      <alignment horizontal="left" vertical="center" wrapText="1"/>
    </xf>
    <xf numFmtId="3" fontId="14" fillId="6" borderId="26" xfId="1" applyNumberFormat="1" applyFont="1" applyFill="1" applyBorder="1" applyAlignment="1">
      <alignment horizontal="right" vertical="center"/>
    </xf>
    <xf numFmtId="0" fontId="7" fillId="6" borderId="34" xfId="0" applyFont="1" applyFill="1" applyBorder="1" applyAlignment="1">
      <alignment horizontal="left" vertical="center"/>
    </xf>
    <xf numFmtId="3" fontId="14" fillId="6" borderId="35" xfId="1" applyNumberFormat="1" applyFont="1" applyFill="1" applyBorder="1" applyAlignment="1">
      <alignment horizontal="right" vertical="center"/>
    </xf>
    <xf numFmtId="4" fontId="14" fillId="6" borderId="37" xfId="1" applyNumberFormat="1" applyFont="1" applyFill="1" applyBorder="1" applyAlignment="1">
      <alignment vertical="center"/>
    </xf>
    <xf numFmtId="0" fontId="7" fillId="6" borderId="34" xfId="0" applyFont="1" applyFill="1" applyBorder="1" applyAlignment="1">
      <alignment horizontal="left" vertical="center" wrapText="1"/>
    </xf>
    <xf numFmtId="0" fontId="7" fillId="6" borderId="47" xfId="0" applyFont="1" applyFill="1" applyBorder="1" applyAlignment="1">
      <alignment horizontal="left" vertical="center" wrapText="1"/>
    </xf>
    <xf numFmtId="3" fontId="14" fillId="6" borderId="44" xfId="1" applyNumberFormat="1" applyFont="1" applyFill="1" applyBorder="1" applyAlignment="1">
      <alignment horizontal="right" vertical="center"/>
    </xf>
    <xf numFmtId="4" fontId="14" fillId="6" borderId="48" xfId="1" applyNumberFormat="1" applyFont="1" applyFill="1" applyBorder="1" applyAlignment="1">
      <alignment vertical="center"/>
    </xf>
    <xf numFmtId="0" fontId="7" fillId="9" borderId="21" xfId="0" applyFont="1" applyFill="1" applyBorder="1" applyAlignment="1">
      <alignment horizontal="left" vertical="center" wrapText="1"/>
    </xf>
    <xf numFmtId="3" fontId="14" fillId="9" borderId="18" xfId="1" applyNumberFormat="1" applyFont="1" applyFill="1" applyBorder="1" applyAlignment="1">
      <alignment horizontal="right" vertical="center"/>
    </xf>
    <xf numFmtId="4" fontId="14" fillId="9" borderId="20" xfId="1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7" fillId="6" borderId="58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centerContinuous" vertical="center"/>
    </xf>
    <xf numFmtId="0" fontId="2" fillId="6" borderId="4" xfId="0" applyFont="1" applyFill="1" applyBorder="1" applyAlignment="1">
      <alignment horizontal="centerContinuous" vertical="center"/>
    </xf>
    <xf numFmtId="0" fontId="7" fillId="11" borderId="21" xfId="0" applyFont="1" applyFill="1" applyBorder="1" applyAlignment="1">
      <alignment horizontal="left" vertical="center" wrapText="1"/>
    </xf>
    <xf numFmtId="3" fontId="14" fillId="11" borderId="18" xfId="1" applyNumberFormat="1" applyFont="1" applyFill="1" applyBorder="1" applyAlignment="1">
      <alignment vertical="center"/>
    </xf>
    <xf numFmtId="4" fontId="14" fillId="2" borderId="60" xfId="1" applyNumberFormat="1" applyFont="1" applyFill="1" applyBorder="1" applyAlignment="1">
      <alignment vertical="center"/>
    </xf>
    <xf numFmtId="3" fontId="14" fillId="6" borderId="18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3" fontId="14" fillId="3" borderId="7" xfId="1" applyNumberFormat="1" applyFont="1" applyFill="1" applyBorder="1" applyAlignment="1">
      <alignment vertical="center"/>
    </xf>
    <xf numFmtId="4" fontId="14" fillId="3" borderId="59" xfId="1" applyNumberFormat="1" applyFont="1" applyFill="1" applyBorder="1" applyAlignment="1">
      <alignment vertical="center"/>
    </xf>
    <xf numFmtId="4" fontId="14" fillId="3" borderId="9" xfId="1" applyNumberFormat="1" applyFont="1" applyFill="1" applyBorder="1" applyAlignment="1">
      <alignment vertical="center"/>
    </xf>
    <xf numFmtId="4" fontId="14" fillId="2" borderId="17" xfId="1" applyNumberFormat="1" applyFont="1" applyFill="1" applyBorder="1" applyAlignment="1">
      <alignment vertical="center"/>
    </xf>
    <xf numFmtId="4" fontId="14" fillId="2" borderId="20" xfId="1" applyNumberFormat="1" applyFont="1" applyFill="1" applyBorder="1" applyAlignment="1">
      <alignment vertical="center"/>
    </xf>
    <xf numFmtId="0" fontId="18" fillId="12" borderId="2" xfId="0" applyFont="1" applyFill="1" applyBorder="1" applyAlignment="1">
      <alignment vertical="center" wrapText="1"/>
    </xf>
    <xf numFmtId="3" fontId="13" fillId="12" borderId="17" xfId="1" applyNumberFormat="1" applyFont="1" applyFill="1" applyBorder="1" applyAlignment="1">
      <alignment vertical="center"/>
    </xf>
    <xf numFmtId="4" fontId="13" fillId="12" borderId="4" xfId="1" applyNumberFormat="1" applyFont="1" applyFill="1" applyBorder="1" applyAlignment="1">
      <alignment vertical="center"/>
    </xf>
    <xf numFmtId="3" fontId="13" fillId="12" borderId="18" xfId="1" applyNumberFormat="1" applyFont="1" applyFill="1" applyBorder="1" applyAlignment="1">
      <alignment vertical="center"/>
    </xf>
    <xf numFmtId="4" fontId="13" fillId="12" borderId="61" xfId="1" applyNumberFormat="1" applyFont="1" applyFill="1" applyBorder="1" applyAlignment="1">
      <alignment vertical="center"/>
    </xf>
    <xf numFmtId="4" fontId="13" fillId="12" borderId="20" xfId="1" applyNumberFormat="1" applyFont="1" applyFill="1" applyBorder="1" applyAlignment="1">
      <alignment vertical="center"/>
    </xf>
    <xf numFmtId="3" fontId="14" fillId="12" borderId="17" xfId="1" applyNumberFormat="1" applyFont="1" applyFill="1" applyBorder="1" applyAlignment="1">
      <alignment vertical="center"/>
    </xf>
    <xf numFmtId="4" fontId="14" fillId="12" borderId="17" xfId="1" applyNumberFormat="1" applyFont="1" applyFill="1" applyBorder="1" applyAlignment="1">
      <alignment vertical="center"/>
    </xf>
    <xf numFmtId="4" fontId="14" fillId="12" borderId="20" xfId="1" applyNumberFormat="1" applyFont="1" applyFill="1" applyBorder="1" applyAlignment="1">
      <alignment vertical="center"/>
    </xf>
    <xf numFmtId="4" fontId="14" fillId="12" borderId="18" xfId="1" applyNumberFormat="1" applyFont="1" applyFill="1" applyBorder="1" applyAlignment="1">
      <alignment vertical="center"/>
    </xf>
    <xf numFmtId="4" fontId="14" fillId="12" borderId="4" xfId="1" applyNumberFormat="1" applyFont="1" applyFill="1" applyBorder="1" applyAlignment="1">
      <alignment vertical="center"/>
    </xf>
    <xf numFmtId="0" fontId="12" fillId="6" borderId="34" xfId="0" applyFont="1" applyFill="1" applyBorder="1" applyAlignment="1">
      <alignment vertical="center" wrapText="1"/>
    </xf>
    <xf numFmtId="3" fontId="13" fillId="6" borderId="23" xfId="1" applyNumberFormat="1" applyFont="1" applyFill="1" applyBorder="1" applyAlignment="1">
      <alignment vertical="center"/>
    </xf>
    <xf numFmtId="4" fontId="13" fillId="6" borderId="24" xfId="1" applyNumberFormat="1" applyFont="1" applyFill="1" applyBorder="1" applyAlignment="1">
      <alignment vertical="center"/>
    </xf>
    <xf numFmtId="1" fontId="13" fillId="6" borderId="23" xfId="1" applyNumberFormat="1" applyFont="1" applyFill="1" applyBorder="1" applyAlignment="1">
      <alignment vertical="center"/>
    </xf>
    <xf numFmtId="4" fontId="13" fillId="6" borderId="28" xfId="1" applyNumberFormat="1" applyFont="1" applyFill="1" applyBorder="1" applyAlignment="1">
      <alignment vertical="center"/>
    </xf>
    <xf numFmtId="4" fontId="13" fillId="6" borderId="29" xfId="1" applyNumberFormat="1" applyFont="1" applyFill="1" applyBorder="1" applyAlignment="1">
      <alignment vertical="center"/>
    </xf>
    <xf numFmtId="4" fontId="13" fillId="6" borderId="30" xfId="1" applyNumberFormat="1" applyFont="1" applyFill="1" applyBorder="1" applyAlignment="1">
      <alignment vertical="center"/>
    </xf>
    <xf numFmtId="4" fontId="17" fillId="2" borderId="35" xfId="1" applyNumberFormat="1" applyFont="1" applyFill="1" applyBorder="1" applyAlignment="1">
      <alignment vertical="center"/>
    </xf>
    <xf numFmtId="4" fontId="17" fillId="2" borderId="37" xfId="1" applyNumberFormat="1" applyFont="1" applyFill="1" applyBorder="1" applyAlignment="1">
      <alignment vertical="center"/>
    </xf>
    <xf numFmtId="4" fontId="17" fillId="2" borderId="38" xfId="1" applyNumberFormat="1" applyFont="1" applyFill="1" applyBorder="1" applyAlignment="1">
      <alignment vertical="center"/>
    </xf>
    <xf numFmtId="4" fontId="13" fillId="6" borderId="37" xfId="1" applyNumberFormat="1" applyFont="1" applyFill="1" applyBorder="1" applyAlignment="1">
      <alignment vertical="center"/>
    </xf>
    <xf numFmtId="3" fontId="13" fillId="6" borderId="35" xfId="1" applyNumberFormat="1" applyFont="1" applyFill="1" applyBorder="1" applyAlignment="1">
      <alignment vertical="center"/>
    </xf>
    <xf numFmtId="4" fontId="13" fillId="6" borderId="27" xfId="1" applyNumberFormat="1" applyFont="1" applyFill="1" applyBorder="1" applyAlignment="1">
      <alignment vertical="center"/>
    </xf>
    <xf numFmtId="4" fontId="14" fillId="0" borderId="39" xfId="1" applyNumberFormat="1" applyFont="1" applyFill="1" applyBorder="1" applyAlignment="1">
      <alignment vertical="center"/>
    </xf>
    <xf numFmtId="4" fontId="17" fillId="0" borderId="35" xfId="1" applyNumberFormat="1" applyFont="1" applyFill="1" applyBorder="1" applyAlignment="1">
      <alignment vertical="center"/>
    </xf>
    <xf numFmtId="4" fontId="14" fillId="0" borderId="38" xfId="1" applyNumberFormat="1" applyFont="1" applyFill="1" applyBorder="1" applyAlignment="1">
      <alignment vertical="center"/>
    </xf>
    <xf numFmtId="4" fontId="15" fillId="0" borderId="35" xfId="1" applyNumberFormat="1" applyFont="1" applyFill="1" applyBorder="1" applyAlignment="1">
      <alignment vertical="center"/>
    </xf>
    <xf numFmtId="4" fontId="15" fillId="9" borderId="38" xfId="1" applyNumberFormat="1" applyFont="1" applyFill="1" applyBorder="1" applyAlignment="1">
      <alignment vertical="center"/>
    </xf>
    <xf numFmtId="4" fontId="15" fillId="9" borderId="27" xfId="1" applyNumberFormat="1" applyFont="1" applyFill="1" applyBorder="1" applyAlignment="1">
      <alignment vertical="center"/>
    </xf>
    <xf numFmtId="3" fontId="15" fillId="9" borderId="35" xfId="1" applyNumberFormat="1" applyFont="1" applyFill="1" applyBorder="1" applyAlignment="1">
      <alignment vertical="center"/>
    </xf>
    <xf numFmtId="4" fontId="15" fillId="9" borderId="39" xfId="1" applyNumberFormat="1" applyFont="1" applyFill="1" applyBorder="1" applyAlignment="1">
      <alignment vertical="center"/>
    </xf>
    <xf numFmtId="4" fontId="15" fillId="0" borderId="37" xfId="1" applyNumberFormat="1" applyFont="1" applyFill="1" applyBorder="1" applyAlignment="1">
      <alignment vertical="center"/>
    </xf>
    <xf numFmtId="4" fontId="17" fillId="0" borderId="38" xfId="1" applyNumberFormat="1" applyFont="1" applyFill="1" applyBorder="1" applyAlignment="1">
      <alignment vertical="center"/>
    </xf>
    <xf numFmtId="3" fontId="15" fillId="6" borderId="41" xfId="1" applyNumberFormat="1" applyFont="1" applyFill="1" applyBorder="1" applyAlignment="1">
      <alignment vertical="center"/>
    </xf>
    <xf numFmtId="4" fontId="15" fillId="6" borderId="42" xfId="1" applyNumberFormat="1" applyFont="1" applyFill="1" applyBorder="1" applyAlignment="1">
      <alignment vertical="center"/>
    </xf>
    <xf numFmtId="1" fontId="15" fillId="6" borderId="41" xfId="1" applyNumberFormat="1" applyFont="1" applyFill="1" applyBorder="1" applyAlignment="1">
      <alignment vertical="center"/>
    </xf>
    <xf numFmtId="4" fontId="15" fillId="6" borderId="45" xfId="1" applyNumberFormat="1" applyFont="1" applyFill="1" applyBorder="1" applyAlignment="1">
      <alignment vertical="center"/>
    </xf>
    <xf numFmtId="4" fontId="15" fillId="0" borderId="41" xfId="1" applyNumberFormat="1" applyFont="1" applyFill="1" applyBorder="1" applyAlignment="1">
      <alignment vertical="center"/>
    </xf>
    <xf numFmtId="4" fontId="15" fillId="9" borderId="46" xfId="1" applyNumberFormat="1" applyFont="1" applyFill="1" applyBorder="1" applyAlignment="1">
      <alignment vertical="center"/>
    </xf>
    <xf numFmtId="4" fontId="15" fillId="9" borderId="42" xfId="1" applyNumberFormat="1" applyFont="1" applyFill="1" applyBorder="1" applyAlignment="1">
      <alignment vertical="center"/>
    </xf>
    <xf numFmtId="3" fontId="15" fillId="9" borderId="41" xfId="1" applyNumberFormat="1" applyFont="1" applyFill="1" applyBorder="1" applyAlignment="1">
      <alignment vertical="center"/>
    </xf>
    <xf numFmtId="4" fontId="15" fillId="9" borderId="6" xfId="1" applyNumberFormat="1" applyFont="1" applyFill="1" applyBorder="1" applyAlignment="1">
      <alignment vertical="center"/>
    </xf>
    <xf numFmtId="4" fontId="15" fillId="0" borderId="45" xfId="1" applyNumberFormat="1" applyFont="1" applyFill="1" applyBorder="1" applyAlignment="1">
      <alignment vertical="center"/>
    </xf>
    <xf numFmtId="4" fontId="17" fillId="0" borderId="41" xfId="1" applyNumberFormat="1" applyFont="1" applyFill="1" applyBorder="1" applyAlignment="1">
      <alignment vertical="center"/>
    </xf>
    <xf numFmtId="4" fontId="17" fillId="0" borderId="45" xfId="1" applyNumberFormat="1" applyFont="1" applyFill="1" applyBorder="1" applyAlignment="1">
      <alignment vertical="center"/>
    </xf>
    <xf numFmtId="4" fontId="17" fillId="0" borderId="46" xfId="1" applyNumberFormat="1" applyFont="1" applyFill="1" applyBorder="1" applyAlignment="1">
      <alignment vertical="center"/>
    </xf>
    <xf numFmtId="0" fontId="9" fillId="6" borderId="34" xfId="0" applyFont="1" applyFill="1" applyBorder="1" applyAlignment="1">
      <alignment vertical="center" wrapText="1"/>
    </xf>
    <xf numFmtId="4" fontId="15" fillId="6" borderId="35" xfId="1" applyNumberFormat="1" applyFont="1" applyFill="1" applyBorder="1" applyAlignment="1">
      <alignment vertical="center"/>
    </xf>
    <xf numFmtId="4" fontId="15" fillId="6" borderId="38" xfId="1" applyNumberFormat="1" applyFont="1" applyFill="1" applyBorder="1" applyAlignment="1">
      <alignment vertical="center"/>
    </xf>
    <xf numFmtId="0" fontId="9" fillId="6" borderId="40" xfId="0" applyFont="1" applyFill="1" applyBorder="1" applyAlignment="1">
      <alignment vertical="center" wrapText="1"/>
    </xf>
    <xf numFmtId="3" fontId="13" fillId="6" borderId="41" xfId="1" applyNumberFormat="1" applyFont="1" applyFill="1" applyBorder="1" applyAlignment="1">
      <alignment vertical="center"/>
    </xf>
    <xf numFmtId="4" fontId="13" fillId="6" borderId="42" xfId="1" applyNumberFormat="1" applyFont="1" applyFill="1" applyBorder="1" applyAlignment="1">
      <alignment vertical="center"/>
    </xf>
    <xf numFmtId="4" fontId="15" fillId="6" borderId="41" xfId="1" applyNumberFormat="1" applyFont="1" applyFill="1" applyBorder="1" applyAlignment="1">
      <alignment vertical="center"/>
    </xf>
    <xf numFmtId="4" fontId="17" fillId="0" borderId="11" xfId="1" applyNumberFormat="1" applyFont="1" applyFill="1" applyBorder="1" applyAlignment="1">
      <alignment vertical="center"/>
    </xf>
    <xf numFmtId="4" fontId="17" fillId="0" borderId="12" xfId="1" applyNumberFormat="1" applyFont="1" applyFill="1" applyBorder="1" applyAlignment="1">
      <alignment vertical="center"/>
    </xf>
    <xf numFmtId="4" fontId="17" fillId="0" borderId="49" xfId="1" applyNumberFormat="1" applyFont="1" applyFill="1" applyBorder="1" applyAlignment="1">
      <alignment vertical="center"/>
    </xf>
    <xf numFmtId="1" fontId="13" fillId="6" borderId="35" xfId="1" applyNumberFormat="1" applyFont="1" applyFill="1" applyBorder="1" applyAlignment="1">
      <alignment vertical="center"/>
    </xf>
    <xf numFmtId="3" fontId="15" fillId="6" borderId="11" xfId="1" applyNumberFormat="1" applyFont="1" applyFill="1" applyBorder="1" applyAlignment="1">
      <alignment vertical="center"/>
    </xf>
    <xf numFmtId="4" fontId="13" fillId="6" borderId="54" xfId="1" applyNumberFormat="1" applyFont="1" applyFill="1" applyBorder="1" applyAlignment="1">
      <alignment vertical="center"/>
    </xf>
    <xf numFmtId="4" fontId="15" fillId="6" borderId="11" xfId="1" applyNumberFormat="1" applyFont="1" applyFill="1" applyBorder="1" applyAlignment="1">
      <alignment vertical="center"/>
    </xf>
    <xf numFmtId="4" fontId="15" fillId="6" borderId="54" xfId="1" applyNumberFormat="1" applyFont="1" applyFill="1" applyBorder="1" applyAlignment="1">
      <alignment vertical="center"/>
    </xf>
    <xf numFmtId="1" fontId="15" fillId="6" borderId="11" xfId="1" applyNumberFormat="1" applyFont="1" applyFill="1" applyBorder="1" applyAlignment="1">
      <alignment vertical="center"/>
    </xf>
    <xf numFmtId="4" fontId="15" fillId="6" borderId="12" xfId="1" applyNumberFormat="1" applyFont="1" applyFill="1" applyBorder="1" applyAlignment="1">
      <alignment vertical="center"/>
    </xf>
    <xf numFmtId="4" fontId="15" fillId="6" borderId="49" xfId="1" applyNumberFormat="1" applyFont="1" applyFill="1" applyBorder="1" applyAlignment="1">
      <alignment vertical="center"/>
    </xf>
    <xf numFmtId="4" fontId="15" fillId="6" borderId="10" xfId="1" applyNumberFormat="1" applyFont="1" applyFill="1" applyBorder="1" applyAlignment="1">
      <alignment vertical="center"/>
    </xf>
    <xf numFmtId="0" fontId="9" fillId="6" borderId="56" xfId="0" applyFont="1" applyFill="1" applyBorder="1" applyAlignment="1">
      <alignment vertical="center" wrapText="1"/>
    </xf>
    <xf numFmtId="3" fontId="13" fillId="6" borderId="11" xfId="1" applyNumberFormat="1" applyFont="1" applyFill="1" applyBorder="1" applyAlignment="1">
      <alignment vertical="center"/>
    </xf>
    <xf numFmtId="4" fontId="14" fillId="6" borderId="24" xfId="1" applyNumberFormat="1" applyFont="1" applyFill="1" applyBorder="1" applyAlignment="1">
      <alignment vertical="center"/>
    </xf>
    <xf numFmtId="4" fontId="14" fillId="2" borderId="24" xfId="1" applyNumberFormat="1" applyFont="1" applyFill="1" applyBorder="1" applyAlignment="1">
      <alignment vertical="center"/>
    </xf>
    <xf numFmtId="0" fontId="9" fillId="6" borderId="22" xfId="0" applyFont="1" applyFill="1" applyBorder="1" applyAlignment="1">
      <alignment vertical="center" wrapText="1"/>
    </xf>
    <xf numFmtId="4" fontId="17" fillId="0" borderId="15" xfId="1" applyNumberFormat="1" applyFont="1" applyFill="1" applyBorder="1" applyAlignment="1">
      <alignment vertical="center"/>
    </xf>
    <xf numFmtId="4" fontId="17" fillId="0" borderId="16" xfId="1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vertical="center" wrapText="1"/>
    </xf>
    <xf numFmtId="4" fontId="14" fillId="3" borderId="18" xfId="1" applyNumberFormat="1" applyFont="1" applyFill="1" applyBorder="1" applyAlignment="1">
      <alignment vertical="center"/>
    </xf>
    <xf numFmtId="0" fontId="14" fillId="13" borderId="2" xfId="0" applyFont="1" applyFill="1" applyBorder="1" applyAlignment="1">
      <alignment vertical="center" wrapText="1"/>
    </xf>
    <xf numFmtId="3" fontId="14" fillId="13" borderId="17" xfId="1" applyNumberFormat="1" applyFont="1" applyFill="1" applyBorder="1" applyAlignment="1">
      <alignment vertical="center"/>
    </xf>
    <xf numFmtId="4" fontId="14" fillId="13" borderId="4" xfId="1" applyNumberFormat="1" applyFont="1" applyFill="1" applyBorder="1" applyAlignment="1">
      <alignment vertical="center"/>
    </xf>
    <xf numFmtId="4" fontId="14" fillId="13" borderId="20" xfId="1" applyNumberFormat="1" applyFont="1" applyFill="1" applyBorder="1" applyAlignment="1">
      <alignment vertical="center"/>
    </xf>
    <xf numFmtId="4" fontId="14" fillId="13" borderId="19" xfId="1" applyNumberFormat="1" applyFont="1" applyFill="1" applyBorder="1" applyAlignment="1">
      <alignment vertical="center"/>
    </xf>
    <xf numFmtId="4" fontId="14" fillId="13" borderId="18" xfId="1" applyNumberFormat="1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13" fillId="6" borderId="17" xfId="0" applyFont="1" applyFill="1" applyBorder="1" applyAlignment="1">
      <alignment vertical="center"/>
    </xf>
    <xf numFmtId="4" fontId="13" fillId="6" borderId="20" xfId="0" applyNumberFormat="1" applyFont="1" applyFill="1" applyBorder="1" applyAlignment="1">
      <alignment vertical="center"/>
    </xf>
    <xf numFmtId="0" fontId="19" fillId="6" borderId="17" xfId="0" applyFont="1" applyFill="1" applyBorder="1" applyAlignment="1">
      <alignment vertical="center"/>
    </xf>
    <xf numFmtId="4" fontId="19" fillId="6" borderId="20" xfId="0" applyNumberFormat="1" applyFont="1" applyFill="1" applyBorder="1" applyAlignment="1">
      <alignment vertical="center"/>
    </xf>
    <xf numFmtId="4" fontId="15" fillId="6" borderId="17" xfId="1" applyNumberFormat="1" applyFont="1" applyFill="1" applyBorder="1" applyAlignment="1">
      <alignment vertical="center"/>
    </xf>
    <xf numFmtId="4" fontId="15" fillId="6" borderId="19" xfId="1" applyNumberFormat="1" applyFont="1" applyFill="1" applyBorder="1" applyAlignment="1">
      <alignment vertical="center"/>
    </xf>
    <xf numFmtId="4" fontId="15" fillId="6" borderId="20" xfId="1" applyNumberFormat="1" applyFont="1" applyFill="1" applyBorder="1" applyAlignment="1">
      <alignment vertical="center"/>
    </xf>
    <xf numFmtId="3" fontId="14" fillId="2" borderId="21" xfId="1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62" xfId="0" applyNumberFormat="1" applyFont="1" applyBorder="1" applyAlignment="1">
      <alignment horizontal="center" vertical="center"/>
    </xf>
    <xf numFmtId="4" fontId="2" fillId="0" borderId="39" xfId="0" applyNumberFormat="1" applyFont="1" applyBorder="1" applyAlignment="1">
      <alignment horizontal="center" vertical="center" wrapText="1"/>
    </xf>
    <xf numFmtId="1" fontId="3" fillId="0" borderId="39" xfId="0" applyNumberFormat="1" applyFont="1" applyBorder="1" applyAlignment="1">
      <alignment horizontal="center" vertical="center"/>
    </xf>
    <xf numFmtId="1" fontId="3" fillId="0" borderId="39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4" fontId="3" fillId="6" borderId="39" xfId="0" applyNumberFormat="1" applyFont="1" applyFill="1" applyBorder="1" applyAlignment="1">
      <alignment vertical="center"/>
    </xf>
    <xf numFmtId="4" fontId="2" fillId="0" borderId="39" xfId="0" applyNumberFormat="1" applyFont="1" applyBorder="1" applyAlignment="1">
      <alignment vertical="center"/>
    </xf>
    <xf numFmtId="4" fontId="3" fillId="11" borderId="62" xfId="0" applyNumberFormat="1" applyFont="1" applyFill="1" applyBorder="1" applyAlignment="1">
      <alignment vertical="center" wrapText="1"/>
    </xf>
    <xf numFmtId="4" fontId="3" fillId="0" borderId="62" xfId="0" applyNumberFormat="1" applyFont="1" applyBorder="1" applyAlignment="1">
      <alignment vertical="center" wrapText="1"/>
    </xf>
    <xf numFmtId="2" fontId="3" fillId="0" borderId="39" xfId="0" applyNumberFormat="1" applyFont="1" applyBorder="1" applyAlignment="1">
      <alignment vertical="center"/>
    </xf>
    <xf numFmtId="0" fontId="3" fillId="0" borderId="62" xfId="0" applyFont="1" applyBorder="1" applyAlignment="1">
      <alignment vertical="center" wrapText="1"/>
    </xf>
    <xf numFmtId="0" fontId="3" fillId="6" borderId="0" xfId="0" applyFont="1" applyFill="1" applyAlignment="1">
      <alignment vertical="center"/>
    </xf>
    <xf numFmtId="4" fontId="3" fillId="0" borderId="0" xfId="0" applyNumberFormat="1" applyFont="1" applyAlignment="1">
      <alignment vertical="center" wrapText="1"/>
    </xf>
    <xf numFmtId="49" fontId="3" fillId="0" borderId="39" xfId="0" applyNumberFormat="1" applyFont="1" applyBorder="1" applyAlignment="1">
      <alignment horizontal="center" vertical="center"/>
    </xf>
    <xf numFmtId="4" fontId="0" fillId="0" borderId="39" xfId="0" applyNumberForma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4" fontId="3" fillId="0" borderId="39" xfId="0" applyNumberFormat="1" applyFont="1" applyBorder="1" applyAlignment="1">
      <alignment horizontal="center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left" vertical="center" wrapText="1"/>
    </xf>
    <xf numFmtId="4" fontId="3" fillId="0" borderId="39" xfId="0" applyNumberFormat="1" applyFont="1" applyBorder="1" applyAlignment="1">
      <alignment horizontal="right" vertical="center"/>
    </xf>
    <xf numFmtId="4" fontId="3" fillId="0" borderId="39" xfId="0" applyNumberFormat="1" applyFont="1" applyBorder="1" applyAlignment="1">
      <alignment vertical="center" wrapText="1"/>
    </xf>
    <xf numFmtId="4" fontId="2" fillId="11" borderId="39" xfId="0" applyNumberFormat="1" applyFont="1" applyFill="1" applyBorder="1" applyAlignment="1">
      <alignment horizontal="center" vertical="center" wrapText="1"/>
    </xf>
    <xf numFmtId="4" fontId="3" fillId="11" borderId="39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horizontal="left" vertical="center"/>
      <protection locked="0"/>
    </xf>
    <xf numFmtId="0" fontId="2" fillId="11" borderId="39" xfId="0" applyFont="1" applyFill="1" applyBorder="1" applyAlignment="1">
      <alignment horizontal="center" vertical="center" wrapText="1"/>
    </xf>
    <xf numFmtId="0" fontId="2" fillId="11" borderId="39" xfId="0" applyFont="1" applyFill="1" applyBorder="1" applyAlignment="1">
      <alignment horizontal="center" vertical="center"/>
    </xf>
    <xf numFmtId="0" fontId="3" fillId="14" borderId="0" xfId="0" applyFont="1" applyFill="1" applyAlignment="1" applyProtection="1">
      <alignment vertical="center" wrapText="1"/>
      <protection locked="0"/>
    </xf>
    <xf numFmtId="0" fontId="3" fillId="11" borderId="39" xfId="0" applyFont="1" applyFill="1" applyBorder="1" applyAlignment="1" applyProtection="1">
      <alignment horizontal="center" vertical="center" wrapText="1"/>
      <protection locked="0"/>
    </xf>
    <xf numFmtId="0" fontId="3" fillId="11" borderId="39" xfId="0" applyFont="1" applyFill="1" applyBorder="1" applyAlignment="1" applyProtection="1">
      <alignment horizontal="left" vertical="center" wrapText="1"/>
      <protection locked="0"/>
    </xf>
    <xf numFmtId="14" fontId="3" fillId="11" borderId="3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vertical="center" wrapText="1"/>
    </xf>
    <xf numFmtId="2" fontId="0" fillId="0" borderId="39" xfId="0" applyNumberFormat="1" applyBorder="1" applyAlignment="1">
      <alignment vertical="center"/>
    </xf>
    <xf numFmtId="2" fontId="22" fillId="0" borderId="39" xfId="0" applyNumberFormat="1" applyFont="1" applyBorder="1" applyAlignment="1">
      <alignment vertical="center"/>
    </xf>
    <xf numFmtId="0" fontId="3" fillId="11" borderId="0" xfId="0" applyFont="1" applyFill="1" applyAlignment="1" applyProtection="1">
      <alignment vertical="center"/>
      <protection locked="0"/>
    </xf>
    <xf numFmtId="0" fontId="3" fillId="11" borderId="0" xfId="0" applyFont="1" applyFill="1" applyAlignment="1" applyProtection="1">
      <alignment vertical="center" wrapText="1"/>
      <protection locked="0"/>
    </xf>
    <xf numFmtId="1" fontId="3" fillId="0" borderId="39" xfId="0" applyNumberFormat="1" applyFont="1" applyBorder="1" applyAlignment="1">
      <alignment vertical="center" wrapText="1"/>
    </xf>
    <xf numFmtId="14" fontId="3" fillId="0" borderId="39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11" borderId="39" xfId="0" applyFont="1" applyFill="1" applyBorder="1" applyAlignment="1">
      <alignment vertical="center"/>
    </xf>
    <xf numFmtId="4" fontId="1" fillId="11" borderId="3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4" fontId="22" fillId="0" borderId="0" xfId="0" applyNumberFormat="1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6" borderId="0" xfId="0" applyFont="1" applyFill="1" applyAlignment="1" applyProtection="1">
      <alignment horizontal="left" vertical="center"/>
      <protection locked="0"/>
    </xf>
    <xf numFmtId="0" fontId="1" fillId="0" borderId="39" xfId="0" applyFont="1" applyBorder="1" applyAlignment="1">
      <alignment horizontal="center" vertical="center" wrapText="1"/>
    </xf>
    <xf numFmtId="1" fontId="1" fillId="0" borderId="3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1" fontId="1" fillId="0" borderId="39" xfId="0" applyNumberFormat="1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4" fontId="14" fillId="10" borderId="2" xfId="1" applyNumberFormat="1" applyFont="1" applyFill="1" applyBorder="1" applyAlignment="1">
      <alignment horizontal="center" vertical="center" wrapText="1"/>
    </xf>
    <xf numFmtId="4" fontId="14" fillId="10" borderId="3" xfId="1" applyNumberFormat="1" applyFont="1" applyFill="1" applyBorder="1" applyAlignment="1">
      <alignment horizontal="center" vertical="center" wrapText="1"/>
    </xf>
    <xf numFmtId="4" fontId="14" fillId="10" borderId="4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3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 wrapText="1"/>
    </xf>
    <xf numFmtId="164" fontId="9" fillId="3" borderId="12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4" fontId="2" fillId="0" borderId="39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11" borderId="39" xfId="0" applyFont="1" applyFill="1" applyBorder="1" applyAlignment="1">
      <alignment horizontal="center" vertical="center" wrapText="1"/>
    </xf>
    <xf numFmtId="0" fontId="1" fillId="11" borderId="62" xfId="0" applyFont="1" applyFill="1" applyBorder="1" applyAlignment="1">
      <alignment horizontal="center" vertical="center"/>
    </xf>
    <xf numFmtId="0" fontId="1" fillId="11" borderId="36" xfId="0" applyFont="1" applyFill="1" applyBorder="1" applyAlignment="1">
      <alignment horizontal="center" vertical="center"/>
    </xf>
    <xf numFmtId="0" fontId="1" fillId="11" borderId="38" xfId="0" applyFont="1" applyFill="1" applyBorder="1" applyAlignment="1">
      <alignment horizontal="center" vertical="center"/>
    </xf>
    <xf numFmtId="4" fontId="2" fillId="11" borderId="39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" fontId="1" fillId="0" borderId="62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</cellXfs>
  <cellStyles count="2">
    <cellStyle name="Millares_Hoja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500"/>
  <sheetViews>
    <sheetView tabSelected="1" workbookViewId="0">
      <selection activeCell="A16" sqref="A16"/>
    </sheetView>
  </sheetViews>
  <sheetFormatPr baseColWidth="10" defaultRowHeight="12.75" x14ac:dyDescent="0.25"/>
  <cols>
    <col min="1" max="1" width="32.42578125" style="3" customWidth="1"/>
    <col min="2" max="2" width="6.7109375" style="3" customWidth="1"/>
    <col min="3" max="3" width="14" style="3" customWidth="1"/>
    <col min="4" max="4" width="6.7109375" style="3" customWidth="1"/>
    <col min="5" max="5" width="13.85546875" style="3" customWidth="1"/>
    <col min="6" max="6" width="6.7109375" style="3" customWidth="1"/>
    <col min="7" max="7" width="13.85546875" style="3" customWidth="1"/>
    <col min="8" max="8" width="6.7109375" style="3" customWidth="1"/>
    <col min="9" max="9" width="13.85546875" style="3" customWidth="1"/>
    <col min="10" max="10" width="6.7109375" style="3" customWidth="1"/>
    <col min="11" max="11" width="12.28515625" style="3" customWidth="1"/>
    <col min="12" max="12" width="12" style="3" customWidth="1"/>
    <col min="13" max="13" width="6.7109375" style="3" customWidth="1"/>
    <col min="14" max="14" width="12.28515625" style="3" customWidth="1"/>
    <col min="15" max="15" width="12" style="3" customWidth="1"/>
    <col min="16" max="16" width="14.28515625" style="2" customWidth="1"/>
    <col min="17" max="17" width="2.85546875" style="3" customWidth="1"/>
    <col min="18" max="18" width="8.5703125" style="3" customWidth="1"/>
    <col min="19" max="19" width="11.85546875" style="3" customWidth="1"/>
    <col min="20" max="20" width="8.5703125" style="3" customWidth="1"/>
    <col min="21" max="21" width="12" style="3" customWidth="1"/>
    <col min="22" max="22" width="12" style="2" customWidth="1"/>
    <col min="23" max="23" width="2.85546875" style="3" customWidth="1"/>
    <col min="24" max="24" width="25.140625" style="4" customWidth="1"/>
    <col min="25" max="25" width="6.5703125" style="3" customWidth="1"/>
    <col min="26" max="26" width="13.85546875" style="3" customWidth="1"/>
    <col min="27" max="256" width="11.42578125" style="3"/>
    <col min="257" max="257" width="32.42578125" style="3" customWidth="1"/>
    <col min="258" max="258" width="6.7109375" style="3" customWidth="1"/>
    <col min="259" max="259" width="14" style="3" customWidth="1"/>
    <col min="260" max="260" width="6.7109375" style="3" customWidth="1"/>
    <col min="261" max="261" width="13.85546875" style="3" customWidth="1"/>
    <col min="262" max="262" width="6.7109375" style="3" customWidth="1"/>
    <col min="263" max="263" width="13.85546875" style="3" customWidth="1"/>
    <col min="264" max="264" width="6.7109375" style="3" customWidth="1"/>
    <col min="265" max="265" width="13.85546875" style="3" customWidth="1"/>
    <col min="266" max="266" width="6.7109375" style="3" customWidth="1"/>
    <col min="267" max="267" width="12.28515625" style="3" customWidth="1"/>
    <col min="268" max="268" width="12" style="3" customWidth="1"/>
    <col min="269" max="269" width="6.7109375" style="3" customWidth="1"/>
    <col min="270" max="270" width="12.28515625" style="3" customWidth="1"/>
    <col min="271" max="271" width="12" style="3" customWidth="1"/>
    <col min="272" max="272" width="14.28515625" style="3" customWidth="1"/>
    <col min="273" max="273" width="2.85546875" style="3" customWidth="1"/>
    <col min="274" max="274" width="8.5703125" style="3" customWidth="1"/>
    <col min="275" max="275" width="11.85546875" style="3" customWidth="1"/>
    <col min="276" max="276" width="8.5703125" style="3" customWidth="1"/>
    <col min="277" max="278" width="12" style="3" customWidth="1"/>
    <col min="279" max="279" width="2.85546875" style="3" customWidth="1"/>
    <col min="280" max="280" width="25.140625" style="3" customWidth="1"/>
    <col min="281" max="281" width="6.5703125" style="3" customWidth="1"/>
    <col min="282" max="282" width="13.85546875" style="3" customWidth="1"/>
    <col min="283" max="512" width="11.42578125" style="3"/>
    <col min="513" max="513" width="32.42578125" style="3" customWidth="1"/>
    <col min="514" max="514" width="6.7109375" style="3" customWidth="1"/>
    <col min="515" max="515" width="14" style="3" customWidth="1"/>
    <col min="516" max="516" width="6.7109375" style="3" customWidth="1"/>
    <col min="517" max="517" width="13.85546875" style="3" customWidth="1"/>
    <col min="518" max="518" width="6.7109375" style="3" customWidth="1"/>
    <col min="519" max="519" width="13.85546875" style="3" customWidth="1"/>
    <col min="520" max="520" width="6.7109375" style="3" customWidth="1"/>
    <col min="521" max="521" width="13.85546875" style="3" customWidth="1"/>
    <col min="522" max="522" width="6.7109375" style="3" customWidth="1"/>
    <col min="523" max="523" width="12.28515625" style="3" customWidth="1"/>
    <col min="524" max="524" width="12" style="3" customWidth="1"/>
    <col min="525" max="525" width="6.7109375" style="3" customWidth="1"/>
    <col min="526" max="526" width="12.28515625" style="3" customWidth="1"/>
    <col min="527" max="527" width="12" style="3" customWidth="1"/>
    <col min="528" max="528" width="14.28515625" style="3" customWidth="1"/>
    <col min="529" max="529" width="2.85546875" style="3" customWidth="1"/>
    <col min="530" max="530" width="8.5703125" style="3" customWidth="1"/>
    <col min="531" max="531" width="11.85546875" style="3" customWidth="1"/>
    <col min="532" max="532" width="8.5703125" style="3" customWidth="1"/>
    <col min="533" max="534" width="12" style="3" customWidth="1"/>
    <col min="535" max="535" width="2.85546875" style="3" customWidth="1"/>
    <col min="536" max="536" width="25.140625" style="3" customWidth="1"/>
    <col min="537" max="537" width="6.5703125" style="3" customWidth="1"/>
    <col min="538" max="538" width="13.85546875" style="3" customWidth="1"/>
    <col min="539" max="768" width="11.42578125" style="3"/>
    <col min="769" max="769" width="32.42578125" style="3" customWidth="1"/>
    <col min="770" max="770" width="6.7109375" style="3" customWidth="1"/>
    <col min="771" max="771" width="14" style="3" customWidth="1"/>
    <col min="772" max="772" width="6.7109375" style="3" customWidth="1"/>
    <col min="773" max="773" width="13.85546875" style="3" customWidth="1"/>
    <col min="774" max="774" width="6.7109375" style="3" customWidth="1"/>
    <col min="775" max="775" width="13.85546875" style="3" customWidth="1"/>
    <col min="776" max="776" width="6.7109375" style="3" customWidth="1"/>
    <col min="777" max="777" width="13.85546875" style="3" customWidth="1"/>
    <col min="778" max="778" width="6.7109375" style="3" customWidth="1"/>
    <col min="779" max="779" width="12.28515625" style="3" customWidth="1"/>
    <col min="780" max="780" width="12" style="3" customWidth="1"/>
    <col min="781" max="781" width="6.7109375" style="3" customWidth="1"/>
    <col min="782" max="782" width="12.28515625" style="3" customWidth="1"/>
    <col min="783" max="783" width="12" style="3" customWidth="1"/>
    <col min="784" max="784" width="14.28515625" style="3" customWidth="1"/>
    <col min="785" max="785" width="2.85546875" style="3" customWidth="1"/>
    <col min="786" max="786" width="8.5703125" style="3" customWidth="1"/>
    <col min="787" max="787" width="11.85546875" style="3" customWidth="1"/>
    <col min="788" max="788" width="8.5703125" style="3" customWidth="1"/>
    <col min="789" max="790" width="12" style="3" customWidth="1"/>
    <col min="791" max="791" width="2.85546875" style="3" customWidth="1"/>
    <col min="792" max="792" width="25.140625" style="3" customWidth="1"/>
    <col min="793" max="793" width="6.5703125" style="3" customWidth="1"/>
    <col min="794" max="794" width="13.85546875" style="3" customWidth="1"/>
    <col min="795" max="1024" width="11.42578125" style="3"/>
    <col min="1025" max="1025" width="32.42578125" style="3" customWidth="1"/>
    <col min="1026" max="1026" width="6.7109375" style="3" customWidth="1"/>
    <col min="1027" max="1027" width="14" style="3" customWidth="1"/>
    <col min="1028" max="1028" width="6.7109375" style="3" customWidth="1"/>
    <col min="1029" max="1029" width="13.85546875" style="3" customWidth="1"/>
    <col min="1030" max="1030" width="6.7109375" style="3" customWidth="1"/>
    <col min="1031" max="1031" width="13.85546875" style="3" customWidth="1"/>
    <col min="1032" max="1032" width="6.7109375" style="3" customWidth="1"/>
    <col min="1033" max="1033" width="13.85546875" style="3" customWidth="1"/>
    <col min="1034" max="1034" width="6.7109375" style="3" customWidth="1"/>
    <col min="1035" max="1035" width="12.28515625" style="3" customWidth="1"/>
    <col min="1036" max="1036" width="12" style="3" customWidth="1"/>
    <col min="1037" max="1037" width="6.7109375" style="3" customWidth="1"/>
    <col min="1038" max="1038" width="12.28515625" style="3" customWidth="1"/>
    <col min="1039" max="1039" width="12" style="3" customWidth="1"/>
    <col min="1040" max="1040" width="14.28515625" style="3" customWidth="1"/>
    <col min="1041" max="1041" width="2.85546875" style="3" customWidth="1"/>
    <col min="1042" max="1042" width="8.5703125" style="3" customWidth="1"/>
    <col min="1043" max="1043" width="11.85546875" style="3" customWidth="1"/>
    <col min="1044" max="1044" width="8.5703125" style="3" customWidth="1"/>
    <col min="1045" max="1046" width="12" style="3" customWidth="1"/>
    <col min="1047" max="1047" width="2.85546875" style="3" customWidth="1"/>
    <col min="1048" max="1048" width="25.140625" style="3" customWidth="1"/>
    <col min="1049" max="1049" width="6.5703125" style="3" customWidth="1"/>
    <col min="1050" max="1050" width="13.85546875" style="3" customWidth="1"/>
    <col min="1051" max="1280" width="11.42578125" style="3"/>
    <col min="1281" max="1281" width="32.42578125" style="3" customWidth="1"/>
    <col min="1282" max="1282" width="6.7109375" style="3" customWidth="1"/>
    <col min="1283" max="1283" width="14" style="3" customWidth="1"/>
    <col min="1284" max="1284" width="6.7109375" style="3" customWidth="1"/>
    <col min="1285" max="1285" width="13.85546875" style="3" customWidth="1"/>
    <col min="1286" max="1286" width="6.7109375" style="3" customWidth="1"/>
    <col min="1287" max="1287" width="13.85546875" style="3" customWidth="1"/>
    <col min="1288" max="1288" width="6.7109375" style="3" customWidth="1"/>
    <col min="1289" max="1289" width="13.85546875" style="3" customWidth="1"/>
    <col min="1290" max="1290" width="6.7109375" style="3" customWidth="1"/>
    <col min="1291" max="1291" width="12.28515625" style="3" customWidth="1"/>
    <col min="1292" max="1292" width="12" style="3" customWidth="1"/>
    <col min="1293" max="1293" width="6.7109375" style="3" customWidth="1"/>
    <col min="1294" max="1294" width="12.28515625" style="3" customWidth="1"/>
    <col min="1295" max="1295" width="12" style="3" customWidth="1"/>
    <col min="1296" max="1296" width="14.28515625" style="3" customWidth="1"/>
    <col min="1297" max="1297" width="2.85546875" style="3" customWidth="1"/>
    <col min="1298" max="1298" width="8.5703125" style="3" customWidth="1"/>
    <col min="1299" max="1299" width="11.85546875" style="3" customWidth="1"/>
    <col min="1300" max="1300" width="8.5703125" style="3" customWidth="1"/>
    <col min="1301" max="1302" width="12" style="3" customWidth="1"/>
    <col min="1303" max="1303" width="2.85546875" style="3" customWidth="1"/>
    <col min="1304" max="1304" width="25.140625" style="3" customWidth="1"/>
    <col min="1305" max="1305" width="6.5703125" style="3" customWidth="1"/>
    <col min="1306" max="1306" width="13.85546875" style="3" customWidth="1"/>
    <col min="1307" max="1536" width="11.42578125" style="3"/>
    <col min="1537" max="1537" width="32.42578125" style="3" customWidth="1"/>
    <col min="1538" max="1538" width="6.7109375" style="3" customWidth="1"/>
    <col min="1539" max="1539" width="14" style="3" customWidth="1"/>
    <col min="1540" max="1540" width="6.7109375" style="3" customWidth="1"/>
    <col min="1541" max="1541" width="13.85546875" style="3" customWidth="1"/>
    <col min="1542" max="1542" width="6.7109375" style="3" customWidth="1"/>
    <col min="1543" max="1543" width="13.85546875" style="3" customWidth="1"/>
    <col min="1544" max="1544" width="6.7109375" style="3" customWidth="1"/>
    <col min="1545" max="1545" width="13.85546875" style="3" customWidth="1"/>
    <col min="1546" max="1546" width="6.7109375" style="3" customWidth="1"/>
    <col min="1547" max="1547" width="12.28515625" style="3" customWidth="1"/>
    <col min="1548" max="1548" width="12" style="3" customWidth="1"/>
    <col min="1549" max="1549" width="6.7109375" style="3" customWidth="1"/>
    <col min="1550" max="1550" width="12.28515625" style="3" customWidth="1"/>
    <col min="1551" max="1551" width="12" style="3" customWidth="1"/>
    <col min="1552" max="1552" width="14.28515625" style="3" customWidth="1"/>
    <col min="1553" max="1553" width="2.85546875" style="3" customWidth="1"/>
    <col min="1554" max="1554" width="8.5703125" style="3" customWidth="1"/>
    <col min="1555" max="1555" width="11.85546875" style="3" customWidth="1"/>
    <col min="1556" max="1556" width="8.5703125" style="3" customWidth="1"/>
    <col min="1557" max="1558" width="12" style="3" customWidth="1"/>
    <col min="1559" max="1559" width="2.85546875" style="3" customWidth="1"/>
    <col min="1560" max="1560" width="25.140625" style="3" customWidth="1"/>
    <col min="1561" max="1561" width="6.5703125" style="3" customWidth="1"/>
    <col min="1562" max="1562" width="13.85546875" style="3" customWidth="1"/>
    <col min="1563" max="1792" width="11.42578125" style="3"/>
    <col min="1793" max="1793" width="32.42578125" style="3" customWidth="1"/>
    <col min="1794" max="1794" width="6.7109375" style="3" customWidth="1"/>
    <col min="1795" max="1795" width="14" style="3" customWidth="1"/>
    <col min="1796" max="1796" width="6.7109375" style="3" customWidth="1"/>
    <col min="1797" max="1797" width="13.85546875" style="3" customWidth="1"/>
    <col min="1798" max="1798" width="6.7109375" style="3" customWidth="1"/>
    <col min="1799" max="1799" width="13.85546875" style="3" customWidth="1"/>
    <col min="1800" max="1800" width="6.7109375" style="3" customWidth="1"/>
    <col min="1801" max="1801" width="13.85546875" style="3" customWidth="1"/>
    <col min="1802" max="1802" width="6.7109375" style="3" customWidth="1"/>
    <col min="1803" max="1803" width="12.28515625" style="3" customWidth="1"/>
    <col min="1804" max="1804" width="12" style="3" customWidth="1"/>
    <col min="1805" max="1805" width="6.7109375" style="3" customWidth="1"/>
    <col min="1806" max="1806" width="12.28515625" style="3" customWidth="1"/>
    <col min="1807" max="1807" width="12" style="3" customWidth="1"/>
    <col min="1808" max="1808" width="14.28515625" style="3" customWidth="1"/>
    <col min="1809" max="1809" width="2.85546875" style="3" customWidth="1"/>
    <col min="1810" max="1810" width="8.5703125" style="3" customWidth="1"/>
    <col min="1811" max="1811" width="11.85546875" style="3" customWidth="1"/>
    <col min="1812" max="1812" width="8.5703125" style="3" customWidth="1"/>
    <col min="1813" max="1814" width="12" style="3" customWidth="1"/>
    <col min="1815" max="1815" width="2.85546875" style="3" customWidth="1"/>
    <col min="1816" max="1816" width="25.140625" style="3" customWidth="1"/>
    <col min="1817" max="1817" width="6.5703125" style="3" customWidth="1"/>
    <col min="1818" max="1818" width="13.85546875" style="3" customWidth="1"/>
    <col min="1819" max="2048" width="11.42578125" style="3"/>
    <col min="2049" max="2049" width="32.42578125" style="3" customWidth="1"/>
    <col min="2050" max="2050" width="6.7109375" style="3" customWidth="1"/>
    <col min="2051" max="2051" width="14" style="3" customWidth="1"/>
    <col min="2052" max="2052" width="6.7109375" style="3" customWidth="1"/>
    <col min="2053" max="2053" width="13.85546875" style="3" customWidth="1"/>
    <col min="2054" max="2054" width="6.7109375" style="3" customWidth="1"/>
    <col min="2055" max="2055" width="13.85546875" style="3" customWidth="1"/>
    <col min="2056" max="2056" width="6.7109375" style="3" customWidth="1"/>
    <col min="2057" max="2057" width="13.85546875" style="3" customWidth="1"/>
    <col min="2058" max="2058" width="6.7109375" style="3" customWidth="1"/>
    <col min="2059" max="2059" width="12.28515625" style="3" customWidth="1"/>
    <col min="2060" max="2060" width="12" style="3" customWidth="1"/>
    <col min="2061" max="2061" width="6.7109375" style="3" customWidth="1"/>
    <col min="2062" max="2062" width="12.28515625" style="3" customWidth="1"/>
    <col min="2063" max="2063" width="12" style="3" customWidth="1"/>
    <col min="2064" max="2064" width="14.28515625" style="3" customWidth="1"/>
    <col min="2065" max="2065" width="2.85546875" style="3" customWidth="1"/>
    <col min="2066" max="2066" width="8.5703125" style="3" customWidth="1"/>
    <col min="2067" max="2067" width="11.85546875" style="3" customWidth="1"/>
    <col min="2068" max="2068" width="8.5703125" style="3" customWidth="1"/>
    <col min="2069" max="2070" width="12" style="3" customWidth="1"/>
    <col min="2071" max="2071" width="2.85546875" style="3" customWidth="1"/>
    <col min="2072" max="2072" width="25.140625" style="3" customWidth="1"/>
    <col min="2073" max="2073" width="6.5703125" style="3" customWidth="1"/>
    <col min="2074" max="2074" width="13.85546875" style="3" customWidth="1"/>
    <col min="2075" max="2304" width="11.42578125" style="3"/>
    <col min="2305" max="2305" width="32.42578125" style="3" customWidth="1"/>
    <col min="2306" max="2306" width="6.7109375" style="3" customWidth="1"/>
    <col min="2307" max="2307" width="14" style="3" customWidth="1"/>
    <col min="2308" max="2308" width="6.7109375" style="3" customWidth="1"/>
    <col min="2309" max="2309" width="13.85546875" style="3" customWidth="1"/>
    <col min="2310" max="2310" width="6.7109375" style="3" customWidth="1"/>
    <col min="2311" max="2311" width="13.85546875" style="3" customWidth="1"/>
    <col min="2312" max="2312" width="6.7109375" style="3" customWidth="1"/>
    <col min="2313" max="2313" width="13.85546875" style="3" customWidth="1"/>
    <col min="2314" max="2314" width="6.7109375" style="3" customWidth="1"/>
    <col min="2315" max="2315" width="12.28515625" style="3" customWidth="1"/>
    <col min="2316" max="2316" width="12" style="3" customWidth="1"/>
    <col min="2317" max="2317" width="6.7109375" style="3" customWidth="1"/>
    <col min="2318" max="2318" width="12.28515625" style="3" customWidth="1"/>
    <col min="2319" max="2319" width="12" style="3" customWidth="1"/>
    <col min="2320" max="2320" width="14.28515625" style="3" customWidth="1"/>
    <col min="2321" max="2321" width="2.85546875" style="3" customWidth="1"/>
    <col min="2322" max="2322" width="8.5703125" style="3" customWidth="1"/>
    <col min="2323" max="2323" width="11.85546875" style="3" customWidth="1"/>
    <col min="2324" max="2324" width="8.5703125" style="3" customWidth="1"/>
    <col min="2325" max="2326" width="12" style="3" customWidth="1"/>
    <col min="2327" max="2327" width="2.85546875" style="3" customWidth="1"/>
    <col min="2328" max="2328" width="25.140625" style="3" customWidth="1"/>
    <col min="2329" max="2329" width="6.5703125" style="3" customWidth="1"/>
    <col min="2330" max="2330" width="13.85546875" style="3" customWidth="1"/>
    <col min="2331" max="2560" width="11.42578125" style="3"/>
    <col min="2561" max="2561" width="32.42578125" style="3" customWidth="1"/>
    <col min="2562" max="2562" width="6.7109375" style="3" customWidth="1"/>
    <col min="2563" max="2563" width="14" style="3" customWidth="1"/>
    <col min="2564" max="2564" width="6.7109375" style="3" customWidth="1"/>
    <col min="2565" max="2565" width="13.85546875" style="3" customWidth="1"/>
    <col min="2566" max="2566" width="6.7109375" style="3" customWidth="1"/>
    <col min="2567" max="2567" width="13.85546875" style="3" customWidth="1"/>
    <col min="2568" max="2568" width="6.7109375" style="3" customWidth="1"/>
    <col min="2569" max="2569" width="13.85546875" style="3" customWidth="1"/>
    <col min="2570" max="2570" width="6.7109375" style="3" customWidth="1"/>
    <col min="2571" max="2571" width="12.28515625" style="3" customWidth="1"/>
    <col min="2572" max="2572" width="12" style="3" customWidth="1"/>
    <col min="2573" max="2573" width="6.7109375" style="3" customWidth="1"/>
    <col min="2574" max="2574" width="12.28515625" style="3" customWidth="1"/>
    <col min="2575" max="2575" width="12" style="3" customWidth="1"/>
    <col min="2576" max="2576" width="14.28515625" style="3" customWidth="1"/>
    <col min="2577" max="2577" width="2.85546875" style="3" customWidth="1"/>
    <col min="2578" max="2578" width="8.5703125" style="3" customWidth="1"/>
    <col min="2579" max="2579" width="11.85546875" style="3" customWidth="1"/>
    <col min="2580" max="2580" width="8.5703125" style="3" customWidth="1"/>
    <col min="2581" max="2582" width="12" style="3" customWidth="1"/>
    <col min="2583" max="2583" width="2.85546875" style="3" customWidth="1"/>
    <col min="2584" max="2584" width="25.140625" style="3" customWidth="1"/>
    <col min="2585" max="2585" width="6.5703125" style="3" customWidth="1"/>
    <col min="2586" max="2586" width="13.85546875" style="3" customWidth="1"/>
    <col min="2587" max="2816" width="11.42578125" style="3"/>
    <col min="2817" max="2817" width="32.42578125" style="3" customWidth="1"/>
    <col min="2818" max="2818" width="6.7109375" style="3" customWidth="1"/>
    <col min="2819" max="2819" width="14" style="3" customWidth="1"/>
    <col min="2820" max="2820" width="6.7109375" style="3" customWidth="1"/>
    <col min="2821" max="2821" width="13.85546875" style="3" customWidth="1"/>
    <col min="2822" max="2822" width="6.7109375" style="3" customWidth="1"/>
    <col min="2823" max="2823" width="13.85546875" style="3" customWidth="1"/>
    <col min="2824" max="2824" width="6.7109375" style="3" customWidth="1"/>
    <col min="2825" max="2825" width="13.85546875" style="3" customWidth="1"/>
    <col min="2826" max="2826" width="6.7109375" style="3" customWidth="1"/>
    <col min="2827" max="2827" width="12.28515625" style="3" customWidth="1"/>
    <col min="2828" max="2828" width="12" style="3" customWidth="1"/>
    <col min="2829" max="2829" width="6.7109375" style="3" customWidth="1"/>
    <col min="2830" max="2830" width="12.28515625" style="3" customWidth="1"/>
    <col min="2831" max="2831" width="12" style="3" customWidth="1"/>
    <col min="2832" max="2832" width="14.28515625" style="3" customWidth="1"/>
    <col min="2833" max="2833" width="2.85546875" style="3" customWidth="1"/>
    <col min="2834" max="2834" width="8.5703125" style="3" customWidth="1"/>
    <col min="2835" max="2835" width="11.85546875" style="3" customWidth="1"/>
    <col min="2836" max="2836" width="8.5703125" style="3" customWidth="1"/>
    <col min="2837" max="2838" width="12" style="3" customWidth="1"/>
    <col min="2839" max="2839" width="2.85546875" style="3" customWidth="1"/>
    <col min="2840" max="2840" width="25.140625" style="3" customWidth="1"/>
    <col min="2841" max="2841" width="6.5703125" style="3" customWidth="1"/>
    <col min="2842" max="2842" width="13.85546875" style="3" customWidth="1"/>
    <col min="2843" max="3072" width="11.42578125" style="3"/>
    <col min="3073" max="3073" width="32.42578125" style="3" customWidth="1"/>
    <col min="3074" max="3074" width="6.7109375" style="3" customWidth="1"/>
    <col min="3075" max="3075" width="14" style="3" customWidth="1"/>
    <col min="3076" max="3076" width="6.7109375" style="3" customWidth="1"/>
    <col min="3077" max="3077" width="13.85546875" style="3" customWidth="1"/>
    <col min="3078" max="3078" width="6.7109375" style="3" customWidth="1"/>
    <col min="3079" max="3079" width="13.85546875" style="3" customWidth="1"/>
    <col min="3080" max="3080" width="6.7109375" style="3" customWidth="1"/>
    <col min="3081" max="3081" width="13.85546875" style="3" customWidth="1"/>
    <col min="3082" max="3082" width="6.7109375" style="3" customWidth="1"/>
    <col min="3083" max="3083" width="12.28515625" style="3" customWidth="1"/>
    <col min="3084" max="3084" width="12" style="3" customWidth="1"/>
    <col min="3085" max="3085" width="6.7109375" style="3" customWidth="1"/>
    <col min="3086" max="3086" width="12.28515625" style="3" customWidth="1"/>
    <col min="3087" max="3087" width="12" style="3" customWidth="1"/>
    <col min="3088" max="3088" width="14.28515625" style="3" customWidth="1"/>
    <col min="3089" max="3089" width="2.85546875" style="3" customWidth="1"/>
    <col min="3090" max="3090" width="8.5703125" style="3" customWidth="1"/>
    <col min="3091" max="3091" width="11.85546875" style="3" customWidth="1"/>
    <col min="3092" max="3092" width="8.5703125" style="3" customWidth="1"/>
    <col min="3093" max="3094" width="12" style="3" customWidth="1"/>
    <col min="3095" max="3095" width="2.85546875" style="3" customWidth="1"/>
    <col min="3096" max="3096" width="25.140625" style="3" customWidth="1"/>
    <col min="3097" max="3097" width="6.5703125" style="3" customWidth="1"/>
    <col min="3098" max="3098" width="13.85546875" style="3" customWidth="1"/>
    <col min="3099" max="3328" width="11.42578125" style="3"/>
    <col min="3329" max="3329" width="32.42578125" style="3" customWidth="1"/>
    <col min="3330" max="3330" width="6.7109375" style="3" customWidth="1"/>
    <col min="3331" max="3331" width="14" style="3" customWidth="1"/>
    <col min="3332" max="3332" width="6.7109375" style="3" customWidth="1"/>
    <col min="3333" max="3333" width="13.85546875" style="3" customWidth="1"/>
    <col min="3334" max="3334" width="6.7109375" style="3" customWidth="1"/>
    <col min="3335" max="3335" width="13.85546875" style="3" customWidth="1"/>
    <col min="3336" max="3336" width="6.7109375" style="3" customWidth="1"/>
    <col min="3337" max="3337" width="13.85546875" style="3" customWidth="1"/>
    <col min="3338" max="3338" width="6.7109375" style="3" customWidth="1"/>
    <col min="3339" max="3339" width="12.28515625" style="3" customWidth="1"/>
    <col min="3340" max="3340" width="12" style="3" customWidth="1"/>
    <col min="3341" max="3341" width="6.7109375" style="3" customWidth="1"/>
    <col min="3342" max="3342" width="12.28515625" style="3" customWidth="1"/>
    <col min="3343" max="3343" width="12" style="3" customWidth="1"/>
    <col min="3344" max="3344" width="14.28515625" style="3" customWidth="1"/>
    <col min="3345" max="3345" width="2.85546875" style="3" customWidth="1"/>
    <col min="3346" max="3346" width="8.5703125" style="3" customWidth="1"/>
    <col min="3347" max="3347" width="11.85546875" style="3" customWidth="1"/>
    <col min="3348" max="3348" width="8.5703125" style="3" customWidth="1"/>
    <col min="3349" max="3350" width="12" style="3" customWidth="1"/>
    <col min="3351" max="3351" width="2.85546875" style="3" customWidth="1"/>
    <col min="3352" max="3352" width="25.140625" style="3" customWidth="1"/>
    <col min="3353" max="3353" width="6.5703125" style="3" customWidth="1"/>
    <col min="3354" max="3354" width="13.85546875" style="3" customWidth="1"/>
    <col min="3355" max="3584" width="11.42578125" style="3"/>
    <col min="3585" max="3585" width="32.42578125" style="3" customWidth="1"/>
    <col min="3586" max="3586" width="6.7109375" style="3" customWidth="1"/>
    <col min="3587" max="3587" width="14" style="3" customWidth="1"/>
    <col min="3588" max="3588" width="6.7109375" style="3" customWidth="1"/>
    <col min="3589" max="3589" width="13.85546875" style="3" customWidth="1"/>
    <col min="3590" max="3590" width="6.7109375" style="3" customWidth="1"/>
    <col min="3591" max="3591" width="13.85546875" style="3" customWidth="1"/>
    <col min="3592" max="3592" width="6.7109375" style="3" customWidth="1"/>
    <col min="3593" max="3593" width="13.85546875" style="3" customWidth="1"/>
    <col min="3594" max="3594" width="6.7109375" style="3" customWidth="1"/>
    <col min="3595" max="3595" width="12.28515625" style="3" customWidth="1"/>
    <col min="3596" max="3596" width="12" style="3" customWidth="1"/>
    <col min="3597" max="3597" width="6.7109375" style="3" customWidth="1"/>
    <col min="3598" max="3598" width="12.28515625" style="3" customWidth="1"/>
    <col min="3599" max="3599" width="12" style="3" customWidth="1"/>
    <col min="3600" max="3600" width="14.28515625" style="3" customWidth="1"/>
    <col min="3601" max="3601" width="2.85546875" style="3" customWidth="1"/>
    <col min="3602" max="3602" width="8.5703125" style="3" customWidth="1"/>
    <col min="3603" max="3603" width="11.85546875" style="3" customWidth="1"/>
    <col min="3604" max="3604" width="8.5703125" style="3" customWidth="1"/>
    <col min="3605" max="3606" width="12" style="3" customWidth="1"/>
    <col min="3607" max="3607" width="2.85546875" style="3" customWidth="1"/>
    <col min="3608" max="3608" width="25.140625" style="3" customWidth="1"/>
    <col min="3609" max="3609" width="6.5703125" style="3" customWidth="1"/>
    <col min="3610" max="3610" width="13.85546875" style="3" customWidth="1"/>
    <col min="3611" max="3840" width="11.42578125" style="3"/>
    <col min="3841" max="3841" width="32.42578125" style="3" customWidth="1"/>
    <col min="3842" max="3842" width="6.7109375" style="3" customWidth="1"/>
    <col min="3843" max="3843" width="14" style="3" customWidth="1"/>
    <col min="3844" max="3844" width="6.7109375" style="3" customWidth="1"/>
    <col min="3845" max="3845" width="13.85546875" style="3" customWidth="1"/>
    <col min="3846" max="3846" width="6.7109375" style="3" customWidth="1"/>
    <col min="3847" max="3847" width="13.85546875" style="3" customWidth="1"/>
    <col min="3848" max="3848" width="6.7109375" style="3" customWidth="1"/>
    <col min="3849" max="3849" width="13.85546875" style="3" customWidth="1"/>
    <col min="3850" max="3850" width="6.7109375" style="3" customWidth="1"/>
    <col min="3851" max="3851" width="12.28515625" style="3" customWidth="1"/>
    <col min="3852" max="3852" width="12" style="3" customWidth="1"/>
    <col min="3853" max="3853" width="6.7109375" style="3" customWidth="1"/>
    <col min="3854" max="3854" width="12.28515625" style="3" customWidth="1"/>
    <col min="3855" max="3855" width="12" style="3" customWidth="1"/>
    <col min="3856" max="3856" width="14.28515625" style="3" customWidth="1"/>
    <col min="3857" max="3857" width="2.85546875" style="3" customWidth="1"/>
    <col min="3858" max="3858" width="8.5703125" style="3" customWidth="1"/>
    <col min="3859" max="3859" width="11.85546875" style="3" customWidth="1"/>
    <col min="3860" max="3860" width="8.5703125" style="3" customWidth="1"/>
    <col min="3861" max="3862" width="12" style="3" customWidth="1"/>
    <col min="3863" max="3863" width="2.85546875" style="3" customWidth="1"/>
    <col min="3864" max="3864" width="25.140625" style="3" customWidth="1"/>
    <col min="3865" max="3865" width="6.5703125" style="3" customWidth="1"/>
    <col min="3866" max="3866" width="13.85546875" style="3" customWidth="1"/>
    <col min="3867" max="4096" width="11.42578125" style="3"/>
    <col min="4097" max="4097" width="32.42578125" style="3" customWidth="1"/>
    <col min="4098" max="4098" width="6.7109375" style="3" customWidth="1"/>
    <col min="4099" max="4099" width="14" style="3" customWidth="1"/>
    <col min="4100" max="4100" width="6.7109375" style="3" customWidth="1"/>
    <col min="4101" max="4101" width="13.85546875" style="3" customWidth="1"/>
    <col min="4102" max="4102" width="6.7109375" style="3" customWidth="1"/>
    <col min="4103" max="4103" width="13.85546875" style="3" customWidth="1"/>
    <col min="4104" max="4104" width="6.7109375" style="3" customWidth="1"/>
    <col min="4105" max="4105" width="13.85546875" style="3" customWidth="1"/>
    <col min="4106" max="4106" width="6.7109375" style="3" customWidth="1"/>
    <col min="4107" max="4107" width="12.28515625" style="3" customWidth="1"/>
    <col min="4108" max="4108" width="12" style="3" customWidth="1"/>
    <col min="4109" max="4109" width="6.7109375" style="3" customWidth="1"/>
    <col min="4110" max="4110" width="12.28515625" style="3" customWidth="1"/>
    <col min="4111" max="4111" width="12" style="3" customWidth="1"/>
    <col min="4112" max="4112" width="14.28515625" style="3" customWidth="1"/>
    <col min="4113" max="4113" width="2.85546875" style="3" customWidth="1"/>
    <col min="4114" max="4114" width="8.5703125" style="3" customWidth="1"/>
    <col min="4115" max="4115" width="11.85546875" style="3" customWidth="1"/>
    <col min="4116" max="4116" width="8.5703125" style="3" customWidth="1"/>
    <col min="4117" max="4118" width="12" style="3" customWidth="1"/>
    <col min="4119" max="4119" width="2.85546875" style="3" customWidth="1"/>
    <col min="4120" max="4120" width="25.140625" style="3" customWidth="1"/>
    <col min="4121" max="4121" width="6.5703125" style="3" customWidth="1"/>
    <col min="4122" max="4122" width="13.85546875" style="3" customWidth="1"/>
    <col min="4123" max="4352" width="11.42578125" style="3"/>
    <col min="4353" max="4353" width="32.42578125" style="3" customWidth="1"/>
    <col min="4354" max="4354" width="6.7109375" style="3" customWidth="1"/>
    <col min="4355" max="4355" width="14" style="3" customWidth="1"/>
    <col min="4356" max="4356" width="6.7109375" style="3" customWidth="1"/>
    <col min="4357" max="4357" width="13.85546875" style="3" customWidth="1"/>
    <col min="4358" max="4358" width="6.7109375" style="3" customWidth="1"/>
    <col min="4359" max="4359" width="13.85546875" style="3" customWidth="1"/>
    <col min="4360" max="4360" width="6.7109375" style="3" customWidth="1"/>
    <col min="4361" max="4361" width="13.85546875" style="3" customWidth="1"/>
    <col min="4362" max="4362" width="6.7109375" style="3" customWidth="1"/>
    <col min="4363" max="4363" width="12.28515625" style="3" customWidth="1"/>
    <col min="4364" max="4364" width="12" style="3" customWidth="1"/>
    <col min="4365" max="4365" width="6.7109375" style="3" customWidth="1"/>
    <col min="4366" max="4366" width="12.28515625" style="3" customWidth="1"/>
    <col min="4367" max="4367" width="12" style="3" customWidth="1"/>
    <col min="4368" max="4368" width="14.28515625" style="3" customWidth="1"/>
    <col min="4369" max="4369" width="2.85546875" style="3" customWidth="1"/>
    <col min="4370" max="4370" width="8.5703125" style="3" customWidth="1"/>
    <col min="4371" max="4371" width="11.85546875" style="3" customWidth="1"/>
    <col min="4372" max="4372" width="8.5703125" style="3" customWidth="1"/>
    <col min="4373" max="4374" width="12" style="3" customWidth="1"/>
    <col min="4375" max="4375" width="2.85546875" style="3" customWidth="1"/>
    <col min="4376" max="4376" width="25.140625" style="3" customWidth="1"/>
    <col min="4377" max="4377" width="6.5703125" style="3" customWidth="1"/>
    <col min="4378" max="4378" width="13.85546875" style="3" customWidth="1"/>
    <col min="4379" max="4608" width="11.42578125" style="3"/>
    <col min="4609" max="4609" width="32.42578125" style="3" customWidth="1"/>
    <col min="4610" max="4610" width="6.7109375" style="3" customWidth="1"/>
    <col min="4611" max="4611" width="14" style="3" customWidth="1"/>
    <col min="4612" max="4612" width="6.7109375" style="3" customWidth="1"/>
    <col min="4613" max="4613" width="13.85546875" style="3" customWidth="1"/>
    <col min="4614" max="4614" width="6.7109375" style="3" customWidth="1"/>
    <col min="4615" max="4615" width="13.85546875" style="3" customWidth="1"/>
    <col min="4616" max="4616" width="6.7109375" style="3" customWidth="1"/>
    <col min="4617" max="4617" width="13.85546875" style="3" customWidth="1"/>
    <col min="4618" max="4618" width="6.7109375" style="3" customWidth="1"/>
    <col min="4619" max="4619" width="12.28515625" style="3" customWidth="1"/>
    <col min="4620" max="4620" width="12" style="3" customWidth="1"/>
    <col min="4621" max="4621" width="6.7109375" style="3" customWidth="1"/>
    <col min="4622" max="4622" width="12.28515625" style="3" customWidth="1"/>
    <col min="4623" max="4623" width="12" style="3" customWidth="1"/>
    <col min="4624" max="4624" width="14.28515625" style="3" customWidth="1"/>
    <col min="4625" max="4625" width="2.85546875" style="3" customWidth="1"/>
    <col min="4626" max="4626" width="8.5703125" style="3" customWidth="1"/>
    <col min="4627" max="4627" width="11.85546875" style="3" customWidth="1"/>
    <col min="4628" max="4628" width="8.5703125" style="3" customWidth="1"/>
    <col min="4629" max="4630" width="12" style="3" customWidth="1"/>
    <col min="4631" max="4631" width="2.85546875" style="3" customWidth="1"/>
    <col min="4632" max="4632" width="25.140625" style="3" customWidth="1"/>
    <col min="4633" max="4633" width="6.5703125" style="3" customWidth="1"/>
    <col min="4634" max="4634" width="13.85546875" style="3" customWidth="1"/>
    <col min="4635" max="4864" width="11.42578125" style="3"/>
    <col min="4865" max="4865" width="32.42578125" style="3" customWidth="1"/>
    <col min="4866" max="4866" width="6.7109375" style="3" customWidth="1"/>
    <col min="4867" max="4867" width="14" style="3" customWidth="1"/>
    <col min="4868" max="4868" width="6.7109375" style="3" customWidth="1"/>
    <col min="4869" max="4869" width="13.85546875" style="3" customWidth="1"/>
    <col min="4870" max="4870" width="6.7109375" style="3" customWidth="1"/>
    <col min="4871" max="4871" width="13.85546875" style="3" customWidth="1"/>
    <col min="4872" max="4872" width="6.7109375" style="3" customWidth="1"/>
    <col min="4873" max="4873" width="13.85546875" style="3" customWidth="1"/>
    <col min="4874" max="4874" width="6.7109375" style="3" customWidth="1"/>
    <col min="4875" max="4875" width="12.28515625" style="3" customWidth="1"/>
    <col min="4876" max="4876" width="12" style="3" customWidth="1"/>
    <col min="4877" max="4877" width="6.7109375" style="3" customWidth="1"/>
    <col min="4878" max="4878" width="12.28515625" style="3" customWidth="1"/>
    <col min="4879" max="4879" width="12" style="3" customWidth="1"/>
    <col min="4880" max="4880" width="14.28515625" style="3" customWidth="1"/>
    <col min="4881" max="4881" width="2.85546875" style="3" customWidth="1"/>
    <col min="4882" max="4882" width="8.5703125" style="3" customWidth="1"/>
    <col min="4883" max="4883" width="11.85546875" style="3" customWidth="1"/>
    <col min="4884" max="4884" width="8.5703125" style="3" customWidth="1"/>
    <col min="4885" max="4886" width="12" style="3" customWidth="1"/>
    <col min="4887" max="4887" width="2.85546875" style="3" customWidth="1"/>
    <col min="4888" max="4888" width="25.140625" style="3" customWidth="1"/>
    <col min="4889" max="4889" width="6.5703125" style="3" customWidth="1"/>
    <col min="4890" max="4890" width="13.85546875" style="3" customWidth="1"/>
    <col min="4891" max="5120" width="11.42578125" style="3"/>
    <col min="5121" max="5121" width="32.42578125" style="3" customWidth="1"/>
    <col min="5122" max="5122" width="6.7109375" style="3" customWidth="1"/>
    <col min="5123" max="5123" width="14" style="3" customWidth="1"/>
    <col min="5124" max="5124" width="6.7109375" style="3" customWidth="1"/>
    <col min="5125" max="5125" width="13.85546875" style="3" customWidth="1"/>
    <col min="5126" max="5126" width="6.7109375" style="3" customWidth="1"/>
    <col min="5127" max="5127" width="13.85546875" style="3" customWidth="1"/>
    <col min="5128" max="5128" width="6.7109375" style="3" customWidth="1"/>
    <col min="5129" max="5129" width="13.85546875" style="3" customWidth="1"/>
    <col min="5130" max="5130" width="6.7109375" style="3" customWidth="1"/>
    <col min="5131" max="5131" width="12.28515625" style="3" customWidth="1"/>
    <col min="5132" max="5132" width="12" style="3" customWidth="1"/>
    <col min="5133" max="5133" width="6.7109375" style="3" customWidth="1"/>
    <col min="5134" max="5134" width="12.28515625" style="3" customWidth="1"/>
    <col min="5135" max="5135" width="12" style="3" customWidth="1"/>
    <col min="5136" max="5136" width="14.28515625" style="3" customWidth="1"/>
    <col min="5137" max="5137" width="2.85546875" style="3" customWidth="1"/>
    <col min="5138" max="5138" width="8.5703125" style="3" customWidth="1"/>
    <col min="5139" max="5139" width="11.85546875" style="3" customWidth="1"/>
    <col min="5140" max="5140" width="8.5703125" style="3" customWidth="1"/>
    <col min="5141" max="5142" width="12" style="3" customWidth="1"/>
    <col min="5143" max="5143" width="2.85546875" style="3" customWidth="1"/>
    <col min="5144" max="5144" width="25.140625" style="3" customWidth="1"/>
    <col min="5145" max="5145" width="6.5703125" style="3" customWidth="1"/>
    <col min="5146" max="5146" width="13.85546875" style="3" customWidth="1"/>
    <col min="5147" max="5376" width="11.42578125" style="3"/>
    <col min="5377" max="5377" width="32.42578125" style="3" customWidth="1"/>
    <col min="5378" max="5378" width="6.7109375" style="3" customWidth="1"/>
    <col min="5379" max="5379" width="14" style="3" customWidth="1"/>
    <col min="5380" max="5380" width="6.7109375" style="3" customWidth="1"/>
    <col min="5381" max="5381" width="13.85546875" style="3" customWidth="1"/>
    <col min="5382" max="5382" width="6.7109375" style="3" customWidth="1"/>
    <col min="5383" max="5383" width="13.85546875" style="3" customWidth="1"/>
    <col min="5384" max="5384" width="6.7109375" style="3" customWidth="1"/>
    <col min="5385" max="5385" width="13.85546875" style="3" customWidth="1"/>
    <col min="5386" max="5386" width="6.7109375" style="3" customWidth="1"/>
    <col min="5387" max="5387" width="12.28515625" style="3" customWidth="1"/>
    <col min="5388" max="5388" width="12" style="3" customWidth="1"/>
    <col min="5389" max="5389" width="6.7109375" style="3" customWidth="1"/>
    <col min="5390" max="5390" width="12.28515625" style="3" customWidth="1"/>
    <col min="5391" max="5391" width="12" style="3" customWidth="1"/>
    <col min="5392" max="5392" width="14.28515625" style="3" customWidth="1"/>
    <col min="5393" max="5393" width="2.85546875" style="3" customWidth="1"/>
    <col min="5394" max="5394" width="8.5703125" style="3" customWidth="1"/>
    <col min="5395" max="5395" width="11.85546875" style="3" customWidth="1"/>
    <col min="5396" max="5396" width="8.5703125" style="3" customWidth="1"/>
    <col min="5397" max="5398" width="12" style="3" customWidth="1"/>
    <col min="5399" max="5399" width="2.85546875" style="3" customWidth="1"/>
    <col min="5400" max="5400" width="25.140625" style="3" customWidth="1"/>
    <col min="5401" max="5401" width="6.5703125" style="3" customWidth="1"/>
    <col min="5402" max="5402" width="13.85546875" style="3" customWidth="1"/>
    <col min="5403" max="5632" width="11.42578125" style="3"/>
    <col min="5633" max="5633" width="32.42578125" style="3" customWidth="1"/>
    <col min="5634" max="5634" width="6.7109375" style="3" customWidth="1"/>
    <col min="5635" max="5635" width="14" style="3" customWidth="1"/>
    <col min="5636" max="5636" width="6.7109375" style="3" customWidth="1"/>
    <col min="5637" max="5637" width="13.85546875" style="3" customWidth="1"/>
    <col min="5638" max="5638" width="6.7109375" style="3" customWidth="1"/>
    <col min="5639" max="5639" width="13.85546875" style="3" customWidth="1"/>
    <col min="5640" max="5640" width="6.7109375" style="3" customWidth="1"/>
    <col min="5641" max="5641" width="13.85546875" style="3" customWidth="1"/>
    <col min="5642" max="5642" width="6.7109375" style="3" customWidth="1"/>
    <col min="5643" max="5643" width="12.28515625" style="3" customWidth="1"/>
    <col min="5644" max="5644" width="12" style="3" customWidth="1"/>
    <col min="5645" max="5645" width="6.7109375" style="3" customWidth="1"/>
    <col min="5646" max="5646" width="12.28515625" style="3" customWidth="1"/>
    <col min="5647" max="5647" width="12" style="3" customWidth="1"/>
    <col min="5648" max="5648" width="14.28515625" style="3" customWidth="1"/>
    <col min="5649" max="5649" width="2.85546875" style="3" customWidth="1"/>
    <col min="5650" max="5650" width="8.5703125" style="3" customWidth="1"/>
    <col min="5651" max="5651" width="11.85546875" style="3" customWidth="1"/>
    <col min="5652" max="5652" width="8.5703125" style="3" customWidth="1"/>
    <col min="5653" max="5654" width="12" style="3" customWidth="1"/>
    <col min="5655" max="5655" width="2.85546875" style="3" customWidth="1"/>
    <col min="5656" max="5656" width="25.140625" style="3" customWidth="1"/>
    <col min="5657" max="5657" width="6.5703125" style="3" customWidth="1"/>
    <col min="5658" max="5658" width="13.85546875" style="3" customWidth="1"/>
    <col min="5659" max="5888" width="11.42578125" style="3"/>
    <col min="5889" max="5889" width="32.42578125" style="3" customWidth="1"/>
    <col min="5890" max="5890" width="6.7109375" style="3" customWidth="1"/>
    <col min="5891" max="5891" width="14" style="3" customWidth="1"/>
    <col min="5892" max="5892" width="6.7109375" style="3" customWidth="1"/>
    <col min="5893" max="5893" width="13.85546875" style="3" customWidth="1"/>
    <col min="5894" max="5894" width="6.7109375" style="3" customWidth="1"/>
    <col min="5895" max="5895" width="13.85546875" style="3" customWidth="1"/>
    <col min="5896" max="5896" width="6.7109375" style="3" customWidth="1"/>
    <col min="5897" max="5897" width="13.85546875" style="3" customWidth="1"/>
    <col min="5898" max="5898" width="6.7109375" style="3" customWidth="1"/>
    <col min="5899" max="5899" width="12.28515625" style="3" customWidth="1"/>
    <col min="5900" max="5900" width="12" style="3" customWidth="1"/>
    <col min="5901" max="5901" width="6.7109375" style="3" customWidth="1"/>
    <col min="5902" max="5902" width="12.28515625" style="3" customWidth="1"/>
    <col min="5903" max="5903" width="12" style="3" customWidth="1"/>
    <col min="5904" max="5904" width="14.28515625" style="3" customWidth="1"/>
    <col min="5905" max="5905" width="2.85546875" style="3" customWidth="1"/>
    <col min="5906" max="5906" width="8.5703125" style="3" customWidth="1"/>
    <col min="5907" max="5907" width="11.85546875" style="3" customWidth="1"/>
    <col min="5908" max="5908" width="8.5703125" style="3" customWidth="1"/>
    <col min="5909" max="5910" width="12" style="3" customWidth="1"/>
    <col min="5911" max="5911" width="2.85546875" style="3" customWidth="1"/>
    <col min="5912" max="5912" width="25.140625" style="3" customWidth="1"/>
    <col min="5913" max="5913" width="6.5703125" style="3" customWidth="1"/>
    <col min="5914" max="5914" width="13.85546875" style="3" customWidth="1"/>
    <col min="5915" max="6144" width="11.42578125" style="3"/>
    <col min="6145" max="6145" width="32.42578125" style="3" customWidth="1"/>
    <col min="6146" max="6146" width="6.7109375" style="3" customWidth="1"/>
    <col min="6147" max="6147" width="14" style="3" customWidth="1"/>
    <col min="6148" max="6148" width="6.7109375" style="3" customWidth="1"/>
    <col min="6149" max="6149" width="13.85546875" style="3" customWidth="1"/>
    <col min="6150" max="6150" width="6.7109375" style="3" customWidth="1"/>
    <col min="6151" max="6151" width="13.85546875" style="3" customWidth="1"/>
    <col min="6152" max="6152" width="6.7109375" style="3" customWidth="1"/>
    <col min="6153" max="6153" width="13.85546875" style="3" customWidth="1"/>
    <col min="6154" max="6154" width="6.7109375" style="3" customWidth="1"/>
    <col min="6155" max="6155" width="12.28515625" style="3" customWidth="1"/>
    <col min="6156" max="6156" width="12" style="3" customWidth="1"/>
    <col min="6157" max="6157" width="6.7109375" style="3" customWidth="1"/>
    <col min="6158" max="6158" width="12.28515625" style="3" customWidth="1"/>
    <col min="6159" max="6159" width="12" style="3" customWidth="1"/>
    <col min="6160" max="6160" width="14.28515625" style="3" customWidth="1"/>
    <col min="6161" max="6161" width="2.85546875" style="3" customWidth="1"/>
    <col min="6162" max="6162" width="8.5703125" style="3" customWidth="1"/>
    <col min="6163" max="6163" width="11.85546875" style="3" customWidth="1"/>
    <col min="6164" max="6164" width="8.5703125" style="3" customWidth="1"/>
    <col min="6165" max="6166" width="12" style="3" customWidth="1"/>
    <col min="6167" max="6167" width="2.85546875" style="3" customWidth="1"/>
    <col min="6168" max="6168" width="25.140625" style="3" customWidth="1"/>
    <col min="6169" max="6169" width="6.5703125" style="3" customWidth="1"/>
    <col min="6170" max="6170" width="13.85546875" style="3" customWidth="1"/>
    <col min="6171" max="6400" width="11.42578125" style="3"/>
    <col min="6401" max="6401" width="32.42578125" style="3" customWidth="1"/>
    <col min="6402" max="6402" width="6.7109375" style="3" customWidth="1"/>
    <col min="6403" max="6403" width="14" style="3" customWidth="1"/>
    <col min="6404" max="6404" width="6.7109375" style="3" customWidth="1"/>
    <col min="6405" max="6405" width="13.85546875" style="3" customWidth="1"/>
    <col min="6406" max="6406" width="6.7109375" style="3" customWidth="1"/>
    <col min="6407" max="6407" width="13.85546875" style="3" customWidth="1"/>
    <col min="6408" max="6408" width="6.7109375" style="3" customWidth="1"/>
    <col min="6409" max="6409" width="13.85546875" style="3" customWidth="1"/>
    <col min="6410" max="6410" width="6.7109375" style="3" customWidth="1"/>
    <col min="6411" max="6411" width="12.28515625" style="3" customWidth="1"/>
    <col min="6412" max="6412" width="12" style="3" customWidth="1"/>
    <col min="6413" max="6413" width="6.7109375" style="3" customWidth="1"/>
    <col min="6414" max="6414" width="12.28515625" style="3" customWidth="1"/>
    <col min="6415" max="6415" width="12" style="3" customWidth="1"/>
    <col min="6416" max="6416" width="14.28515625" style="3" customWidth="1"/>
    <col min="6417" max="6417" width="2.85546875" style="3" customWidth="1"/>
    <col min="6418" max="6418" width="8.5703125" style="3" customWidth="1"/>
    <col min="6419" max="6419" width="11.85546875" style="3" customWidth="1"/>
    <col min="6420" max="6420" width="8.5703125" style="3" customWidth="1"/>
    <col min="6421" max="6422" width="12" style="3" customWidth="1"/>
    <col min="6423" max="6423" width="2.85546875" style="3" customWidth="1"/>
    <col min="6424" max="6424" width="25.140625" style="3" customWidth="1"/>
    <col min="6425" max="6425" width="6.5703125" style="3" customWidth="1"/>
    <col min="6426" max="6426" width="13.85546875" style="3" customWidth="1"/>
    <col min="6427" max="6656" width="11.42578125" style="3"/>
    <col min="6657" max="6657" width="32.42578125" style="3" customWidth="1"/>
    <col min="6658" max="6658" width="6.7109375" style="3" customWidth="1"/>
    <col min="6659" max="6659" width="14" style="3" customWidth="1"/>
    <col min="6660" max="6660" width="6.7109375" style="3" customWidth="1"/>
    <col min="6661" max="6661" width="13.85546875" style="3" customWidth="1"/>
    <col min="6662" max="6662" width="6.7109375" style="3" customWidth="1"/>
    <col min="6663" max="6663" width="13.85546875" style="3" customWidth="1"/>
    <col min="6664" max="6664" width="6.7109375" style="3" customWidth="1"/>
    <col min="6665" max="6665" width="13.85546875" style="3" customWidth="1"/>
    <col min="6666" max="6666" width="6.7109375" style="3" customWidth="1"/>
    <col min="6667" max="6667" width="12.28515625" style="3" customWidth="1"/>
    <col min="6668" max="6668" width="12" style="3" customWidth="1"/>
    <col min="6669" max="6669" width="6.7109375" style="3" customWidth="1"/>
    <col min="6670" max="6670" width="12.28515625" style="3" customWidth="1"/>
    <col min="6671" max="6671" width="12" style="3" customWidth="1"/>
    <col min="6672" max="6672" width="14.28515625" style="3" customWidth="1"/>
    <col min="6673" max="6673" width="2.85546875" style="3" customWidth="1"/>
    <col min="6674" max="6674" width="8.5703125" style="3" customWidth="1"/>
    <col min="6675" max="6675" width="11.85546875" style="3" customWidth="1"/>
    <col min="6676" max="6676" width="8.5703125" style="3" customWidth="1"/>
    <col min="6677" max="6678" width="12" style="3" customWidth="1"/>
    <col min="6679" max="6679" width="2.85546875" style="3" customWidth="1"/>
    <col min="6680" max="6680" width="25.140625" style="3" customWidth="1"/>
    <col min="6681" max="6681" width="6.5703125" style="3" customWidth="1"/>
    <col min="6682" max="6682" width="13.85546875" style="3" customWidth="1"/>
    <col min="6683" max="6912" width="11.42578125" style="3"/>
    <col min="6913" max="6913" width="32.42578125" style="3" customWidth="1"/>
    <col min="6914" max="6914" width="6.7109375" style="3" customWidth="1"/>
    <col min="6915" max="6915" width="14" style="3" customWidth="1"/>
    <col min="6916" max="6916" width="6.7109375" style="3" customWidth="1"/>
    <col min="6917" max="6917" width="13.85546875" style="3" customWidth="1"/>
    <col min="6918" max="6918" width="6.7109375" style="3" customWidth="1"/>
    <col min="6919" max="6919" width="13.85546875" style="3" customWidth="1"/>
    <col min="6920" max="6920" width="6.7109375" style="3" customWidth="1"/>
    <col min="6921" max="6921" width="13.85546875" style="3" customWidth="1"/>
    <col min="6922" max="6922" width="6.7109375" style="3" customWidth="1"/>
    <col min="6923" max="6923" width="12.28515625" style="3" customWidth="1"/>
    <col min="6924" max="6924" width="12" style="3" customWidth="1"/>
    <col min="6925" max="6925" width="6.7109375" style="3" customWidth="1"/>
    <col min="6926" max="6926" width="12.28515625" style="3" customWidth="1"/>
    <col min="6927" max="6927" width="12" style="3" customWidth="1"/>
    <col min="6928" max="6928" width="14.28515625" style="3" customWidth="1"/>
    <col min="6929" max="6929" width="2.85546875" style="3" customWidth="1"/>
    <col min="6930" max="6930" width="8.5703125" style="3" customWidth="1"/>
    <col min="6931" max="6931" width="11.85546875" style="3" customWidth="1"/>
    <col min="6932" max="6932" width="8.5703125" style="3" customWidth="1"/>
    <col min="6933" max="6934" width="12" style="3" customWidth="1"/>
    <col min="6935" max="6935" width="2.85546875" style="3" customWidth="1"/>
    <col min="6936" max="6936" width="25.140625" style="3" customWidth="1"/>
    <col min="6937" max="6937" width="6.5703125" style="3" customWidth="1"/>
    <col min="6938" max="6938" width="13.85546875" style="3" customWidth="1"/>
    <col min="6939" max="7168" width="11.42578125" style="3"/>
    <col min="7169" max="7169" width="32.42578125" style="3" customWidth="1"/>
    <col min="7170" max="7170" width="6.7109375" style="3" customWidth="1"/>
    <col min="7171" max="7171" width="14" style="3" customWidth="1"/>
    <col min="7172" max="7172" width="6.7109375" style="3" customWidth="1"/>
    <col min="7173" max="7173" width="13.85546875" style="3" customWidth="1"/>
    <col min="7174" max="7174" width="6.7109375" style="3" customWidth="1"/>
    <col min="7175" max="7175" width="13.85546875" style="3" customWidth="1"/>
    <col min="7176" max="7176" width="6.7109375" style="3" customWidth="1"/>
    <col min="7177" max="7177" width="13.85546875" style="3" customWidth="1"/>
    <col min="7178" max="7178" width="6.7109375" style="3" customWidth="1"/>
    <col min="7179" max="7179" width="12.28515625" style="3" customWidth="1"/>
    <col min="7180" max="7180" width="12" style="3" customWidth="1"/>
    <col min="7181" max="7181" width="6.7109375" style="3" customWidth="1"/>
    <col min="7182" max="7182" width="12.28515625" style="3" customWidth="1"/>
    <col min="7183" max="7183" width="12" style="3" customWidth="1"/>
    <col min="7184" max="7184" width="14.28515625" style="3" customWidth="1"/>
    <col min="7185" max="7185" width="2.85546875" style="3" customWidth="1"/>
    <col min="7186" max="7186" width="8.5703125" style="3" customWidth="1"/>
    <col min="7187" max="7187" width="11.85546875" style="3" customWidth="1"/>
    <col min="7188" max="7188" width="8.5703125" style="3" customWidth="1"/>
    <col min="7189" max="7190" width="12" style="3" customWidth="1"/>
    <col min="7191" max="7191" width="2.85546875" style="3" customWidth="1"/>
    <col min="7192" max="7192" width="25.140625" style="3" customWidth="1"/>
    <col min="7193" max="7193" width="6.5703125" style="3" customWidth="1"/>
    <col min="7194" max="7194" width="13.85546875" style="3" customWidth="1"/>
    <col min="7195" max="7424" width="11.42578125" style="3"/>
    <col min="7425" max="7425" width="32.42578125" style="3" customWidth="1"/>
    <col min="7426" max="7426" width="6.7109375" style="3" customWidth="1"/>
    <col min="7427" max="7427" width="14" style="3" customWidth="1"/>
    <col min="7428" max="7428" width="6.7109375" style="3" customWidth="1"/>
    <col min="7429" max="7429" width="13.85546875" style="3" customWidth="1"/>
    <col min="7430" max="7430" width="6.7109375" style="3" customWidth="1"/>
    <col min="7431" max="7431" width="13.85546875" style="3" customWidth="1"/>
    <col min="7432" max="7432" width="6.7109375" style="3" customWidth="1"/>
    <col min="7433" max="7433" width="13.85546875" style="3" customWidth="1"/>
    <col min="7434" max="7434" width="6.7109375" style="3" customWidth="1"/>
    <col min="7435" max="7435" width="12.28515625" style="3" customWidth="1"/>
    <col min="7436" max="7436" width="12" style="3" customWidth="1"/>
    <col min="7437" max="7437" width="6.7109375" style="3" customWidth="1"/>
    <col min="7438" max="7438" width="12.28515625" style="3" customWidth="1"/>
    <col min="7439" max="7439" width="12" style="3" customWidth="1"/>
    <col min="7440" max="7440" width="14.28515625" style="3" customWidth="1"/>
    <col min="7441" max="7441" width="2.85546875" style="3" customWidth="1"/>
    <col min="7442" max="7442" width="8.5703125" style="3" customWidth="1"/>
    <col min="7443" max="7443" width="11.85546875" style="3" customWidth="1"/>
    <col min="7444" max="7444" width="8.5703125" style="3" customWidth="1"/>
    <col min="7445" max="7446" width="12" style="3" customWidth="1"/>
    <col min="7447" max="7447" width="2.85546875" style="3" customWidth="1"/>
    <col min="7448" max="7448" width="25.140625" style="3" customWidth="1"/>
    <col min="7449" max="7449" width="6.5703125" style="3" customWidth="1"/>
    <col min="7450" max="7450" width="13.85546875" style="3" customWidth="1"/>
    <col min="7451" max="7680" width="11.42578125" style="3"/>
    <col min="7681" max="7681" width="32.42578125" style="3" customWidth="1"/>
    <col min="7682" max="7682" width="6.7109375" style="3" customWidth="1"/>
    <col min="7683" max="7683" width="14" style="3" customWidth="1"/>
    <col min="7684" max="7684" width="6.7109375" style="3" customWidth="1"/>
    <col min="7685" max="7685" width="13.85546875" style="3" customWidth="1"/>
    <col min="7686" max="7686" width="6.7109375" style="3" customWidth="1"/>
    <col min="7687" max="7687" width="13.85546875" style="3" customWidth="1"/>
    <col min="7688" max="7688" width="6.7109375" style="3" customWidth="1"/>
    <col min="7689" max="7689" width="13.85546875" style="3" customWidth="1"/>
    <col min="7690" max="7690" width="6.7109375" style="3" customWidth="1"/>
    <col min="7691" max="7691" width="12.28515625" style="3" customWidth="1"/>
    <col min="7692" max="7692" width="12" style="3" customWidth="1"/>
    <col min="7693" max="7693" width="6.7109375" style="3" customWidth="1"/>
    <col min="7694" max="7694" width="12.28515625" style="3" customWidth="1"/>
    <col min="7695" max="7695" width="12" style="3" customWidth="1"/>
    <col min="7696" max="7696" width="14.28515625" style="3" customWidth="1"/>
    <col min="7697" max="7697" width="2.85546875" style="3" customWidth="1"/>
    <col min="7698" max="7698" width="8.5703125" style="3" customWidth="1"/>
    <col min="7699" max="7699" width="11.85546875" style="3" customWidth="1"/>
    <col min="7700" max="7700" width="8.5703125" style="3" customWidth="1"/>
    <col min="7701" max="7702" width="12" style="3" customWidth="1"/>
    <col min="7703" max="7703" width="2.85546875" style="3" customWidth="1"/>
    <col min="7704" max="7704" width="25.140625" style="3" customWidth="1"/>
    <col min="7705" max="7705" width="6.5703125" style="3" customWidth="1"/>
    <col min="7706" max="7706" width="13.85546875" style="3" customWidth="1"/>
    <col min="7707" max="7936" width="11.42578125" style="3"/>
    <col min="7937" max="7937" width="32.42578125" style="3" customWidth="1"/>
    <col min="7938" max="7938" width="6.7109375" style="3" customWidth="1"/>
    <col min="7939" max="7939" width="14" style="3" customWidth="1"/>
    <col min="7940" max="7940" width="6.7109375" style="3" customWidth="1"/>
    <col min="7941" max="7941" width="13.85546875" style="3" customWidth="1"/>
    <col min="7942" max="7942" width="6.7109375" style="3" customWidth="1"/>
    <col min="7943" max="7943" width="13.85546875" style="3" customWidth="1"/>
    <col min="7944" max="7944" width="6.7109375" style="3" customWidth="1"/>
    <col min="7945" max="7945" width="13.85546875" style="3" customWidth="1"/>
    <col min="7946" max="7946" width="6.7109375" style="3" customWidth="1"/>
    <col min="7947" max="7947" width="12.28515625" style="3" customWidth="1"/>
    <col min="7948" max="7948" width="12" style="3" customWidth="1"/>
    <col min="7949" max="7949" width="6.7109375" style="3" customWidth="1"/>
    <col min="7950" max="7950" width="12.28515625" style="3" customWidth="1"/>
    <col min="7951" max="7951" width="12" style="3" customWidth="1"/>
    <col min="7952" max="7952" width="14.28515625" style="3" customWidth="1"/>
    <col min="7953" max="7953" width="2.85546875" style="3" customWidth="1"/>
    <col min="7954" max="7954" width="8.5703125" style="3" customWidth="1"/>
    <col min="7955" max="7955" width="11.85546875" style="3" customWidth="1"/>
    <col min="7956" max="7956" width="8.5703125" style="3" customWidth="1"/>
    <col min="7957" max="7958" width="12" style="3" customWidth="1"/>
    <col min="7959" max="7959" width="2.85546875" style="3" customWidth="1"/>
    <col min="7960" max="7960" width="25.140625" style="3" customWidth="1"/>
    <col min="7961" max="7961" width="6.5703125" style="3" customWidth="1"/>
    <col min="7962" max="7962" width="13.85546875" style="3" customWidth="1"/>
    <col min="7963" max="8192" width="11.42578125" style="3"/>
    <col min="8193" max="8193" width="32.42578125" style="3" customWidth="1"/>
    <col min="8194" max="8194" width="6.7109375" style="3" customWidth="1"/>
    <col min="8195" max="8195" width="14" style="3" customWidth="1"/>
    <col min="8196" max="8196" width="6.7109375" style="3" customWidth="1"/>
    <col min="8197" max="8197" width="13.85546875" style="3" customWidth="1"/>
    <col min="8198" max="8198" width="6.7109375" style="3" customWidth="1"/>
    <col min="8199" max="8199" width="13.85546875" style="3" customWidth="1"/>
    <col min="8200" max="8200" width="6.7109375" style="3" customWidth="1"/>
    <col min="8201" max="8201" width="13.85546875" style="3" customWidth="1"/>
    <col min="8202" max="8202" width="6.7109375" style="3" customWidth="1"/>
    <col min="8203" max="8203" width="12.28515625" style="3" customWidth="1"/>
    <col min="8204" max="8204" width="12" style="3" customWidth="1"/>
    <col min="8205" max="8205" width="6.7109375" style="3" customWidth="1"/>
    <col min="8206" max="8206" width="12.28515625" style="3" customWidth="1"/>
    <col min="8207" max="8207" width="12" style="3" customWidth="1"/>
    <col min="8208" max="8208" width="14.28515625" style="3" customWidth="1"/>
    <col min="8209" max="8209" width="2.85546875" style="3" customWidth="1"/>
    <col min="8210" max="8210" width="8.5703125" style="3" customWidth="1"/>
    <col min="8211" max="8211" width="11.85546875" style="3" customWidth="1"/>
    <col min="8212" max="8212" width="8.5703125" style="3" customWidth="1"/>
    <col min="8213" max="8214" width="12" style="3" customWidth="1"/>
    <col min="8215" max="8215" width="2.85546875" style="3" customWidth="1"/>
    <col min="8216" max="8216" width="25.140625" style="3" customWidth="1"/>
    <col min="8217" max="8217" width="6.5703125" style="3" customWidth="1"/>
    <col min="8218" max="8218" width="13.85546875" style="3" customWidth="1"/>
    <col min="8219" max="8448" width="11.42578125" style="3"/>
    <col min="8449" max="8449" width="32.42578125" style="3" customWidth="1"/>
    <col min="8450" max="8450" width="6.7109375" style="3" customWidth="1"/>
    <col min="8451" max="8451" width="14" style="3" customWidth="1"/>
    <col min="8452" max="8452" width="6.7109375" style="3" customWidth="1"/>
    <col min="8453" max="8453" width="13.85546875" style="3" customWidth="1"/>
    <col min="8454" max="8454" width="6.7109375" style="3" customWidth="1"/>
    <col min="8455" max="8455" width="13.85546875" style="3" customWidth="1"/>
    <col min="8456" max="8456" width="6.7109375" style="3" customWidth="1"/>
    <col min="8457" max="8457" width="13.85546875" style="3" customWidth="1"/>
    <col min="8458" max="8458" width="6.7109375" style="3" customWidth="1"/>
    <col min="8459" max="8459" width="12.28515625" style="3" customWidth="1"/>
    <col min="8460" max="8460" width="12" style="3" customWidth="1"/>
    <col min="8461" max="8461" width="6.7109375" style="3" customWidth="1"/>
    <col min="8462" max="8462" width="12.28515625" style="3" customWidth="1"/>
    <col min="8463" max="8463" width="12" style="3" customWidth="1"/>
    <col min="8464" max="8464" width="14.28515625" style="3" customWidth="1"/>
    <col min="8465" max="8465" width="2.85546875" style="3" customWidth="1"/>
    <col min="8466" max="8466" width="8.5703125" style="3" customWidth="1"/>
    <col min="8467" max="8467" width="11.85546875" style="3" customWidth="1"/>
    <col min="8468" max="8468" width="8.5703125" style="3" customWidth="1"/>
    <col min="8469" max="8470" width="12" style="3" customWidth="1"/>
    <col min="8471" max="8471" width="2.85546875" style="3" customWidth="1"/>
    <col min="8472" max="8472" width="25.140625" style="3" customWidth="1"/>
    <col min="8473" max="8473" width="6.5703125" style="3" customWidth="1"/>
    <col min="8474" max="8474" width="13.85546875" style="3" customWidth="1"/>
    <col min="8475" max="8704" width="11.42578125" style="3"/>
    <col min="8705" max="8705" width="32.42578125" style="3" customWidth="1"/>
    <col min="8706" max="8706" width="6.7109375" style="3" customWidth="1"/>
    <col min="8707" max="8707" width="14" style="3" customWidth="1"/>
    <col min="8708" max="8708" width="6.7109375" style="3" customWidth="1"/>
    <col min="8709" max="8709" width="13.85546875" style="3" customWidth="1"/>
    <col min="8710" max="8710" width="6.7109375" style="3" customWidth="1"/>
    <col min="8711" max="8711" width="13.85546875" style="3" customWidth="1"/>
    <col min="8712" max="8712" width="6.7109375" style="3" customWidth="1"/>
    <col min="8713" max="8713" width="13.85546875" style="3" customWidth="1"/>
    <col min="8714" max="8714" width="6.7109375" style="3" customWidth="1"/>
    <col min="8715" max="8715" width="12.28515625" style="3" customWidth="1"/>
    <col min="8716" max="8716" width="12" style="3" customWidth="1"/>
    <col min="8717" max="8717" width="6.7109375" style="3" customWidth="1"/>
    <col min="8718" max="8718" width="12.28515625" style="3" customWidth="1"/>
    <col min="8719" max="8719" width="12" style="3" customWidth="1"/>
    <col min="8720" max="8720" width="14.28515625" style="3" customWidth="1"/>
    <col min="8721" max="8721" width="2.85546875" style="3" customWidth="1"/>
    <col min="8722" max="8722" width="8.5703125" style="3" customWidth="1"/>
    <col min="8723" max="8723" width="11.85546875" style="3" customWidth="1"/>
    <col min="8724" max="8724" width="8.5703125" style="3" customWidth="1"/>
    <col min="8725" max="8726" width="12" style="3" customWidth="1"/>
    <col min="8727" max="8727" width="2.85546875" style="3" customWidth="1"/>
    <col min="8728" max="8728" width="25.140625" style="3" customWidth="1"/>
    <col min="8729" max="8729" width="6.5703125" style="3" customWidth="1"/>
    <col min="8730" max="8730" width="13.85546875" style="3" customWidth="1"/>
    <col min="8731" max="8960" width="11.42578125" style="3"/>
    <col min="8961" max="8961" width="32.42578125" style="3" customWidth="1"/>
    <col min="8962" max="8962" width="6.7109375" style="3" customWidth="1"/>
    <col min="8963" max="8963" width="14" style="3" customWidth="1"/>
    <col min="8964" max="8964" width="6.7109375" style="3" customWidth="1"/>
    <col min="8965" max="8965" width="13.85546875" style="3" customWidth="1"/>
    <col min="8966" max="8966" width="6.7109375" style="3" customWidth="1"/>
    <col min="8967" max="8967" width="13.85546875" style="3" customWidth="1"/>
    <col min="8968" max="8968" width="6.7109375" style="3" customWidth="1"/>
    <col min="8969" max="8969" width="13.85546875" style="3" customWidth="1"/>
    <col min="8970" max="8970" width="6.7109375" style="3" customWidth="1"/>
    <col min="8971" max="8971" width="12.28515625" style="3" customWidth="1"/>
    <col min="8972" max="8972" width="12" style="3" customWidth="1"/>
    <col min="8973" max="8973" width="6.7109375" style="3" customWidth="1"/>
    <col min="8974" max="8974" width="12.28515625" style="3" customWidth="1"/>
    <col min="8975" max="8975" width="12" style="3" customWidth="1"/>
    <col min="8976" max="8976" width="14.28515625" style="3" customWidth="1"/>
    <col min="8977" max="8977" width="2.85546875" style="3" customWidth="1"/>
    <col min="8978" max="8978" width="8.5703125" style="3" customWidth="1"/>
    <col min="8979" max="8979" width="11.85546875" style="3" customWidth="1"/>
    <col min="8980" max="8980" width="8.5703125" style="3" customWidth="1"/>
    <col min="8981" max="8982" width="12" style="3" customWidth="1"/>
    <col min="8983" max="8983" width="2.85546875" style="3" customWidth="1"/>
    <col min="8984" max="8984" width="25.140625" style="3" customWidth="1"/>
    <col min="8985" max="8985" width="6.5703125" style="3" customWidth="1"/>
    <col min="8986" max="8986" width="13.85546875" style="3" customWidth="1"/>
    <col min="8987" max="9216" width="11.42578125" style="3"/>
    <col min="9217" max="9217" width="32.42578125" style="3" customWidth="1"/>
    <col min="9218" max="9218" width="6.7109375" style="3" customWidth="1"/>
    <col min="9219" max="9219" width="14" style="3" customWidth="1"/>
    <col min="9220" max="9220" width="6.7109375" style="3" customWidth="1"/>
    <col min="9221" max="9221" width="13.85546875" style="3" customWidth="1"/>
    <col min="9222" max="9222" width="6.7109375" style="3" customWidth="1"/>
    <col min="9223" max="9223" width="13.85546875" style="3" customWidth="1"/>
    <col min="9224" max="9224" width="6.7109375" style="3" customWidth="1"/>
    <col min="9225" max="9225" width="13.85546875" style="3" customWidth="1"/>
    <col min="9226" max="9226" width="6.7109375" style="3" customWidth="1"/>
    <col min="9227" max="9227" width="12.28515625" style="3" customWidth="1"/>
    <col min="9228" max="9228" width="12" style="3" customWidth="1"/>
    <col min="9229" max="9229" width="6.7109375" style="3" customWidth="1"/>
    <col min="9230" max="9230" width="12.28515625" style="3" customWidth="1"/>
    <col min="9231" max="9231" width="12" style="3" customWidth="1"/>
    <col min="9232" max="9232" width="14.28515625" style="3" customWidth="1"/>
    <col min="9233" max="9233" width="2.85546875" style="3" customWidth="1"/>
    <col min="9234" max="9234" width="8.5703125" style="3" customWidth="1"/>
    <col min="9235" max="9235" width="11.85546875" style="3" customWidth="1"/>
    <col min="9236" max="9236" width="8.5703125" style="3" customWidth="1"/>
    <col min="9237" max="9238" width="12" style="3" customWidth="1"/>
    <col min="9239" max="9239" width="2.85546875" style="3" customWidth="1"/>
    <col min="9240" max="9240" width="25.140625" style="3" customWidth="1"/>
    <col min="9241" max="9241" width="6.5703125" style="3" customWidth="1"/>
    <col min="9242" max="9242" width="13.85546875" style="3" customWidth="1"/>
    <col min="9243" max="9472" width="11.42578125" style="3"/>
    <col min="9473" max="9473" width="32.42578125" style="3" customWidth="1"/>
    <col min="9474" max="9474" width="6.7109375" style="3" customWidth="1"/>
    <col min="9475" max="9475" width="14" style="3" customWidth="1"/>
    <col min="9476" max="9476" width="6.7109375" style="3" customWidth="1"/>
    <col min="9477" max="9477" width="13.85546875" style="3" customWidth="1"/>
    <col min="9478" max="9478" width="6.7109375" style="3" customWidth="1"/>
    <col min="9479" max="9479" width="13.85546875" style="3" customWidth="1"/>
    <col min="9480" max="9480" width="6.7109375" style="3" customWidth="1"/>
    <col min="9481" max="9481" width="13.85546875" style="3" customWidth="1"/>
    <col min="9482" max="9482" width="6.7109375" style="3" customWidth="1"/>
    <col min="9483" max="9483" width="12.28515625" style="3" customWidth="1"/>
    <col min="9484" max="9484" width="12" style="3" customWidth="1"/>
    <col min="9485" max="9485" width="6.7109375" style="3" customWidth="1"/>
    <col min="9486" max="9486" width="12.28515625" style="3" customWidth="1"/>
    <col min="9487" max="9487" width="12" style="3" customWidth="1"/>
    <col min="9488" max="9488" width="14.28515625" style="3" customWidth="1"/>
    <col min="9489" max="9489" width="2.85546875" style="3" customWidth="1"/>
    <col min="9490" max="9490" width="8.5703125" style="3" customWidth="1"/>
    <col min="9491" max="9491" width="11.85546875" style="3" customWidth="1"/>
    <col min="9492" max="9492" width="8.5703125" style="3" customWidth="1"/>
    <col min="9493" max="9494" width="12" style="3" customWidth="1"/>
    <col min="9495" max="9495" width="2.85546875" style="3" customWidth="1"/>
    <col min="9496" max="9496" width="25.140625" style="3" customWidth="1"/>
    <col min="9497" max="9497" width="6.5703125" style="3" customWidth="1"/>
    <col min="9498" max="9498" width="13.85546875" style="3" customWidth="1"/>
    <col min="9499" max="9728" width="11.42578125" style="3"/>
    <col min="9729" max="9729" width="32.42578125" style="3" customWidth="1"/>
    <col min="9730" max="9730" width="6.7109375" style="3" customWidth="1"/>
    <col min="9731" max="9731" width="14" style="3" customWidth="1"/>
    <col min="9732" max="9732" width="6.7109375" style="3" customWidth="1"/>
    <col min="9733" max="9733" width="13.85546875" style="3" customWidth="1"/>
    <col min="9734" max="9734" width="6.7109375" style="3" customWidth="1"/>
    <col min="9735" max="9735" width="13.85546875" style="3" customWidth="1"/>
    <col min="9736" max="9736" width="6.7109375" style="3" customWidth="1"/>
    <col min="9737" max="9737" width="13.85546875" style="3" customWidth="1"/>
    <col min="9738" max="9738" width="6.7109375" style="3" customWidth="1"/>
    <col min="9739" max="9739" width="12.28515625" style="3" customWidth="1"/>
    <col min="9740" max="9740" width="12" style="3" customWidth="1"/>
    <col min="9741" max="9741" width="6.7109375" style="3" customWidth="1"/>
    <col min="9742" max="9742" width="12.28515625" style="3" customWidth="1"/>
    <col min="9743" max="9743" width="12" style="3" customWidth="1"/>
    <col min="9744" max="9744" width="14.28515625" style="3" customWidth="1"/>
    <col min="9745" max="9745" width="2.85546875" style="3" customWidth="1"/>
    <col min="9746" max="9746" width="8.5703125" style="3" customWidth="1"/>
    <col min="9747" max="9747" width="11.85546875" style="3" customWidth="1"/>
    <col min="9748" max="9748" width="8.5703125" style="3" customWidth="1"/>
    <col min="9749" max="9750" width="12" style="3" customWidth="1"/>
    <col min="9751" max="9751" width="2.85546875" style="3" customWidth="1"/>
    <col min="9752" max="9752" width="25.140625" style="3" customWidth="1"/>
    <col min="9753" max="9753" width="6.5703125" style="3" customWidth="1"/>
    <col min="9754" max="9754" width="13.85546875" style="3" customWidth="1"/>
    <col min="9755" max="9984" width="11.42578125" style="3"/>
    <col min="9985" max="9985" width="32.42578125" style="3" customWidth="1"/>
    <col min="9986" max="9986" width="6.7109375" style="3" customWidth="1"/>
    <col min="9987" max="9987" width="14" style="3" customWidth="1"/>
    <col min="9988" max="9988" width="6.7109375" style="3" customWidth="1"/>
    <col min="9989" max="9989" width="13.85546875" style="3" customWidth="1"/>
    <col min="9990" max="9990" width="6.7109375" style="3" customWidth="1"/>
    <col min="9991" max="9991" width="13.85546875" style="3" customWidth="1"/>
    <col min="9992" max="9992" width="6.7109375" style="3" customWidth="1"/>
    <col min="9993" max="9993" width="13.85546875" style="3" customWidth="1"/>
    <col min="9994" max="9994" width="6.7109375" style="3" customWidth="1"/>
    <col min="9995" max="9995" width="12.28515625" style="3" customWidth="1"/>
    <col min="9996" max="9996" width="12" style="3" customWidth="1"/>
    <col min="9997" max="9997" width="6.7109375" style="3" customWidth="1"/>
    <col min="9998" max="9998" width="12.28515625" style="3" customWidth="1"/>
    <col min="9999" max="9999" width="12" style="3" customWidth="1"/>
    <col min="10000" max="10000" width="14.28515625" style="3" customWidth="1"/>
    <col min="10001" max="10001" width="2.85546875" style="3" customWidth="1"/>
    <col min="10002" max="10002" width="8.5703125" style="3" customWidth="1"/>
    <col min="10003" max="10003" width="11.85546875" style="3" customWidth="1"/>
    <col min="10004" max="10004" width="8.5703125" style="3" customWidth="1"/>
    <col min="10005" max="10006" width="12" style="3" customWidth="1"/>
    <col min="10007" max="10007" width="2.85546875" style="3" customWidth="1"/>
    <col min="10008" max="10008" width="25.140625" style="3" customWidth="1"/>
    <col min="10009" max="10009" width="6.5703125" style="3" customWidth="1"/>
    <col min="10010" max="10010" width="13.85546875" style="3" customWidth="1"/>
    <col min="10011" max="10240" width="11.42578125" style="3"/>
    <col min="10241" max="10241" width="32.42578125" style="3" customWidth="1"/>
    <col min="10242" max="10242" width="6.7109375" style="3" customWidth="1"/>
    <col min="10243" max="10243" width="14" style="3" customWidth="1"/>
    <col min="10244" max="10244" width="6.7109375" style="3" customWidth="1"/>
    <col min="10245" max="10245" width="13.85546875" style="3" customWidth="1"/>
    <col min="10246" max="10246" width="6.7109375" style="3" customWidth="1"/>
    <col min="10247" max="10247" width="13.85546875" style="3" customWidth="1"/>
    <col min="10248" max="10248" width="6.7109375" style="3" customWidth="1"/>
    <col min="10249" max="10249" width="13.85546875" style="3" customWidth="1"/>
    <col min="10250" max="10250" width="6.7109375" style="3" customWidth="1"/>
    <col min="10251" max="10251" width="12.28515625" style="3" customWidth="1"/>
    <col min="10252" max="10252" width="12" style="3" customWidth="1"/>
    <col min="10253" max="10253" width="6.7109375" style="3" customWidth="1"/>
    <col min="10254" max="10254" width="12.28515625" style="3" customWidth="1"/>
    <col min="10255" max="10255" width="12" style="3" customWidth="1"/>
    <col min="10256" max="10256" width="14.28515625" style="3" customWidth="1"/>
    <col min="10257" max="10257" width="2.85546875" style="3" customWidth="1"/>
    <col min="10258" max="10258" width="8.5703125" style="3" customWidth="1"/>
    <col min="10259" max="10259" width="11.85546875" style="3" customWidth="1"/>
    <col min="10260" max="10260" width="8.5703125" style="3" customWidth="1"/>
    <col min="10261" max="10262" width="12" style="3" customWidth="1"/>
    <col min="10263" max="10263" width="2.85546875" style="3" customWidth="1"/>
    <col min="10264" max="10264" width="25.140625" style="3" customWidth="1"/>
    <col min="10265" max="10265" width="6.5703125" style="3" customWidth="1"/>
    <col min="10266" max="10266" width="13.85546875" style="3" customWidth="1"/>
    <col min="10267" max="10496" width="11.42578125" style="3"/>
    <col min="10497" max="10497" width="32.42578125" style="3" customWidth="1"/>
    <col min="10498" max="10498" width="6.7109375" style="3" customWidth="1"/>
    <col min="10499" max="10499" width="14" style="3" customWidth="1"/>
    <col min="10500" max="10500" width="6.7109375" style="3" customWidth="1"/>
    <col min="10501" max="10501" width="13.85546875" style="3" customWidth="1"/>
    <col min="10502" max="10502" width="6.7109375" style="3" customWidth="1"/>
    <col min="10503" max="10503" width="13.85546875" style="3" customWidth="1"/>
    <col min="10504" max="10504" width="6.7109375" style="3" customWidth="1"/>
    <col min="10505" max="10505" width="13.85546875" style="3" customWidth="1"/>
    <col min="10506" max="10506" width="6.7109375" style="3" customWidth="1"/>
    <col min="10507" max="10507" width="12.28515625" style="3" customWidth="1"/>
    <col min="10508" max="10508" width="12" style="3" customWidth="1"/>
    <col min="10509" max="10509" width="6.7109375" style="3" customWidth="1"/>
    <col min="10510" max="10510" width="12.28515625" style="3" customWidth="1"/>
    <col min="10511" max="10511" width="12" style="3" customWidth="1"/>
    <col min="10512" max="10512" width="14.28515625" style="3" customWidth="1"/>
    <col min="10513" max="10513" width="2.85546875" style="3" customWidth="1"/>
    <col min="10514" max="10514" width="8.5703125" style="3" customWidth="1"/>
    <col min="10515" max="10515" width="11.85546875" style="3" customWidth="1"/>
    <col min="10516" max="10516" width="8.5703125" style="3" customWidth="1"/>
    <col min="10517" max="10518" width="12" style="3" customWidth="1"/>
    <col min="10519" max="10519" width="2.85546875" style="3" customWidth="1"/>
    <col min="10520" max="10520" width="25.140625" style="3" customWidth="1"/>
    <col min="10521" max="10521" width="6.5703125" style="3" customWidth="1"/>
    <col min="10522" max="10522" width="13.85546875" style="3" customWidth="1"/>
    <col min="10523" max="10752" width="11.42578125" style="3"/>
    <col min="10753" max="10753" width="32.42578125" style="3" customWidth="1"/>
    <col min="10754" max="10754" width="6.7109375" style="3" customWidth="1"/>
    <col min="10755" max="10755" width="14" style="3" customWidth="1"/>
    <col min="10756" max="10756" width="6.7109375" style="3" customWidth="1"/>
    <col min="10757" max="10757" width="13.85546875" style="3" customWidth="1"/>
    <col min="10758" max="10758" width="6.7109375" style="3" customWidth="1"/>
    <col min="10759" max="10759" width="13.85546875" style="3" customWidth="1"/>
    <col min="10760" max="10760" width="6.7109375" style="3" customWidth="1"/>
    <col min="10761" max="10761" width="13.85546875" style="3" customWidth="1"/>
    <col min="10762" max="10762" width="6.7109375" style="3" customWidth="1"/>
    <col min="10763" max="10763" width="12.28515625" style="3" customWidth="1"/>
    <col min="10764" max="10764" width="12" style="3" customWidth="1"/>
    <col min="10765" max="10765" width="6.7109375" style="3" customWidth="1"/>
    <col min="10766" max="10766" width="12.28515625" style="3" customWidth="1"/>
    <col min="10767" max="10767" width="12" style="3" customWidth="1"/>
    <col min="10768" max="10768" width="14.28515625" style="3" customWidth="1"/>
    <col min="10769" max="10769" width="2.85546875" style="3" customWidth="1"/>
    <col min="10770" max="10770" width="8.5703125" style="3" customWidth="1"/>
    <col min="10771" max="10771" width="11.85546875" style="3" customWidth="1"/>
    <col min="10772" max="10772" width="8.5703125" style="3" customWidth="1"/>
    <col min="10773" max="10774" width="12" style="3" customWidth="1"/>
    <col min="10775" max="10775" width="2.85546875" style="3" customWidth="1"/>
    <col min="10776" max="10776" width="25.140625" style="3" customWidth="1"/>
    <col min="10777" max="10777" width="6.5703125" style="3" customWidth="1"/>
    <col min="10778" max="10778" width="13.85546875" style="3" customWidth="1"/>
    <col min="10779" max="11008" width="11.42578125" style="3"/>
    <col min="11009" max="11009" width="32.42578125" style="3" customWidth="1"/>
    <col min="11010" max="11010" width="6.7109375" style="3" customWidth="1"/>
    <col min="11011" max="11011" width="14" style="3" customWidth="1"/>
    <col min="11012" max="11012" width="6.7109375" style="3" customWidth="1"/>
    <col min="11013" max="11013" width="13.85546875" style="3" customWidth="1"/>
    <col min="11014" max="11014" width="6.7109375" style="3" customWidth="1"/>
    <col min="11015" max="11015" width="13.85546875" style="3" customWidth="1"/>
    <col min="11016" max="11016" width="6.7109375" style="3" customWidth="1"/>
    <col min="11017" max="11017" width="13.85546875" style="3" customWidth="1"/>
    <col min="11018" max="11018" width="6.7109375" style="3" customWidth="1"/>
    <col min="11019" max="11019" width="12.28515625" style="3" customWidth="1"/>
    <col min="11020" max="11020" width="12" style="3" customWidth="1"/>
    <col min="11021" max="11021" width="6.7109375" style="3" customWidth="1"/>
    <col min="11022" max="11022" width="12.28515625" style="3" customWidth="1"/>
    <col min="11023" max="11023" width="12" style="3" customWidth="1"/>
    <col min="11024" max="11024" width="14.28515625" style="3" customWidth="1"/>
    <col min="11025" max="11025" width="2.85546875" style="3" customWidth="1"/>
    <col min="11026" max="11026" width="8.5703125" style="3" customWidth="1"/>
    <col min="11027" max="11027" width="11.85546875" style="3" customWidth="1"/>
    <col min="11028" max="11028" width="8.5703125" style="3" customWidth="1"/>
    <col min="11029" max="11030" width="12" style="3" customWidth="1"/>
    <col min="11031" max="11031" width="2.85546875" style="3" customWidth="1"/>
    <col min="11032" max="11032" width="25.140625" style="3" customWidth="1"/>
    <col min="11033" max="11033" width="6.5703125" style="3" customWidth="1"/>
    <col min="11034" max="11034" width="13.85546875" style="3" customWidth="1"/>
    <col min="11035" max="11264" width="11.42578125" style="3"/>
    <col min="11265" max="11265" width="32.42578125" style="3" customWidth="1"/>
    <col min="11266" max="11266" width="6.7109375" style="3" customWidth="1"/>
    <col min="11267" max="11267" width="14" style="3" customWidth="1"/>
    <col min="11268" max="11268" width="6.7109375" style="3" customWidth="1"/>
    <col min="11269" max="11269" width="13.85546875" style="3" customWidth="1"/>
    <col min="11270" max="11270" width="6.7109375" style="3" customWidth="1"/>
    <col min="11271" max="11271" width="13.85546875" style="3" customWidth="1"/>
    <col min="11272" max="11272" width="6.7109375" style="3" customWidth="1"/>
    <col min="11273" max="11273" width="13.85546875" style="3" customWidth="1"/>
    <col min="11274" max="11274" width="6.7109375" style="3" customWidth="1"/>
    <col min="11275" max="11275" width="12.28515625" style="3" customWidth="1"/>
    <col min="11276" max="11276" width="12" style="3" customWidth="1"/>
    <col min="11277" max="11277" width="6.7109375" style="3" customWidth="1"/>
    <col min="11278" max="11278" width="12.28515625" style="3" customWidth="1"/>
    <col min="11279" max="11279" width="12" style="3" customWidth="1"/>
    <col min="11280" max="11280" width="14.28515625" style="3" customWidth="1"/>
    <col min="11281" max="11281" width="2.85546875" style="3" customWidth="1"/>
    <col min="11282" max="11282" width="8.5703125" style="3" customWidth="1"/>
    <col min="11283" max="11283" width="11.85546875" style="3" customWidth="1"/>
    <col min="11284" max="11284" width="8.5703125" style="3" customWidth="1"/>
    <col min="11285" max="11286" width="12" style="3" customWidth="1"/>
    <col min="11287" max="11287" width="2.85546875" style="3" customWidth="1"/>
    <col min="11288" max="11288" width="25.140625" style="3" customWidth="1"/>
    <col min="11289" max="11289" width="6.5703125" style="3" customWidth="1"/>
    <col min="11290" max="11290" width="13.85546875" style="3" customWidth="1"/>
    <col min="11291" max="11520" width="11.42578125" style="3"/>
    <col min="11521" max="11521" width="32.42578125" style="3" customWidth="1"/>
    <col min="11522" max="11522" width="6.7109375" style="3" customWidth="1"/>
    <col min="11523" max="11523" width="14" style="3" customWidth="1"/>
    <col min="11524" max="11524" width="6.7109375" style="3" customWidth="1"/>
    <col min="11525" max="11525" width="13.85546875" style="3" customWidth="1"/>
    <col min="11526" max="11526" width="6.7109375" style="3" customWidth="1"/>
    <col min="11527" max="11527" width="13.85546875" style="3" customWidth="1"/>
    <col min="11528" max="11528" width="6.7109375" style="3" customWidth="1"/>
    <col min="11529" max="11529" width="13.85546875" style="3" customWidth="1"/>
    <col min="11530" max="11530" width="6.7109375" style="3" customWidth="1"/>
    <col min="11531" max="11531" width="12.28515625" style="3" customWidth="1"/>
    <col min="11532" max="11532" width="12" style="3" customWidth="1"/>
    <col min="11533" max="11533" width="6.7109375" style="3" customWidth="1"/>
    <col min="11534" max="11534" width="12.28515625" style="3" customWidth="1"/>
    <col min="11535" max="11535" width="12" style="3" customWidth="1"/>
    <col min="11536" max="11536" width="14.28515625" style="3" customWidth="1"/>
    <col min="11537" max="11537" width="2.85546875" style="3" customWidth="1"/>
    <col min="11538" max="11538" width="8.5703125" style="3" customWidth="1"/>
    <col min="11539" max="11539" width="11.85546875" style="3" customWidth="1"/>
    <col min="11540" max="11540" width="8.5703125" style="3" customWidth="1"/>
    <col min="11541" max="11542" width="12" style="3" customWidth="1"/>
    <col min="11543" max="11543" width="2.85546875" style="3" customWidth="1"/>
    <col min="11544" max="11544" width="25.140625" style="3" customWidth="1"/>
    <col min="11545" max="11545" width="6.5703125" style="3" customWidth="1"/>
    <col min="11546" max="11546" width="13.85546875" style="3" customWidth="1"/>
    <col min="11547" max="11776" width="11.42578125" style="3"/>
    <col min="11777" max="11777" width="32.42578125" style="3" customWidth="1"/>
    <col min="11778" max="11778" width="6.7109375" style="3" customWidth="1"/>
    <col min="11779" max="11779" width="14" style="3" customWidth="1"/>
    <col min="11780" max="11780" width="6.7109375" style="3" customWidth="1"/>
    <col min="11781" max="11781" width="13.85546875" style="3" customWidth="1"/>
    <col min="11782" max="11782" width="6.7109375" style="3" customWidth="1"/>
    <col min="11783" max="11783" width="13.85546875" style="3" customWidth="1"/>
    <col min="11784" max="11784" width="6.7109375" style="3" customWidth="1"/>
    <col min="11785" max="11785" width="13.85546875" style="3" customWidth="1"/>
    <col min="11786" max="11786" width="6.7109375" style="3" customWidth="1"/>
    <col min="11787" max="11787" width="12.28515625" style="3" customWidth="1"/>
    <col min="11788" max="11788" width="12" style="3" customWidth="1"/>
    <col min="11789" max="11789" width="6.7109375" style="3" customWidth="1"/>
    <col min="11790" max="11790" width="12.28515625" style="3" customWidth="1"/>
    <col min="11791" max="11791" width="12" style="3" customWidth="1"/>
    <col min="11792" max="11792" width="14.28515625" style="3" customWidth="1"/>
    <col min="11793" max="11793" width="2.85546875" style="3" customWidth="1"/>
    <col min="11794" max="11794" width="8.5703125" style="3" customWidth="1"/>
    <col min="11795" max="11795" width="11.85546875" style="3" customWidth="1"/>
    <col min="11796" max="11796" width="8.5703125" style="3" customWidth="1"/>
    <col min="11797" max="11798" width="12" style="3" customWidth="1"/>
    <col min="11799" max="11799" width="2.85546875" style="3" customWidth="1"/>
    <col min="11800" max="11800" width="25.140625" style="3" customWidth="1"/>
    <col min="11801" max="11801" width="6.5703125" style="3" customWidth="1"/>
    <col min="11802" max="11802" width="13.85546875" style="3" customWidth="1"/>
    <col min="11803" max="12032" width="11.42578125" style="3"/>
    <col min="12033" max="12033" width="32.42578125" style="3" customWidth="1"/>
    <col min="12034" max="12034" width="6.7109375" style="3" customWidth="1"/>
    <col min="12035" max="12035" width="14" style="3" customWidth="1"/>
    <col min="12036" max="12036" width="6.7109375" style="3" customWidth="1"/>
    <col min="12037" max="12037" width="13.85546875" style="3" customWidth="1"/>
    <col min="12038" max="12038" width="6.7109375" style="3" customWidth="1"/>
    <col min="12039" max="12039" width="13.85546875" style="3" customWidth="1"/>
    <col min="12040" max="12040" width="6.7109375" style="3" customWidth="1"/>
    <col min="12041" max="12041" width="13.85546875" style="3" customWidth="1"/>
    <col min="12042" max="12042" width="6.7109375" style="3" customWidth="1"/>
    <col min="12043" max="12043" width="12.28515625" style="3" customWidth="1"/>
    <col min="12044" max="12044" width="12" style="3" customWidth="1"/>
    <col min="12045" max="12045" width="6.7109375" style="3" customWidth="1"/>
    <col min="12046" max="12046" width="12.28515625" style="3" customWidth="1"/>
    <col min="12047" max="12047" width="12" style="3" customWidth="1"/>
    <col min="12048" max="12048" width="14.28515625" style="3" customWidth="1"/>
    <col min="12049" max="12049" width="2.85546875" style="3" customWidth="1"/>
    <col min="12050" max="12050" width="8.5703125" style="3" customWidth="1"/>
    <col min="12051" max="12051" width="11.85546875" style="3" customWidth="1"/>
    <col min="12052" max="12052" width="8.5703125" style="3" customWidth="1"/>
    <col min="12053" max="12054" width="12" style="3" customWidth="1"/>
    <col min="12055" max="12055" width="2.85546875" style="3" customWidth="1"/>
    <col min="12056" max="12056" width="25.140625" style="3" customWidth="1"/>
    <col min="12057" max="12057" width="6.5703125" style="3" customWidth="1"/>
    <col min="12058" max="12058" width="13.85546875" style="3" customWidth="1"/>
    <col min="12059" max="12288" width="11.42578125" style="3"/>
    <col min="12289" max="12289" width="32.42578125" style="3" customWidth="1"/>
    <col min="12290" max="12290" width="6.7109375" style="3" customWidth="1"/>
    <col min="12291" max="12291" width="14" style="3" customWidth="1"/>
    <col min="12292" max="12292" width="6.7109375" style="3" customWidth="1"/>
    <col min="12293" max="12293" width="13.85546875" style="3" customWidth="1"/>
    <col min="12294" max="12294" width="6.7109375" style="3" customWidth="1"/>
    <col min="12295" max="12295" width="13.85546875" style="3" customWidth="1"/>
    <col min="12296" max="12296" width="6.7109375" style="3" customWidth="1"/>
    <col min="12297" max="12297" width="13.85546875" style="3" customWidth="1"/>
    <col min="12298" max="12298" width="6.7109375" style="3" customWidth="1"/>
    <col min="12299" max="12299" width="12.28515625" style="3" customWidth="1"/>
    <col min="12300" max="12300" width="12" style="3" customWidth="1"/>
    <col min="12301" max="12301" width="6.7109375" style="3" customWidth="1"/>
    <col min="12302" max="12302" width="12.28515625" style="3" customWidth="1"/>
    <col min="12303" max="12303" width="12" style="3" customWidth="1"/>
    <col min="12304" max="12304" width="14.28515625" style="3" customWidth="1"/>
    <col min="12305" max="12305" width="2.85546875" style="3" customWidth="1"/>
    <col min="12306" max="12306" width="8.5703125" style="3" customWidth="1"/>
    <col min="12307" max="12307" width="11.85546875" style="3" customWidth="1"/>
    <col min="12308" max="12308" width="8.5703125" style="3" customWidth="1"/>
    <col min="12309" max="12310" width="12" style="3" customWidth="1"/>
    <col min="12311" max="12311" width="2.85546875" style="3" customWidth="1"/>
    <col min="12312" max="12312" width="25.140625" style="3" customWidth="1"/>
    <col min="12313" max="12313" width="6.5703125" style="3" customWidth="1"/>
    <col min="12314" max="12314" width="13.85546875" style="3" customWidth="1"/>
    <col min="12315" max="12544" width="11.42578125" style="3"/>
    <col min="12545" max="12545" width="32.42578125" style="3" customWidth="1"/>
    <col min="12546" max="12546" width="6.7109375" style="3" customWidth="1"/>
    <col min="12547" max="12547" width="14" style="3" customWidth="1"/>
    <col min="12548" max="12548" width="6.7109375" style="3" customWidth="1"/>
    <col min="12549" max="12549" width="13.85546875" style="3" customWidth="1"/>
    <col min="12550" max="12550" width="6.7109375" style="3" customWidth="1"/>
    <col min="12551" max="12551" width="13.85546875" style="3" customWidth="1"/>
    <col min="12552" max="12552" width="6.7109375" style="3" customWidth="1"/>
    <col min="12553" max="12553" width="13.85546875" style="3" customWidth="1"/>
    <col min="12554" max="12554" width="6.7109375" style="3" customWidth="1"/>
    <col min="12555" max="12555" width="12.28515625" style="3" customWidth="1"/>
    <col min="12556" max="12556" width="12" style="3" customWidth="1"/>
    <col min="12557" max="12557" width="6.7109375" style="3" customWidth="1"/>
    <col min="12558" max="12558" width="12.28515625" style="3" customWidth="1"/>
    <col min="12559" max="12559" width="12" style="3" customWidth="1"/>
    <col min="12560" max="12560" width="14.28515625" style="3" customWidth="1"/>
    <col min="12561" max="12561" width="2.85546875" style="3" customWidth="1"/>
    <col min="12562" max="12562" width="8.5703125" style="3" customWidth="1"/>
    <col min="12563" max="12563" width="11.85546875" style="3" customWidth="1"/>
    <col min="12564" max="12564" width="8.5703125" style="3" customWidth="1"/>
    <col min="12565" max="12566" width="12" style="3" customWidth="1"/>
    <col min="12567" max="12567" width="2.85546875" style="3" customWidth="1"/>
    <col min="12568" max="12568" width="25.140625" style="3" customWidth="1"/>
    <col min="12569" max="12569" width="6.5703125" style="3" customWidth="1"/>
    <col min="12570" max="12570" width="13.85546875" style="3" customWidth="1"/>
    <col min="12571" max="12800" width="11.42578125" style="3"/>
    <col min="12801" max="12801" width="32.42578125" style="3" customWidth="1"/>
    <col min="12802" max="12802" width="6.7109375" style="3" customWidth="1"/>
    <col min="12803" max="12803" width="14" style="3" customWidth="1"/>
    <col min="12804" max="12804" width="6.7109375" style="3" customWidth="1"/>
    <col min="12805" max="12805" width="13.85546875" style="3" customWidth="1"/>
    <col min="12806" max="12806" width="6.7109375" style="3" customWidth="1"/>
    <col min="12807" max="12807" width="13.85546875" style="3" customWidth="1"/>
    <col min="12808" max="12808" width="6.7109375" style="3" customWidth="1"/>
    <col min="12809" max="12809" width="13.85546875" style="3" customWidth="1"/>
    <col min="12810" max="12810" width="6.7109375" style="3" customWidth="1"/>
    <col min="12811" max="12811" width="12.28515625" style="3" customWidth="1"/>
    <col min="12812" max="12812" width="12" style="3" customWidth="1"/>
    <col min="12813" max="12813" width="6.7109375" style="3" customWidth="1"/>
    <col min="12814" max="12814" width="12.28515625" style="3" customWidth="1"/>
    <col min="12815" max="12815" width="12" style="3" customWidth="1"/>
    <col min="12816" max="12816" width="14.28515625" style="3" customWidth="1"/>
    <col min="12817" max="12817" width="2.85546875" style="3" customWidth="1"/>
    <col min="12818" max="12818" width="8.5703125" style="3" customWidth="1"/>
    <col min="12819" max="12819" width="11.85546875" style="3" customWidth="1"/>
    <col min="12820" max="12820" width="8.5703125" style="3" customWidth="1"/>
    <col min="12821" max="12822" width="12" style="3" customWidth="1"/>
    <col min="12823" max="12823" width="2.85546875" style="3" customWidth="1"/>
    <col min="12824" max="12824" width="25.140625" style="3" customWidth="1"/>
    <col min="12825" max="12825" width="6.5703125" style="3" customWidth="1"/>
    <col min="12826" max="12826" width="13.85546875" style="3" customWidth="1"/>
    <col min="12827" max="13056" width="11.42578125" style="3"/>
    <col min="13057" max="13057" width="32.42578125" style="3" customWidth="1"/>
    <col min="13058" max="13058" width="6.7109375" style="3" customWidth="1"/>
    <col min="13059" max="13059" width="14" style="3" customWidth="1"/>
    <col min="13060" max="13060" width="6.7109375" style="3" customWidth="1"/>
    <col min="13061" max="13061" width="13.85546875" style="3" customWidth="1"/>
    <col min="13062" max="13062" width="6.7109375" style="3" customWidth="1"/>
    <col min="13063" max="13063" width="13.85546875" style="3" customWidth="1"/>
    <col min="13064" max="13064" width="6.7109375" style="3" customWidth="1"/>
    <col min="13065" max="13065" width="13.85546875" style="3" customWidth="1"/>
    <col min="13066" max="13066" width="6.7109375" style="3" customWidth="1"/>
    <col min="13067" max="13067" width="12.28515625" style="3" customWidth="1"/>
    <col min="13068" max="13068" width="12" style="3" customWidth="1"/>
    <col min="13069" max="13069" width="6.7109375" style="3" customWidth="1"/>
    <col min="13070" max="13070" width="12.28515625" style="3" customWidth="1"/>
    <col min="13071" max="13071" width="12" style="3" customWidth="1"/>
    <col min="13072" max="13072" width="14.28515625" style="3" customWidth="1"/>
    <col min="13073" max="13073" width="2.85546875" style="3" customWidth="1"/>
    <col min="13074" max="13074" width="8.5703125" style="3" customWidth="1"/>
    <col min="13075" max="13075" width="11.85546875" style="3" customWidth="1"/>
    <col min="13076" max="13076" width="8.5703125" style="3" customWidth="1"/>
    <col min="13077" max="13078" width="12" style="3" customWidth="1"/>
    <col min="13079" max="13079" width="2.85546875" style="3" customWidth="1"/>
    <col min="13080" max="13080" width="25.140625" style="3" customWidth="1"/>
    <col min="13081" max="13081" width="6.5703125" style="3" customWidth="1"/>
    <col min="13082" max="13082" width="13.85546875" style="3" customWidth="1"/>
    <col min="13083" max="13312" width="11.42578125" style="3"/>
    <col min="13313" max="13313" width="32.42578125" style="3" customWidth="1"/>
    <col min="13314" max="13314" width="6.7109375" style="3" customWidth="1"/>
    <col min="13315" max="13315" width="14" style="3" customWidth="1"/>
    <col min="13316" max="13316" width="6.7109375" style="3" customWidth="1"/>
    <col min="13317" max="13317" width="13.85546875" style="3" customWidth="1"/>
    <col min="13318" max="13318" width="6.7109375" style="3" customWidth="1"/>
    <col min="13319" max="13319" width="13.85546875" style="3" customWidth="1"/>
    <col min="13320" max="13320" width="6.7109375" style="3" customWidth="1"/>
    <col min="13321" max="13321" width="13.85546875" style="3" customWidth="1"/>
    <col min="13322" max="13322" width="6.7109375" style="3" customWidth="1"/>
    <col min="13323" max="13323" width="12.28515625" style="3" customWidth="1"/>
    <col min="13324" max="13324" width="12" style="3" customWidth="1"/>
    <col min="13325" max="13325" width="6.7109375" style="3" customWidth="1"/>
    <col min="13326" max="13326" width="12.28515625" style="3" customWidth="1"/>
    <col min="13327" max="13327" width="12" style="3" customWidth="1"/>
    <col min="13328" max="13328" width="14.28515625" style="3" customWidth="1"/>
    <col min="13329" max="13329" width="2.85546875" style="3" customWidth="1"/>
    <col min="13330" max="13330" width="8.5703125" style="3" customWidth="1"/>
    <col min="13331" max="13331" width="11.85546875" style="3" customWidth="1"/>
    <col min="13332" max="13332" width="8.5703125" style="3" customWidth="1"/>
    <col min="13333" max="13334" width="12" style="3" customWidth="1"/>
    <col min="13335" max="13335" width="2.85546875" style="3" customWidth="1"/>
    <col min="13336" max="13336" width="25.140625" style="3" customWidth="1"/>
    <col min="13337" max="13337" width="6.5703125" style="3" customWidth="1"/>
    <col min="13338" max="13338" width="13.85546875" style="3" customWidth="1"/>
    <col min="13339" max="13568" width="11.42578125" style="3"/>
    <col min="13569" max="13569" width="32.42578125" style="3" customWidth="1"/>
    <col min="13570" max="13570" width="6.7109375" style="3" customWidth="1"/>
    <col min="13571" max="13571" width="14" style="3" customWidth="1"/>
    <col min="13572" max="13572" width="6.7109375" style="3" customWidth="1"/>
    <col min="13573" max="13573" width="13.85546875" style="3" customWidth="1"/>
    <col min="13574" max="13574" width="6.7109375" style="3" customWidth="1"/>
    <col min="13575" max="13575" width="13.85546875" style="3" customWidth="1"/>
    <col min="13576" max="13576" width="6.7109375" style="3" customWidth="1"/>
    <col min="13577" max="13577" width="13.85546875" style="3" customWidth="1"/>
    <col min="13578" max="13578" width="6.7109375" style="3" customWidth="1"/>
    <col min="13579" max="13579" width="12.28515625" style="3" customWidth="1"/>
    <col min="13580" max="13580" width="12" style="3" customWidth="1"/>
    <col min="13581" max="13581" width="6.7109375" style="3" customWidth="1"/>
    <col min="13582" max="13582" width="12.28515625" style="3" customWidth="1"/>
    <col min="13583" max="13583" width="12" style="3" customWidth="1"/>
    <col min="13584" max="13584" width="14.28515625" style="3" customWidth="1"/>
    <col min="13585" max="13585" width="2.85546875" style="3" customWidth="1"/>
    <col min="13586" max="13586" width="8.5703125" style="3" customWidth="1"/>
    <col min="13587" max="13587" width="11.85546875" style="3" customWidth="1"/>
    <col min="13588" max="13588" width="8.5703125" style="3" customWidth="1"/>
    <col min="13589" max="13590" width="12" style="3" customWidth="1"/>
    <col min="13591" max="13591" width="2.85546875" style="3" customWidth="1"/>
    <col min="13592" max="13592" width="25.140625" style="3" customWidth="1"/>
    <col min="13593" max="13593" width="6.5703125" style="3" customWidth="1"/>
    <col min="13594" max="13594" width="13.85546875" style="3" customWidth="1"/>
    <col min="13595" max="13824" width="11.42578125" style="3"/>
    <col min="13825" max="13825" width="32.42578125" style="3" customWidth="1"/>
    <col min="13826" max="13826" width="6.7109375" style="3" customWidth="1"/>
    <col min="13827" max="13827" width="14" style="3" customWidth="1"/>
    <col min="13828" max="13828" width="6.7109375" style="3" customWidth="1"/>
    <col min="13829" max="13829" width="13.85546875" style="3" customWidth="1"/>
    <col min="13830" max="13830" width="6.7109375" style="3" customWidth="1"/>
    <col min="13831" max="13831" width="13.85546875" style="3" customWidth="1"/>
    <col min="13832" max="13832" width="6.7109375" style="3" customWidth="1"/>
    <col min="13833" max="13833" width="13.85546875" style="3" customWidth="1"/>
    <col min="13834" max="13834" width="6.7109375" style="3" customWidth="1"/>
    <col min="13835" max="13835" width="12.28515625" style="3" customWidth="1"/>
    <col min="13836" max="13836" width="12" style="3" customWidth="1"/>
    <col min="13837" max="13837" width="6.7109375" style="3" customWidth="1"/>
    <col min="13838" max="13838" width="12.28515625" style="3" customWidth="1"/>
    <col min="13839" max="13839" width="12" style="3" customWidth="1"/>
    <col min="13840" max="13840" width="14.28515625" style="3" customWidth="1"/>
    <col min="13841" max="13841" width="2.85546875" style="3" customWidth="1"/>
    <col min="13842" max="13842" width="8.5703125" style="3" customWidth="1"/>
    <col min="13843" max="13843" width="11.85546875" style="3" customWidth="1"/>
    <col min="13844" max="13844" width="8.5703125" style="3" customWidth="1"/>
    <col min="13845" max="13846" width="12" style="3" customWidth="1"/>
    <col min="13847" max="13847" width="2.85546875" style="3" customWidth="1"/>
    <col min="13848" max="13848" width="25.140625" style="3" customWidth="1"/>
    <col min="13849" max="13849" width="6.5703125" style="3" customWidth="1"/>
    <col min="13850" max="13850" width="13.85546875" style="3" customWidth="1"/>
    <col min="13851" max="14080" width="11.42578125" style="3"/>
    <col min="14081" max="14081" width="32.42578125" style="3" customWidth="1"/>
    <col min="14082" max="14082" width="6.7109375" style="3" customWidth="1"/>
    <col min="14083" max="14083" width="14" style="3" customWidth="1"/>
    <col min="14084" max="14084" width="6.7109375" style="3" customWidth="1"/>
    <col min="14085" max="14085" width="13.85546875" style="3" customWidth="1"/>
    <col min="14086" max="14086" width="6.7109375" style="3" customWidth="1"/>
    <col min="14087" max="14087" width="13.85546875" style="3" customWidth="1"/>
    <col min="14088" max="14088" width="6.7109375" style="3" customWidth="1"/>
    <col min="14089" max="14089" width="13.85546875" style="3" customWidth="1"/>
    <col min="14090" max="14090" width="6.7109375" style="3" customWidth="1"/>
    <col min="14091" max="14091" width="12.28515625" style="3" customWidth="1"/>
    <col min="14092" max="14092" width="12" style="3" customWidth="1"/>
    <col min="14093" max="14093" width="6.7109375" style="3" customWidth="1"/>
    <col min="14094" max="14094" width="12.28515625" style="3" customWidth="1"/>
    <col min="14095" max="14095" width="12" style="3" customWidth="1"/>
    <col min="14096" max="14096" width="14.28515625" style="3" customWidth="1"/>
    <col min="14097" max="14097" width="2.85546875" style="3" customWidth="1"/>
    <col min="14098" max="14098" width="8.5703125" style="3" customWidth="1"/>
    <col min="14099" max="14099" width="11.85546875" style="3" customWidth="1"/>
    <col min="14100" max="14100" width="8.5703125" style="3" customWidth="1"/>
    <col min="14101" max="14102" width="12" style="3" customWidth="1"/>
    <col min="14103" max="14103" width="2.85546875" style="3" customWidth="1"/>
    <col min="14104" max="14104" width="25.140625" style="3" customWidth="1"/>
    <col min="14105" max="14105" width="6.5703125" style="3" customWidth="1"/>
    <col min="14106" max="14106" width="13.85546875" style="3" customWidth="1"/>
    <col min="14107" max="14336" width="11.42578125" style="3"/>
    <col min="14337" max="14337" width="32.42578125" style="3" customWidth="1"/>
    <col min="14338" max="14338" width="6.7109375" style="3" customWidth="1"/>
    <col min="14339" max="14339" width="14" style="3" customWidth="1"/>
    <col min="14340" max="14340" width="6.7109375" style="3" customWidth="1"/>
    <col min="14341" max="14341" width="13.85546875" style="3" customWidth="1"/>
    <col min="14342" max="14342" width="6.7109375" style="3" customWidth="1"/>
    <col min="14343" max="14343" width="13.85546875" style="3" customWidth="1"/>
    <col min="14344" max="14344" width="6.7109375" style="3" customWidth="1"/>
    <col min="14345" max="14345" width="13.85546875" style="3" customWidth="1"/>
    <col min="14346" max="14346" width="6.7109375" style="3" customWidth="1"/>
    <col min="14347" max="14347" width="12.28515625" style="3" customWidth="1"/>
    <col min="14348" max="14348" width="12" style="3" customWidth="1"/>
    <col min="14349" max="14349" width="6.7109375" style="3" customWidth="1"/>
    <col min="14350" max="14350" width="12.28515625" style="3" customWidth="1"/>
    <col min="14351" max="14351" width="12" style="3" customWidth="1"/>
    <col min="14352" max="14352" width="14.28515625" style="3" customWidth="1"/>
    <col min="14353" max="14353" width="2.85546875" style="3" customWidth="1"/>
    <col min="14354" max="14354" width="8.5703125" style="3" customWidth="1"/>
    <col min="14355" max="14355" width="11.85546875" style="3" customWidth="1"/>
    <col min="14356" max="14356" width="8.5703125" style="3" customWidth="1"/>
    <col min="14357" max="14358" width="12" style="3" customWidth="1"/>
    <col min="14359" max="14359" width="2.85546875" style="3" customWidth="1"/>
    <col min="14360" max="14360" width="25.140625" style="3" customWidth="1"/>
    <col min="14361" max="14361" width="6.5703125" style="3" customWidth="1"/>
    <col min="14362" max="14362" width="13.85546875" style="3" customWidth="1"/>
    <col min="14363" max="14592" width="11.42578125" style="3"/>
    <col min="14593" max="14593" width="32.42578125" style="3" customWidth="1"/>
    <col min="14594" max="14594" width="6.7109375" style="3" customWidth="1"/>
    <col min="14595" max="14595" width="14" style="3" customWidth="1"/>
    <col min="14596" max="14596" width="6.7109375" style="3" customWidth="1"/>
    <col min="14597" max="14597" width="13.85546875" style="3" customWidth="1"/>
    <col min="14598" max="14598" width="6.7109375" style="3" customWidth="1"/>
    <col min="14599" max="14599" width="13.85546875" style="3" customWidth="1"/>
    <col min="14600" max="14600" width="6.7109375" style="3" customWidth="1"/>
    <col min="14601" max="14601" width="13.85546875" style="3" customWidth="1"/>
    <col min="14602" max="14602" width="6.7109375" style="3" customWidth="1"/>
    <col min="14603" max="14603" width="12.28515625" style="3" customWidth="1"/>
    <col min="14604" max="14604" width="12" style="3" customWidth="1"/>
    <col min="14605" max="14605" width="6.7109375" style="3" customWidth="1"/>
    <col min="14606" max="14606" width="12.28515625" style="3" customWidth="1"/>
    <col min="14607" max="14607" width="12" style="3" customWidth="1"/>
    <col min="14608" max="14608" width="14.28515625" style="3" customWidth="1"/>
    <col min="14609" max="14609" width="2.85546875" style="3" customWidth="1"/>
    <col min="14610" max="14610" width="8.5703125" style="3" customWidth="1"/>
    <col min="14611" max="14611" width="11.85546875" style="3" customWidth="1"/>
    <col min="14612" max="14612" width="8.5703125" style="3" customWidth="1"/>
    <col min="14613" max="14614" width="12" style="3" customWidth="1"/>
    <col min="14615" max="14615" width="2.85546875" style="3" customWidth="1"/>
    <col min="14616" max="14616" width="25.140625" style="3" customWidth="1"/>
    <col min="14617" max="14617" width="6.5703125" style="3" customWidth="1"/>
    <col min="14618" max="14618" width="13.85546875" style="3" customWidth="1"/>
    <col min="14619" max="14848" width="11.42578125" style="3"/>
    <col min="14849" max="14849" width="32.42578125" style="3" customWidth="1"/>
    <col min="14850" max="14850" width="6.7109375" style="3" customWidth="1"/>
    <col min="14851" max="14851" width="14" style="3" customWidth="1"/>
    <col min="14852" max="14852" width="6.7109375" style="3" customWidth="1"/>
    <col min="14853" max="14853" width="13.85546875" style="3" customWidth="1"/>
    <col min="14854" max="14854" width="6.7109375" style="3" customWidth="1"/>
    <col min="14855" max="14855" width="13.85546875" style="3" customWidth="1"/>
    <col min="14856" max="14856" width="6.7109375" style="3" customWidth="1"/>
    <col min="14857" max="14857" width="13.85546875" style="3" customWidth="1"/>
    <col min="14858" max="14858" width="6.7109375" style="3" customWidth="1"/>
    <col min="14859" max="14859" width="12.28515625" style="3" customWidth="1"/>
    <col min="14860" max="14860" width="12" style="3" customWidth="1"/>
    <col min="14861" max="14861" width="6.7109375" style="3" customWidth="1"/>
    <col min="14862" max="14862" width="12.28515625" style="3" customWidth="1"/>
    <col min="14863" max="14863" width="12" style="3" customWidth="1"/>
    <col min="14864" max="14864" width="14.28515625" style="3" customWidth="1"/>
    <col min="14865" max="14865" width="2.85546875" style="3" customWidth="1"/>
    <col min="14866" max="14866" width="8.5703125" style="3" customWidth="1"/>
    <col min="14867" max="14867" width="11.85546875" style="3" customWidth="1"/>
    <col min="14868" max="14868" width="8.5703125" style="3" customWidth="1"/>
    <col min="14869" max="14870" width="12" style="3" customWidth="1"/>
    <col min="14871" max="14871" width="2.85546875" style="3" customWidth="1"/>
    <col min="14872" max="14872" width="25.140625" style="3" customWidth="1"/>
    <col min="14873" max="14873" width="6.5703125" style="3" customWidth="1"/>
    <col min="14874" max="14874" width="13.85546875" style="3" customWidth="1"/>
    <col min="14875" max="15104" width="11.42578125" style="3"/>
    <col min="15105" max="15105" width="32.42578125" style="3" customWidth="1"/>
    <col min="15106" max="15106" width="6.7109375" style="3" customWidth="1"/>
    <col min="15107" max="15107" width="14" style="3" customWidth="1"/>
    <col min="15108" max="15108" width="6.7109375" style="3" customWidth="1"/>
    <col min="15109" max="15109" width="13.85546875" style="3" customWidth="1"/>
    <col min="15110" max="15110" width="6.7109375" style="3" customWidth="1"/>
    <col min="15111" max="15111" width="13.85546875" style="3" customWidth="1"/>
    <col min="15112" max="15112" width="6.7109375" style="3" customWidth="1"/>
    <col min="15113" max="15113" width="13.85546875" style="3" customWidth="1"/>
    <col min="15114" max="15114" width="6.7109375" style="3" customWidth="1"/>
    <col min="15115" max="15115" width="12.28515625" style="3" customWidth="1"/>
    <col min="15116" max="15116" width="12" style="3" customWidth="1"/>
    <col min="15117" max="15117" width="6.7109375" style="3" customWidth="1"/>
    <col min="15118" max="15118" width="12.28515625" style="3" customWidth="1"/>
    <col min="15119" max="15119" width="12" style="3" customWidth="1"/>
    <col min="15120" max="15120" width="14.28515625" style="3" customWidth="1"/>
    <col min="15121" max="15121" width="2.85546875" style="3" customWidth="1"/>
    <col min="15122" max="15122" width="8.5703125" style="3" customWidth="1"/>
    <col min="15123" max="15123" width="11.85546875" style="3" customWidth="1"/>
    <col min="15124" max="15124" width="8.5703125" style="3" customWidth="1"/>
    <col min="15125" max="15126" width="12" style="3" customWidth="1"/>
    <col min="15127" max="15127" width="2.85546875" style="3" customWidth="1"/>
    <col min="15128" max="15128" width="25.140625" style="3" customWidth="1"/>
    <col min="15129" max="15129" width="6.5703125" style="3" customWidth="1"/>
    <col min="15130" max="15130" width="13.85546875" style="3" customWidth="1"/>
    <col min="15131" max="15360" width="11.42578125" style="3"/>
    <col min="15361" max="15361" width="32.42578125" style="3" customWidth="1"/>
    <col min="15362" max="15362" width="6.7109375" style="3" customWidth="1"/>
    <col min="15363" max="15363" width="14" style="3" customWidth="1"/>
    <col min="15364" max="15364" width="6.7109375" style="3" customWidth="1"/>
    <col min="15365" max="15365" width="13.85546875" style="3" customWidth="1"/>
    <col min="15366" max="15366" width="6.7109375" style="3" customWidth="1"/>
    <col min="15367" max="15367" width="13.85546875" style="3" customWidth="1"/>
    <col min="15368" max="15368" width="6.7109375" style="3" customWidth="1"/>
    <col min="15369" max="15369" width="13.85546875" style="3" customWidth="1"/>
    <col min="15370" max="15370" width="6.7109375" style="3" customWidth="1"/>
    <col min="15371" max="15371" width="12.28515625" style="3" customWidth="1"/>
    <col min="15372" max="15372" width="12" style="3" customWidth="1"/>
    <col min="15373" max="15373" width="6.7109375" style="3" customWidth="1"/>
    <col min="15374" max="15374" width="12.28515625" style="3" customWidth="1"/>
    <col min="15375" max="15375" width="12" style="3" customWidth="1"/>
    <col min="15376" max="15376" width="14.28515625" style="3" customWidth="1"/>
    <col min="15377" max="15377" width="2.85546875" style="3" customWidth="1"/>
    <col min="15378" max="15378" width="8.5703125" style="3" customWidth="1"/>
    <col min="15379" max="15379" width="11.85546875" style="3" customWidth="1"/>
    <col min="15380" max="15380" width="8.5703125" style="3" customWidth="1"/>
    <col min="15381" max="15382" width="12" style="3" customWidth="1"/>
    <col min="15383" max="15383" width="2.85546875" style="3" customWidth="1"/>
    <col min="15384" max="15384" width="25.140625" style="3" customWidth="1"/>
    <col min="15385" max="15385" width="6.5703125" style="3" customWidth="1"/>
    <col min="15386" max="15386" width="13.85546875" style="3" customWidth="1"/>
    <col min="15387" max="15616" width="11.42578125" style="3"/>
    <col min="15617" max="15617" width="32.42578125" style="3" customWidth="1"/>
    <col min="15618" max="15618" width="6.7109375" style="3" customWidth="1"/>
    <col min="15619" max="15619" width="14" style="3" customWidth="1"/>
    <col min="15620" max="15620" width="6.7109375" style="3" customWidth="1"/>
    <col min="15621" max="15621" width="13.85546875" style="3" customWidth="1"/>
    <col min="15622" max="15622" width="6.7109375" style="3" customWidth="1"/>
    <col min="15623" max="15623" width="13.85546875" style="3" customWidth="1"/>
    <col min="15624" max="15624" width="6.7109375" style="3" customWidth="1"/>
    <col min="15625" max="15625" width="13.85546875" style="3" customWidth="1"/>
    <col min="15626" max="15626" width="6.7109375" style="3" customWidth="1"/>
    <col min="15627" max="15627" width="12.28515625" style="3" customWidth="1"/>
    <col min="15628" max="15628" width="12" style="3" customWidth="1"/>
    <col min="15629" max="15629" width="6.7109375" style="3" customWidth="1"/>
    <col min="15630" max="15630" width="12.28515625" style="3" customWidth="1"/>
    <col min="15631" max="15631" width="12" style="3" customWidth="1"/>
    <col min="15632" max="15632" width="14.28515625" style="3" customWidth="1"/>
    <col min="15633" max="15633" width="2.85546875" style="3" customWidth="1"/>
    <col min="15634" max="15634" width="8.5703125" style="3" customWidth="1"/>
    <col min="15635" max="15635" width="11.85546875" style="3" customWidth="1"/>
    <col min="15636" max="15636" width="8.5703125" style="3" customWidth="1"/>
    <col min="15637" max="15638" width="12" style="3" customWidth="1"/>
    <col min="15639" max="15639" width="2.85546875" style="3" customWidth="1"/>
    <col min="15640" max="15640" width="25.140625" style="3" customWidth="1"/>
    <col min="15641" max="15641" width="6.5703125" style="3" customWidth="1"/>
    <col min="15642" max="15642" width="13.85546875" style="3" customWidth="1"/>
    <col min="15643" max="15872" width="11.42578125" style="3"/>
    <col min="15873" max="15873" width="32.42578125" style="3" customWidth="1"/>
    <col min="15874" max="15874" width="6.7109375" style="3" customWidth="1"/>
    <col min="15875" max="15875" width="14" style="3" customWidth="1"/>
    <col min="15876" max="15876" width="6.7109375" style="3" customWidth="1"/>
    <col min="15877" max="15877" width="13.85546875" style="3" customWidth="1"/>
    <col min="15878" max="15878" width="6.7109375" style="3" customWidth="1"/>
    <col min="15879" max="15879" width="13.85546875" style="3" customWidth="1"/>
    <col min="15880" max="15880" width="6.7109375" style="3" customWidth="1"/>
    <col min="15881" max="15881" width="13.85546875" style="3" customWidth="1"/>
    <col min="15882" max="15882" width="6.7109375" style="3" customWidth="1"/>
    <col min="15883" max="15883" width="12.28515625" style="3" customWidth="1"/>
    <col min="15884" max="15884" width="12" style="3" customWidth="1"/>
    <col min="15885" max="15885" width="6.7109375" style="3" customWidth="1"/>
    <col min="15886" max="15886" width="12.28515625" style="3" customWidth="1"/>
    <col min="15887" max="15887" width="12" style="3" customWidth="1"/>
    <col min="15888" max="15888" width="14.28515625" style="3" customWidth="1"/>
    <col min="15889" max="15889" width="2.85546875" style="3" customWidth="1"/>
    <col min="15890" max="15890" width="8.5703125" style="3" customWidth="1"/>
    <col min="15891" max="15891" width="11.85546875" style="3" customWidth="1"/>
    <col min="15892" max="15892" width="8.5703125" style="3" customWidth="1"/>
    <col min="15893" max="15894" width="12" style="3" customWidth="1"/>
    <col min="15895" max="15895" width="2.85546875" style="3" customWidth="1"/>
    <col min="15896" max="15896" width="25.140625" style="3" customWidth="1"/>
    <col min="15897" max="15897" width="6.5703125" style="3" customWidth="1"/>
    <col min="15898" max="15898" width="13.85546875" style="3" customWidth="1"/>
    <col min="15899" max="16128" width="11.42578125" style="3"/>
    <col min="16129" max="16129" width="32.42578125" style="3" customWidth="1"/>
    <col min="16130" max="16130" width="6.7109375" style="3" customWidth="1"/>
    <col min="16131" max="16131" width="14" style="3" customWidth="1"/>
    <col min="16132" max="16132" width="6.7109375" style="3" customWidth="1"/>
    <col min="16133" max="16133" width="13.85546875" style="3" customWidth="1"/>
    <col min="16134" max="16134" width="6.7109375" style="3" customWidth="1"/>
    <col min="16135" max="16135" width="13.85546875" style="3" customWidth="1"/>
    <col min="16136" max="16136" width="6.7109375" style="3" customWidth="1"/>
    <col min="16137" max="16137" width="13.85546875" style="3" customWidth="1"/>
    <col min="16138" max="16138" width="6.7109375" style="3" customWidth="1"/>
    <col min="16139" max="16139" width="12.28515625" style="3" customWidth="1"/>
    <col min="16140" max="16140" width="12" style="3" customWidth="1"/>
    <col min="16141" max="16141" width="6.7109375" style="3" customWidth="1"/>
    <col min="16142" max="16142" width="12.28515625" style="3" customWidth="1"/>
    <col min="16143" max="16143" width="12" style="3" customWidth="1"/>
    <col min="16144" max="16144" width="14.28515625" style="3" customWidth="1"/>
    <col min="16145" max="16145" width="2.85546875" style="3" customWidth="1"/>
    <col min="16146" max="16146" width="8.5703125" style="3" customWidth="1"/>
    <col min="16147" max="16147" width="11.85546875" style="3" customWidth="1"/>
    <col min="16148" max="16148" width="8.5703125" style="3" customWidth="1"/>
    <col min="16149" max="16150" width="12" style="3" customWidth="1"/>
    <col min="16151" max="16151" width="2.85546875" style="3" customWidth="1"/>
    <col min="16152" max="16152" width="25.140625" style="3" customWidth="1"/>
    <col min="16153" max="16153" width="6.5703125" style="3" customWidth="1"/>
    <col min="16154" max="16154" width="13.85546875" style="3" customWidth="1"/>
    <col min="16155" max="16384" width="11.42578125" style="3"/>
  </cols>
  <sheetData>
    <row r="1" spans="1:26" x14ac:dyDescent="0.25">
      <c r="A1" s="453" t="s">
        <v>0</v>
      </c>
      <c r="B1" s="453"/>
      <c r="C1" s="453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Y1" s="5" t="s">
        <v>1</v>
      </c>
    </row>
    <row r="2" spans="1:26" s="6" customFormat="1" ht="18.75" x14ac:dyDescent="0.25">
      <c r="A2" s="454" t="s">
        <v>2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</row>
    <row r="3" spans="1:26" x14ac:dyDescent="0.25">
      <c r="A3" s="7" t="s">
        <v>3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  <c r="Q3" s="9"/>
      <c r="R3" s="9"/>
      <c r="S3" s="9"/>
      <c r="T3" s="9"/>
      <c r="U3" s="9"/>
      <c r="V3" s="10"/>
    </row>
    <row r="4" spans="1:26" x14ac:dyDescent="0.25">
      <c r="A4" s="7" t="s">
        <v>4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7"/>
      <c r="Q4" s="8"/>
    </row>
    <row r="5" spans="1:26" ht="15" customHeight="1" thickBot="1" x14ac:dyDescent="0.3">
      <c r="A5" s="11" t="s">
        <v>5</v>
      </c>
      <c r="B5" s="11"/>
      <c r="C5" s="11"/>
      <c r="D5" s="11"/>
      <c r="E5" s="11"/>
      <c r="F5" s="11"/>
      <c r="G5" s="11" t="s">
        <v>6</v>
      </c>
      <c r="H5" s="11"/>
      <c r="I5" s="11"/>
      <c r="J5" s="11"/>
      <c r="K5" s="11"/>
      <c r="L5" s="11"/>
      <c r="M5" s="11"/>
      <c r="N5" s="11"/>
      <c r="O5" s="11"/>
      <c r="P5" s="11"/>
      <c r="Q5" s="8"/>
      <c r="V5" s="12"/>
    </row>
    <row r="6" spans="1:26" s="14" customFormat="1" ht="21" customHeight="1" thickBot="1" x14ac:dyDescent="0.3">
      <c r="A6" s="455" t="s">
        <v>7</v>
      </c>
      <c r="B6" s="458" t="s">
        <v>8</v>
      </c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60"/>
      <c r="Q6" s="13"/>
      <c r="R6" s="458" t="s">
        <v>9</v>
      </c>
      <c r="S6" s="459"/>
      <c r="T6" s="459"/>
      <c r="U6" s="459"/>
      <c r="V6" s="460"/>
      <c r="X6" s="461" t="s">
        <v>8</v>
      </c>
      <c r="Y6" s="462"/>
      <c r="Z6" s="463"/>
    </row>
    <row r="7" spans="1:26" s="14" customFormat="1" ht="21" customHeight="1" thickBot="1" x14ac:dyDescent="0.3">
      <c r="A7" s="456"/>
      <c r="B7" s="464" t="s">
        <v>10</v>
      </c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6"/>
      <c r="Q7" s="15"/>
      <c r="R7" s="467"/>
      <c r="S7" s="468"/>
      <c r="T7" s="468"/>
      <c r="U7" s="468"/>
      <c r="V7" s="469"/>
      <c r="X7" s="461" t="s">
        <v>11</v>
      </c>
      <c r="Y7" s="462"/>
      <c r="Z7" s="463"/>
    </row>
    <row r="8" spans="1:26" s="14" customFormat="1" ht="21" customHeight="1" x14ac:dyDescent="0.25">
      <c r="A8" s="456"/>
      <c r="B8" s="438" t="s">
        <v>12</v>
      </c>
      <c r="C8" s="438" t="s">
        <v>13</v>
      </c>
      <c r="D8" s="438" t="s">
        <v>14</v>
      </c>
      <c r="E8" s="438" t="s">
        <v>15</v>
      </c>
      <c r="F8" s="438" t="s">
        <v>12</v>
      </c>
      <c r="G8" s="450" t="s">
        <v>16</v>
      </c>
      <c r="H8" s="447" t="s">
        <v>14</v>
      </c>
      <c r="I8" s="438" t="s">
        <v>17</v>
      </c>
      <c r="J8" s="447" t="s">
        <v>14</v>
      </c>
      <c r="K8" s="438" t="s">
        <v>18</v>
      </c>
      <c r="L8" s="438" t="s">
        <v>19</v>
      </c>
      <c r="M8" s="447" t="s">
        <v>14</v>
      </c>
      <c r="N8" s="438" t="s">
        <v>20</v>
      </c>
      <c r="O8" s="438" t="s">
        <v>21</v>
      </c>
      <c r="P8" s="438" t="s">
        <v>22</v>
      </c>
      <c r="Q8" s="15"/>
      <c r="R8" s="441" t="s">
        <v>23</v>
      </c>
      <c r="S8" s="444" t="s">
        <v>24</v>
      </c>
      <c r="T8" s="444" t="s">
        <v>25</v>
      </c>
      <c r="U8" s="444" t="s">
        <v>26</v>
      </c>
      <c r="V8" s="420" t="s">
        <v>27</v>
      </c>
      <c r="X8" s="423" t="s">
        <v>7</v>
      </c>
      <c r="Y8" s="425" t="s">
        <v>14</v>
      </c>
      <c r="Z8" s="427" t="s">
        <v>28</v>
      </c>
    </row>
    <row r="9" spans="1:26" s="14" customFormat="1" ht="21" customHeight="1" x14ac:dyDescent="0.25">
      <c r="A9" s="456"/>
      <c r="B9" s="439"/>
      <c r="C9" s="439"/>
      <c r="D9" s="448"/>
      <c r="E9" s="439"/>
      <c r="F9" s="439"/>
      <c r="G9" s="451"/>
      <c r="H9" s="439"/>
      <c r="I9" s="439"/>
      <c r="J9" s="439"/>
      <c r="K9" s="439"/>
      <c r="L9" s="439"/>
      <c r="M9" s="439"/>
      <c r="N9" s="439"/>
      <c r="O9" s="439"/>
      <c r="P9" s="439"/>
      <c r="Q9" s="13"/>
      <c r="R9" s="442"/>
      <c r="S9" s="445"/>
      <c r="T9" s="445"/>
      <c r="U9" s="445"/>
      <c r="V9" s="421"/>
      <c r="X9" s="424"/>
      <c r="Y9" s="426"/>
      <c r="Z9" s="428"/>
    </row>
    <row r="10" spans="1:26" s="14" customFormat="1" ht="21" customHeight="1" thickBot="1" x14ac:dyDescent="0.3">
      <c r="A10" s="457"/>
      <c r="B10" s="440"/>
      <c r="C10" s="440"/>
      <c r="D10" s="449"/>
      <c r="E10" s="440"/>
      <c r="F10" s="440"/>
      <c r="G10" s="452"/>
      <c r="H10" s="440"/>
      <c r="I10" s="440"/>
      <c r="J10" s="440"/>
      <c r="K10" s="440"/>
      <c r="L10" s="440"/>
      <c r="M10" s="440"/>
      <c r="N10" s="440"/>
      <c r="O10" s="440"/>
      <c r="P10" s="440"/>
      <c r="Q10" s="15"/>
      <c r="R10" s="443"/>
      <c r="S10" s="446"/>
      <c r="T10" s="446"/>
      <c r="U10" s="446"/>
      <c r="V10" s="422"/>
      <c r="X10" s="424"/>
      <c r="Y10" s="426"/>
      <c r="Z10" s="428"/>
    </row>
    <row r="11" spans="1:26" s="16" customFormat="1" ht="21" customHeight="1" thickBot="1" x14ac:dyDescent="0.3">
      <c r="A11" s="429" t="s">
        <v>29</v>
      </c>
      <c r="B11" s="430"/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1"/>
      <c r="Q11" s="8"/>
      <c r="R11" s="432" t="s">
        <v>29</v>
      </c>
      <c r="S11" s="433"/>
      <c r="T11" s="433"/>
      <c r="U11" s="433"/>
      <c r="V11" s="434"/>
      <c r="W11" s="14"/>
      <c r="X11" s="435" t="s">
        <v>29</v>
      </c>
      <c r="Y11" s="436"/>
      <c r="Z11" s="437"/>
    </row>
    <row r="12" spans="1:26" ht="15" customHeight="1" thickBot="1" x14ac:dyDescent="0.3">
      <c r="A12" s="17" t="s">
        <v>30</v>
      </c>
      <c r="B12" s="18">
        <f t="shared" ref="B12:O12" si="0">SUM(B13:B21)</f>
        <v>12</v>
      </c>
      <c r="C12" s="19">
        <f t="shared" si="0"/>
        <v>17838.03</v>
      </c>
      <c r="D12" s="18">
        <f>SUM(D13:D21)</f>
        <v>0</v>
      </c>
      <c r="E12" s="20">
        <f>SUM(E13:E21)</f>
        <v>0</v>
      </c>
      <c r="F12" s="18">
        <f>SUM(F13:F21)</f>
        <v>12</v>
      </c>
      <c r="G12" s="20">
        <f>SUM(G13:G21)</f>
        <v>17838.03</v>
      </c>
      <c r="H12" s="21">
        <f t="shared" si="0"/>
        <v>0</v>
      </c>
      <c r="I12" s="22">
        <f t="shared" si="0"/>
        <v>0</v>
      </c>
      <c r="J12" s="18">
        <f t="shared" si="0"/>
        <v>12</v>
      </c>
      <c r="K12" s="23">
        <f t="shared" si="0"/>
        <v>53466.04</v>
      </c>
      <c r="L12" s="22">
        <f t="shared" si="0"/>
        <v>0</v>
      </c>
      <c r="M12" s="24">
        <f t="shared" si="0"/>
        <v>0</v>
      </c>
      <c r="N12" s="25">
        <f t="shared" si="0"/>
        <v>0</v>
      </c>
      <c r="O12" s="22">
        <f t="shared" si="0"/>
        <v>0</v>
      </c>
      <c r="P12" s="26">
        <f>SUM(P13:P21)</f>
        <v>71304.070000000007</v>
      </c>
      <c r="Q12" s="9"/>
      <c r="R12" s="27">
        <f>SUM(R13:R21)</f>
        <v>0</v>
      </c>
      <c r="S12" s="28">
        <f>SUM(S13:S21)</f>
        <v>0</v>
      </c>
      <c r="T12" s="29">
        <f>SUM(T13:T21)</f>
        <v>0</v>
      </c>
      <c r="U12" s="28">
        <f>SUM(U13:U21)</f>
        <v>0</v>
      </c>
      <c r="V12" s="30">
        <f>SUM(V13:V21)</f>
        <v>0</v>
      </c>
      <c r="W12" s="14"/>
      <c r="X12" s="31" t="s">
        <v>30</v>
      </c>
      <c r="Y12" s="32">
        <f>SUM(Y13:Y21)</f>
        <v>2</v>
      </c>
      <c r="Z12" s="33">
        <f>SUM(Z13:Z21)</f>
        <v>3010.54</v>
      </c>
    </row>
    <row r="13" spans="1:26" ht="15" customHeight="1" x14ac:dyDescent="0.25">
      <c r="A13" s="34" t="s">
        <v>31</v>
      </c>
      <c r="B13" s="35"/>
      <c r="C13" s="36"/>
      <c r="D13" s="35"/>
      <c r="E13" s="37"/>
      <c r="F13" s="38"/>
      <c r="G13" s="39">
        <f>C13+E13</f>
        <v>0</v>
      </c>
      <c r="H13" s="40"/>
      <c r="I13" s="41"/>
      <c r="J13" s="35"/>
      <c r="K13" s="42"/>
      <c r="L13" s="43"/>
      <c r="M13" s="44"/>
      <c r="N13" s="45"/>
      <c r="O13" s="41"/>
      <c r="P13" s="46">
        <f>G13+I13+K13+L13+N13+O13</f>
        <v>0</v>
      </c>
      <c r="Q13" s="8"/>
      <c r="R13" s="47"/>
      <c r="S13" s="48"/>
      <c r="T13" s="49"/>
      <c r="U13" s="48"/>
      <c r="V13" s="50">
        <f t="shared" ref="V13:V21" si="1">SUM(R13:U13)</f>
        <v>0</v>
      </c>
      <c r="W13" s="14"/>
      <c r="X13" s="51"/>
      <c r="Y13" s="52"/>
      <c r="Z13" s="53"/>
    </row>
    <row r="14" spans="1:26" ht="15" customHeight="1" x14ac:dyDescent="0.25">
      <c r="A14" s="54" t="s">
        <v>32</v>
      </c>
      <c r="B14" s="55"/>
      <c r="C14" s="56"/>
      <c r="D14" s="55"/>
      <c r="E14" s="57"/>
      <c r="F14" s="55"/>
      <c r="G14" s="39">
        <f>C14+E14</f>
        <v>0</v>
      </c>
      <c r="H14" s="58"/>
      <c r="I14" s="59"/>
      <c r="J14" s="55"/>
      <c r="K14" s="60"/>
      <c r="L14" s="61"/>
      <c r="M14" s="62"/>
      <c r="N14" s="63"/>
      <c r="O14" s="59"/>
      <c r="P14" s="46">
        <f>G14+I14+K14+L14+N14+O14</f>
        <v>0</v>
      </c>
      <c r="Q14" s="8"/>
      <c r="R14" s="64"/>
      <c r="S14" s="65"/>
      <c r="T14" s="66"/>
      <c r="U14" s="65"/>
      <c r="V14" s="50">
        <f t="shared" si="1"/>
        <v>0</v>
      </c>
      <c r="W14" s="14"/>
      <c r="X14" s="67" t="s">
        <v>32</v>
      </c>
      <c r="Y14" s="68"/>
      <c r="Z14" s="69"/>
    </row>
    <row r="15" spans="1:26" ht="15" customHeight="1" x14ac:dyDescent="0.25">
      <c r="A15" s="54" t="s">
        <v>33</v>
      </c>
      <c r="B15" s="55"/>
      <c r="C15" s="56"/>
      <c r="D15" s="55"/>
      <c r="E15" s="57"/>
      <c r="F15" s="55"/>
      <c r="G15" s="39">
        <f>C15+E15</f>
        <v>0</v>
      </c>
      <c r="H15" s="58"/>
      <c r="I15" s="59"/>
      <c r="J15" s="55"/>
      <c r="K15" s="60"/>
      <c r="L15" s="61"/>
      <c r="M15" s="62"/>
      <c r="N15" s="63"/>
      <c r="O15" s="59"/>
      <c r="P15" s="46">
        <f t="shared" ref="P15:P48" si="2">G15+I15+K15+L15+N15+O15</f>
        <v>0</v>
      </c>
      <c r="Q15" s="9"/>
      <c r="R15" s="64"/>
      <c r="S15" s="65"/>
      <c r="T15" s="66"/>
      <c r="U15" s="65"/>
      <c r="V15" s="50">
        <f t="shared" si="1"/>
        <v>0</v>
      </c>
      <c r="W15" s="14"/>
      <c r="X15" s="70" t="s">
        <v>33</v>
      </c>
      <c r="Y15" s="71"/>
      <c r="Z15" s="72"/>
    </row>
    <row r="16" spans="1:26" ht="15" customHeight="1" x14ac:dyDescent="0.25">
      <c r="A16" s="54" t="s">
        <v>34</v>
      </c>
      <c r="B16" s="55"/>
      <c r="C16" s="56"/>
      <c r="D16" s="55"/>
      <c r="E16" s="57"/>
      <c r="F16" s="55"/>
      <c r="G16" s="39">
        <f>C16+E16</f>
        <v>0</v>
      </c>
      <c r="H16" s="58"/>
      <c r="I16" s="59"/>
      <c r="J16" s="55"/>
      <c r="K16" s="60"/>
      <c r="L16" s="61"/>
      <c r="M16" s="62"/>
      <c r="N16" s="63"/>
      <c r="O16" s="59"/>
      <c r="P16" s="46">
        <f t="shared" si="2"/>
        <v>0</v>
      </c>
      <c r="Q16" s="8"/>
      <c r="R16" s="64"/>
      <c r="S16" s="65"/>
      <c r="T16" s="66"/>
      <c r="U16" s="65"/>
      <c r="V16" s="50">
        <f t="shared" si="1"/>
        <v>0</v>
      </c>
      <c r="W16" s="14"/>
      <c r="X16" s="70" t="s">
        <v>34</v>
      </c>
      <c r="Y16" s="71"/>
      <c r="Z16" s="72"/>
    </row>
    <row r="17" spans="1:26" ht="15" customHeight="1" x14ac:dyDescent="0.25">
      <c r="A17" s="54" t="s">
        <v>35</v>
      </c>
      <c r="B17" s="55">
        <v>1</v>
      </c>
      <c r="C17" s="56">
        <v>1574.85</v>
      </c>
      <c r="D17" s="55"/>
      <c r="E17" s="57"/>
      <c r="F17" s="73">
        <f t="shared" ref="F17:G21" si="3">B17+D17</f>
        <v>1</v>
      </c>
      <c r="G17" s="39">
        <f t="shared" si="3"/>
        <v>1574.85</v>
      </c>
      <c r="H17" s="58"/>
      <c r="I17" s="59"/>
      <c r="J17" s="55">
        <v>1</v>
      </c>
      <c r="K17" s="60">
        <v>8722.17</v>
      </c>
      <c r="L17" s="61"/>
      <c r="M17" s="62"/>
      <c r="N17" s="63"/>
      <c r="O17" s="59"/>
      <c r="P17" s="46">
        <f t="shared" si="2"/>
        <v>10297.02</v>
      </c>
      <c r="Q17" s="8"/>
      <c r="R17" s="64"/>
      <c r="S17" s="65"/>
      <c r="T17" s="66"/>
      <c r="U17" s="65"/>
      <c r="V17" s="50">
        <f t="shared" si="1"/>
        <v>0</v>
      </c>
      <c r="W17" s="14"/>
      <c r="X17" s="70" t="s">
        <v>35</v>
      </c>
      <c r="Y17" s="71"/>
      <c r="Z17" s="72"/>
    </row>
    <row r="18" spans="1:26" ht="15" customHeight="1" x14ac:dyDescent="0.25">
      <c r="A18" s="54" t="s">
        <v>36</v>
      </c>
      <c r="B18" s="55">
        <v>3</v>
      </c>
      <c r="C18" s="56">
        <v>4555.12</v>
      </c>
      <c r="D18" s="55"/>
      <c r="E18" s="57"/>
      <c r="F18" s="73">
        <f t="shared" si="3"/>
        <v>3</v>
      </c>
      <c r="G18" s="39">
        <f t="shared" si="3"/>
        <v>4555.12</v>
      </c>
      <c r="H18" s="58"/>
      <c r="I18" s="59"/>
      <c r="J18" s="55">
        <v>3</v>
      </c>
      <c r="K18" s="60">
        <v>16566.510000000002</v>
      </c>
      <c r="L18" s="61"/>
      <c r="M18" s="62"/>
      <c r="N18" s="63"/>
      <c r="O18" s="59"/>
      <c r="P18" s="46">
        <f t="shared" si="2"/>
        <v>21121.63</v>
      </c>
      <c r="Q18" s="9"/>
      <c r="R18" s="64"/>
      <c r="S18" s="65"/>
      <c r="T18" s="66"/>
      <c r="U18" s="65"/>
      <c r="V18" s="50">
        <f t="shared" si="1"/>
        <v>0</v>
      </c>
      <c r="W18" s="14"/>
      <c r="X18" s="70" t="s">
        <v>36</v>
      </c>
      <c r="Y18" s="71">
        <v>1</v>
      </c>
      <c r="Z18" s="72">
        <v>1557.66</v>
      </c>
    </row>
    <row r="19" spans="1:26" ht="15" customHeight="1" x14ac:dyDescent="0.25">
      <c r="A19" s="54" t="s">
        <v>37</v>
      </c>
      <c r="B19" s="55">
        <v>8</v>
      </c>
      <c r="C19" s="56">
        <v>11708.06</v>
      </c>
      <c r="D19" s="55"/>
      <c r="E19" s="57"/>
      <c r="F19" s="73">
        <f t="shared" si="3"/>
        <v>8</v>
      </c>
      <c r="G19" s="39">
        <f t="shared" si="3"/>
        <v>11708.06</v>
      </c>
      <c r="H19" s="58"/>
      <c r="I19" s="59"/>
      <c r="J19" s="55">
        <v>8</v>
      </c>
      <c r="K19" s="60">
        <v>28177.360000000001</v>
      </c>
      <c r="L19" s="61"/>
      <c r="M19" s="62"/>
      <c r="N19" s="63"/>
      <c r="O19" s="59"/>
      <c r="P19" s="46">
        <f t="shared" si="2"/>
        <v>39885.42</v>
      </c>
      <c r="Q19" s="8"/>
      <c r="R19" s="64"/>
      <c r="S19" s="65"/>
      <c r="T19" s="66"/>
      <c r="U19" s="65"/>
      <c r="V19" s="50">
        <f t="shared" si="1"/>
        <v>0</v>
      </c>
      <c r="W19" s="14"/>
      <c r="X19" s="70" t="s">
        <v>37</v>
      </c>
      <c r="Y19" s="71"/>
      <c r="Z19" s="72"/>
    </row>
    <row r="20" spans="1:26" ht="15" customHeight="1" x14ac:dyDescent="0.25">
      <c r="A20" s="54" t="s">
        <v>38</v>
      </c>
      <c r="B20" s="55"/>
      <c r="C20" s="56"/>
      <c r="D20" s="55"/>
      <c r="E20" s="57"/>
      <c r="F20" s="55"/>
      <c r="G20" s="39">
        <f t="shared" si="3"/>
        <v>0</v>
      </c>
      <c r="H20" s="58"/>
      <c r="I20" s="59"/>
      <c r="J20" s="55"/>
      <c r="K20" s="60"/>
      <c r="L20" s="61"/>
      <c r="M20" s="62"/>
      <c r="N20" s="63"/>
      <c r="O20" s="59"/>
      <c r="P20" s="46">
        <f t="shared" si="2"/>
        <v>0</v>
      </c>
      <c r="Q20" s="8"/>
      <c r="R20" s="64"/>
      <c r="S20" s="65"/>
      <c r="T20" s="66"/>
      <c r="U20" s="65"/>
      <c r="V20" s="50">
        <f t="shared" si="1"/>
        <v>0</v>
      </c>
      <c r="W20" s="14"/>
      <c r="X20" s="70" t="s">
        <v>38</v>
      </c>
      <c r="Y20" s="71"/>
      <c r="Z20" s="72"/>
    </row>
    <row r="21" spans="1:26" ht="15" customHeight="1" thickBot="1" x14ac:dyDescent="0.3">
      <c r="A21" s="74" t="s">
        <v>39</v>
      </c>
      <c r="B21" s="75"/>
      <c r="C21" s="76"/>
      <c r="D21" s="75"/>
      <c r="E21" s="77"/>
      <c r="F21" s="78"/>
      <c r="G21" s="39">
        <f t="shared" si="3"/>
        <v>0</v>
      </c>
      <c r="H21" s="79"/>
      <c r="I21" s="80"/>
      <c r="J21" s="75"/>
      <c r="K21" s="81"/>
      <c r="L21" s="82"/>
      <c r="M21" s="83"/>
      <c r="N21" s="84"/>
      <c r="O21" s="80"/>
      <c r="P21" s="46">
        <f t="shared" si="2"/>
        <v>0</v>
      </c>
      <c r="Q21" s="9"/>
      <c r="R21" s="64"/>
      <c r="S21" s="65"/>
      <c r="T21" s="66"/>
      <c r="U21" s="65"/>
      <c r="V21" s="50">
        <f t="shared" si="1"/>
        <v>0</v>
      </c>
      <c r="W21" s="14"/>
      <c r="X21" s="85" t="s">
        <v>39</v>
      </c>
      <c r="Y21" s="86">
        <v>1</v>
      </c>
      <c r="Z21" s="87">
        <v>1452.88</v>
      </c>
    </row>
    <row r="22" spans="1:26" ht="15" customHeight="1" thickBot="1" x14ac:dyDescent="0.3">
      <c r="A22" s="17" t="s">
        <v>40</v>
      </c>
      <c r="B22" s="18">
        <f t="shared" ref="B22:H22" si="4">SUM(B23:B28)</f>
        <v>15</v>
      </c>
      <c r="C22" s="88">
        <f t="shared" si="4"/>
        <v>15311.65</v>
      </c>
      <c r="D22" s="89">
        <f t="shared" si="4"/>
        <v>1</v>
      </c>
      <c r="E22" s="88">
        <f t="shared" si="4"/>
        <v>2087.89</v>
      </c>
      <c r="F22" s="32">
        <f>SUM(F23:F28)</f>
        <v>16</v>
      </c>
      <c r="G22" s="90">
        <f>SUM(G23:G28)</f>
        <v>17399.54</v>
      </c>
      <c r="H22" s="91">
        <f t="shared" si="4"/>
        <v>0</v>
      </c>
      <c r="I22" s="92">
        <f>SUM(H23:H28)</f>
        <v>0</v>
      </c>
      <c r="J22" s="18">
        <f t="shared" ref="J22:P22" si="5">SUM(J23:J28)</f>
        <v>14</v>
      </c>
      <c r="K22" s="23">
        <f t="shared" si="5"/>
        <v>20230.380000000005</v>
      </c>
      <c r="L22" s="22">
        <f t="shared" si="5"/>
        <v>0</v>
      </c>
      <c r="M22" s="24">
        <f t="shared" si="5"/>
        <v>0</v>
      </c>
      <c r="N22" s="25">
        <f t="shared" si="5"/>
        <v>0</v>
      </c>
      <c r="O22" s="92">
        <f t="shared" si="5"/>
        <v>0</v>
      </c>
      <c r="P22" s="26">
        <f t="shared" si="5"/>
        <v>37629.919999999998</v>
      </c>
      <c r="Q22" s="8"/>
      <c r="R22" s="27">
        <f>SUM(R23:R28)</f>
        <v>0</v>
      </c>
      <c r="S22" s="28">
        <f>SUM(S23:S28)</f>
        <v>0</v>
      </c>
      <c r="T22" s="29">
        <f>SUM(T23:T28)</f>
        <v>0</v>
      </c>
      <c r="U22" s="28">
        <f>SUM(U23:U28)</f>
        <v>0</v>
      </c>
      <c r="V22" s="30">
        <f>SUM(V23:V28)</f>
        <v>0</v>
      </c>
      <c r="W22" s="14"/>
      <c r="X22" s="93" t="s">
        <v>41</v>
      </c>
      <c r="Y22" s="94">
        <f>SUM(Y23:Y28)</f>
        <v>6</v>
      </c>
      <c r="Z22" s="95">
        <f>SUM(Z23:Z28)</f>
        <v>6658.99</v>
      </c>
    </row>
    <row r="23" spans="1:26" ht="15" customHeight="1" x14ac:dyDescent="0.25">
      <c r="A23" s="34" t="s">
        <v>42</v>
      </c>
      <c r="B23" s="55"/>
      <c r="C23" s="56"/>
      <c r="D23" s="55"/>
      <c r="E23" s="57"/>
      <c r="F23" s="55"/>
      <c r="G23" s="39">
        <f t="shared" ref="G23:G28" si="6">C23+E23</f>
        <v>0</v>
      </c>
      <c r="H23" s="58"/>
      <c r="I23" s="59"/>
      <c r="J23" s="55"/>
      <c r="K23" s="60"/>
      <c r="L23" s="61"/>
      <c r="M23" s="62"/>
      <c r="N23" s="63"/>
      <c r="O23" s="59"/>
      <c r="P23" s="46">
        <f t="shared" si="2"/>
        <v>0</v>
      </c>
      <c r="Q23" s="8"/>
      <c r="R23" s="47"/>
      <c r="S23" s="48"/>
      <c r="T23" s="49"/>
      <c r="U23" s="48"/>
      <c r="V23" s="96">
        <f t="shared" ref="V23:V28" si="7">SUM(R23:U23)</f>
        <v>0</v>
      </c>
      <c r="W23" s="14"/>
      <c r="X23" s="97" t="s">
        <v>43</v>
      </c>
      <c r="Y23" s="98">
        <v>1</v>
      </c>
      <c r="Z23" s="99">
        <v>834.01</v>
      </c>
    </row>
    <row r="24" spans="1:26" ht="15" customHeight="1" x14ac:dyDescent="0.25">
      <c r="A24" s="100" t="s">
        <v>44</v>
      </c>
      <c r="B24" s="55"/>
      <c r="C24" s="56"/>
      <c r="D24" s="55"/>
      <c r="E24" s="57"/>
      <c r="F24" s="55"/>
      <c r="G24" s="39">
        <f t="shared" si="6"/>
        <v>0</v>
      </c>
      <c r="H24" s="58"/>
      <c r="I24" s="59"/>
      <c r="J24" s="55"/>
      <c r="K24" s="60"/>
      <c r="L24" s="61"/>
      <c r="M24" s="62"/>
      <c r="N24" s="63"/>
      <c r="O24" s="59"/>
      <c r="P24" s="46">
        <f t="shared" si="2"/>
        <v>0</v>
      </c>
      <c r="Q24" s="9"/>
      <c r="R24" s="64"/>
      <c r="S24" s="65"/>
      <c r="T24" s="66"/>
      <c r="U24" s="65"/>
      <c r="V24" s="50">
        <f t="shared" si="7"/>
        <v>0</v>
      </c>
      <c r="W24" s="14"/>
      <c r="X24" s="101" t="s">
        <v>45</v>
      </c>
      <c r="Y24" s="71">
        <v>1</v>
      </c>
      <c r="Z24" s="72">
        <v>1269.27</v>
      </c>
    </row>
    <row r="25" spans="1:26" ht="15" customHeight="1" x14ac:dyDescent="0.25">
      <c r="A25" s="100" t="s">
        <v>46</v>
      </c>
      <c r="B25" s="55"/>
      <c r="C25" s="56"/>
      <c r="D25" s="55"/>
      <c r="E25" s="57"/>
      <c r="F25" s="55"/>
      <c r="G25" s="39">
        <f t="shared" si="6"/>
        <v>0</v>
      </c>
      <c r="H25" s="58"/>
      <c r="I25" s="59"/>
      <c r="J25" s="55"/>
      <c r="K25" s="60"/>
      <c r="L25" s="61"/>
      <c r="M25" s="62"/>
      <c r="N25" s="63"/>
      <c r="O25" s="59"/>
      <c r="P25" s="46">
        <f t="shared" si="2"/>
        <v>0</v>
      </c>
      <c r="Q25" s="8"/>
      <c r="R25" s="64"/>
      <c r="S25" s="65"/>
      <c r="T25" s="66"/>
      <c r="U25" s="65"/>
      <c r="V25" s="50">
        <f t="shared" si="7"/>
        <v>0</v>
      </c>
      <c r="W25" s="14"/>
      <c r="X25" s="101" t="s">
        <v>47</v>
      </c>
      <c r="Y25" s="71">
        <v>2</v>
      </c>
      <c r="Z25" s="72">
        <v>2182.62</v>
      </c>
    </row>
    <row r="26" spans="1:26" ht="15" customHeight="1" x14ac:dyDescent="0.25">
      <c r="A26" s="100" t="s">
        <v>48</v>
      </c>
      <c r="B26" s="55">
        <v>8</v>
      </c>
      <c r="C26" s="56">
        <v>8882.4500000000007</v>
      </c>
      <c r="D26" s="55"/>
      <c r="E26" s="56"/>
      <c r="F26" s="73">
        <f>B26+D26</f>
        <v>8</v>
      </c>
      <c r="G26" s="39">
        <f t="shared" si="6"/>
        <v>8882.4500000000007</v>
      </c>
      <c r="H26" s="58"/>
      <c r="I26" s="59"/>
      <c r="J26" s="55">
        <v>8</v>
      </c>
      <c r="K26" s="60">
        <v>13137.36</v>
      </c>
      <c r="L26" s="61"/>
      <c r="M26" s="62"/>
      <c r="N26" s="63"/>
      <c r="O26" s="59"/>
      <c r="P26" s="46">
        <f t="shared" si="2"/>
        <v>22019.81</v>
      </c>
      <c r="Q26" s="8"/>
      <c r="R26" s="64"/>
      <c r="S26" s="65"/>
      <c r="T26" s="66"/>
      <c r="U26" s="65"/>
      <c r="V26" s="50">
        <f t="shared" si="7"/>
        <v>0</v>
      </c>
      <c r="W26" s="14"/>
      <c r="X26" s="101" t="s">
        <v>49</v>
      </c>
      <c r="Y26" s="71">
        <v>2</v>
      </c>
      <c r="Z26" s="72">
        <v>2373.09</v>
      </c>
    </row>
    <row r="27" spans="1:26" ht="15" customHeight="1" x14ac:dyDescent="0.25">
      <c r="A27" s="100" t="s">
        <v>50</v>
      </c>
      <c r="B27" s="55">
        <v>3</v>
      </c>
      <c r="C27" s="56">
        <v>2791.5299999999997</v>
      </c>
      <c r="D27" s="55"/>
      <c r="E27" s="56"/>
      <c r="F27" s="73">
        <f>B27+D27</f>
        <v>3</v>
      </c>
      <c r="G27" s="39">
        <f t="shared" si="6"/>
        <v>2791.5299999999997</v>
      </c>
      <c r="H27" s="58"/>
      <c r="I27" s="59"/>
      <c r="J27" s="55">
        <v>3</v>
      </c>
      <c r="K27" s="60">
        <v>3546.51</v>
      </c>
      <c r="L27" s="61"/>
      <c r="M27" s="62"/>
      <c r="N27" s="63"/>
      <c r="O27" s="59"/>
      <c r="P27" s="46">
        <f t="shared" si="2"/>
        <v>6338.04</v>
      </c>
      <c r="Q27" s="9"/>
      <c r="R27" s="64"/>
      <c r="S27" s="65"/>
      <c r="T27" s="66"/>
      <c r="U27" s="65"/>
      <c r="V27" s="50">
        <f t="shared" si="7"/>
        <v>0</v>
      </c>
      <c r="W27" s="14"/>
      <c r="X27" s="101" t="s">
        <v>51</v>
      </c>
      <c r="Y27" s="71"/>
      <c r="Z27" s="72"/>
    </row>
    <row r="28" spans="1:26" ht="15" customHeight="1" thickBot="1" x14ac:dyDescent="0.3">
      <c r="A28" s="102" t="s">
        <v>52</v>
      </c>
      <c r="B28" s="55">
        <v>4</v>
      </c>
      <c r="C28" s="56">
        <v>3637.67</v>
      </c>
      <c r="D28" s="55">
        <v>1</v>
      </c>
      <c r="E28" s="57">
        <v>2087.89</v>
      </c>
      <c r="F28" s="73">
        <f>B28+D28</f>
        <v>5</v>
      </c>
      <c r="G28" s="39">
        <f t="shared" si="6"/>
        <v>5725.5599999999995</v>
      </c>
      <c r="H28" s="58"/>
      <c r="I28" s="59"/>
      <c r="J28" s="55">
        <v>3</v>
      </c>
      <c r="K28" s="60">
        <v>3546.51</v>
      </c>
      <c r="L28" s="61"/>
      <c r="M28" s="62"/>
      <c r="N28" s="63"/>
      <c r="O28" s="59"/>
      <c r="P28" s="46">
        <f t="shared" si="2"/>
        <v>9272.07</v>
      </c>
      <c r="Q28" s="8"/>
      <c r="R28" s="103"/>
      <c r="S28" s="104"/>
      <c r="T28" s="105"/>
      <c r="U28" s="104"/>
      <c r="V28" s="106">
        <f t="shared" si="7"/>
        <v>0</v>
      </c>
      <c r="W28" s="14"/>
      <c r="X28" s="107" t="s">
        <v>53</v>
      </c>
      <c r="Y28" s="86"/>
      <c r="Z28" s="87"/>
    </row>
    <row r="29" spans="1:26" ht="15" customHeight="1" thickBot="1" x14ac:dyDescent="0.3">
      <c r="A29" s="17" t="s">
        <v>54</v>
      </c>
      <c r="B29" s="18">
        <f t="shared" ref="B29:P29" si="8">SUM(B30:B35)</f>
        <v>76</v>
      </c>
      <c r="C29" s="19">
        <f t="shared" si="8"/>
        <v>65830.720000000001</v>
      </c>
      <c r="D29" s="108">
        <f t="shared" si="8"/>
        <v>7</v>
      </c>
      <c r="E29" s="20">
        <f t="shared" si="8"/>
        <v>14220.5</v>
      </c>
      <c r="F29" s="108">
        <f t="shared" si="8"/>
        <v>83</v>
      </c>
      <c r="G29" s="20">
        <f t="shared" si="8"/>
        <v>80051.22</v>
      </c>
      <c r="H29" s="21">
        <f t="shared" si="8"/>
        <v>0</v>
      </c>
      <c r="I29" s="92">
        <f t="shared" si="8"/>
        <v>0</v>
      </c>
      <c r="J29" s="18">
        <f t="shared" si="8"/>
        <v>72</v>
      </c>
      <c r="K29" s="23">
        <f t="shared" si="8"/>
        <v>107854.06999999998</v>
      </c>
      <c r="L29" s="22">
        <f t="shared" si="8"/>
        <v>0</v>
      </c>
      <c r="M29" s="24">
        <f t="shared" si="8"/>
        <v>0</v>
      </c>
      <c r="N29" s="25">
        <f t="shared" si="8"/>
        <v>0</v>
      </c>
      <c r="O29" s="92">
        <f t="shared" si="8"/>
        <v>0</v>
      </c>
      <c r="P29" s="30">
        <f t="shared" si="8"/>
        <v>187905.29</v>
      </c>
      <c r="Q29" s="8"/>
      <c r="R29" s="27">
        <f>SUM(R30:R35)</f>
        <v>0</v>
      </c>
      <c r="S29" s="109">
        <f>SUM(S30:S35)</f>
        <v>0</v>
      </c>
      <c r="T29" s="110">
        <f>SUM(T30:T35)</f>
        <v>0</v>
      </c>
      <c r="U29" s="109">
        <f>SUM(U30:U35)</f>
        <v>0</v>
      </c>
      <c r="V29" s="30">
        <f>SUM(V30:V35)</f>
        <v>0</v>
      </c>
      <c r="W29" s="14"/>
      <c r="X29" s="93" t="s">
        <v>55</v>
      </c>
      <c r="Y29" s="94">
        <f>SUM(Y30:Y35)</f>
        <v>158</v>
      </c>
      <c r="Z29" s="95">
        <f>SUM(Z30:Z35)</f>
        <v>174274.53</v>
      </c>
    </row>
    <row r="30" spans="1:26" ht="15" customHeight="1" x14ac:dyDescent="0.25">
      <c r="A30" s="111" t="s">
        <v>56</v>
      </c>
      <c r="B30" s="55">
        <v>10</v>
      </c>
      <c r="C30" s="56">
        <v>9268.73</v>
      </c>
      <c r="D30" s="55"/>
      <c r="E30" s="57"/>
      <c r="F30" s="73">
        <f t="shared" ref="F30:G35" si="9">B30+D30</f>
        <v>10</v>
      </c>
      <c r="G30" s="39">
        <f t="shared" si="9"/>
        <v>9268.73</v>
      </c>
      <c r="H30" s="58"/>
      <c r="I30" s="59"/>
      <c r="J30" s="55">
        <v>9</v>
      </c>
      <c r="K30" s="60">
        <v>14319.53</v>
      </c>
      <c r="L30" s="61"/>
      <c r="M30" s="62"/>
      <c r="N30" s="63"/>
      <c r="O30" s="59"/>
      <c r="P30" s="46">
        <f t="shared" si="2"/>
        <v>23588.260000000002</v>
      </c>
      <c r="Q30" s="9"/>
      <c r="R30" s="47"/>
      <c r="S30" s="48"/>
      <c r="T30" s="49"/>
      <c r="U30" s="48"/>
      <c r="V30" s="96">
        <f t="shared" ref="V30:V35" si="10">SUM(R30:U30)</f>
        <v>0</v>
      </c>
      <c r="W30" s="14"/>
      <c r="X30" s="112" t="s">
        <v>57</v>
      </c>
      <c r="Y30" s="98">
        <v>146</v>
      </c>
      <c r="Z30" s="99">
        <v>163234.4</v>
      </c>
    </row>
    <row r="31" spans="1:26" ht="15" customHeight="1" x14ac:dyDescent="0.25">
      <c r="A31" s="54" t="s">
        <v>58</v>
      </c>
      <c r="B31" s="55">
        <v>17</v>
      </c>
      <c r="C31" s="56">
        <v>14747.33</v>
      </c>
      <c r="D31" s="55"/>
      <c r="E31" s="57"/>
      <c r="F31" s="73">
        <f t="shared" si="9"/>
        <v>17</v>
      </c>
      <c r="G31" s="39">
        <f t="shared" si="9"/>
        <v>14747.33</v>
      </c>
      <c r="H31" s="58"/>
      <c r="I31" s="59"/>
      <c r="J31" s="55">
        <v>17</v>
      </c>
      <c r="K31" s="60">
        <v>21936.89</v>
      </c>
      <c r="L31" s="61"/>
      <c r="M31" s="62"/>
      <c r="N31" s="63"/>
      <c r="O31" s="59"/>
      <c r="P31" s="46">
        <f t="shared" si="2"/>
        <v>36684.22</v>
      </c>
      <c r="Q31" s="8"/>
      <c r="R31" s="64"/>
      <c r="S31" s="65"/>
      <c r="T31" s="66"/>
      <c r="U31" s="65"/>
      <c r="V31" s="50">
        <f t="shared" si="10"/>
        <v>0</v>
      </c>
      <c r="W31" s="14"/>
      <c r="X31" s="70" t="s">
        <v>59</v>
      </c>
      <c r="Y31" s="71">
        <v>10</v>
      </c>
      <c r="Z31" s="72">
        <v>9315.06</v>
      </c>
    </row>
    <row r="32" spans="1:26" ht="15" customHeight="1" x14ac:dyDescent="0.25">
      <c r="A32" s="54" t="s">
        <v>60</v>
      </c>
      <c r="B32" s="55">
        <v>19</v>
      </c>
      <c r="C32" s="56">
        <v>17031.66</v>
      </c>
      <c r="D32" s="55"/>
      <c r="E32" s="57"/>
      <c r="F32" s="73">
        <f t="shared" si="9"/>
        <v>19</v>
      </c>
      <c r="G32" s="39">
        <f t="shared" si="9"/>
        <v>17031.66</v>
      </c>
      <c r="H32" s="58"/>
      <c r="I32" s="59"/>
      <c r="J32" s="55">
        <v>18</v>
      </c>
      <c r="K32" s="60">
        <v>28639.06</v>
      </c>
      <c r="L32" s="61"/>
      <c r="M32" s="62"/>
      <c r="N32" s="63"/>
      <c r="O32" s="59"/>
      <c r="P32" s="46">
        <f t="shared" si="2"/>
        <v>45670.720000000001</v>
      </c>
      <c r="Q32" s="8"/>
      <c r="R32" s="64"/>
      <c r="S32" s="65"/>
      <c r="T32" s="66"/>
      <c r="U32" s="65"/>
      <c r="V32" s="50">
        <f t="shared" si="10"/>
        <v>0</v>
      </c>
      <c r="W32" s="14"/>
      <c r="X32" s="70" t="s">
        <v>61</v>
      </c>
      <c r="Y32" s="71">
        <v>2</v>
      </c>
      <c r="Z32" s="72">
        <v>1725.07</v>
      </c>
    </row>
    <row r="33" spans="1:26" ht="15" customHeight="1" x14ac:dyDescent="0.25">
      <c r="A33" s="54" t="s">
        <v>62</v>
      </c>
      <c r="B33" s="55">
        <v>22</v>
      </c>
      <c r="C33" s="56">
        <v>18810</v>
      </c>
      <c r="D33" s="55">
        <v>2</v>
      </c>
      <c r="E33" s="57">
        <v>4068.22</v>
      </c>
      <c r="F33" s="73">
        <f t="shared" si="9"/>
        <v>24</v>
      </c>
      <c r="G33" s="39">
        <f t="shared" si="9"/>
        <v>22878.22</v>
      </c>
      <c r="H33" s="58"/>
      <c r="I33" s="59"/>
      <c r="J33" s="55">
        <v>21</v>
      </c>
      <c r="K33" s="60">
        <v>34025.57</v>
      </c>
      <c r="L33" s="61"/>
      <c r="M33" s="62"/>
      <c r="N33" s="63"/>
      <c r="O33" s="59"/>
      <c r="P33" s="46">
        <f t="shared" si="2"/>
        <v>56903.79</v>
      </c>
      <c r="Q33" s="9"/>
      <c r="R33" s="64"/>
      <c r="S33" s="65"/>
      <c r="T33" s="66"/>
      <c r="U33" s="65"/>
      <c r="V33" s="50">
        <f t="shared" si="10"/>
        <v>0</v>
      </c>
      <c r="W33" s="14"/>
      <c r="X33" s="70" t="s">
        <v>63</v>
      </c>
      <c r="Y33" s="71"/>
      <c r="Z33" s="72"/>
    </row>
    <row r="34" spans="1:26" ht="15" customHeight="1" x14ac:dyDescent="0.25">
      <c r="A34" s="54" t="s">
        <v>64</v>
      </c>
      <c r="B34" s="55">
        <v>2</v>
      </c>
      <c r="C34" s="56">
        <v>1708</v>
      </c>
      <c r="D34" s="55">
        <v>1</v>
      </c>
      <c r="E34" s="57">
        <v>2078</v>
      </c>
      <c r="F34" s="73">
        <f t="shared" si="9"/>
        <v>3</v>
      </c>
      <c r="G34" s="39">
        <f t="shared" si="9"/>
        <v>3786</v>
      </c>
      <c r="H34" s="58"/>
      <c r="I34" s="59"/>
      <c r="J34" s="55">
        <v>2</v>
      </c>
      <c r="K34" s="60">
        <v>2364.34</v>
      </c>
      <c r="L34" s="61"/>
      <c r="M34" s="62"/>
      <c r="N34" s="63"/>
      <c r="O34" s="59"/>
      <c r="P34" s="46">
        <f t="shared" si="2"/>
        <v>6150.34</v>
      </c>
      <c r="Q34" s="8"/>
      <c r="R34" s="64"/>
      <c r="S34" s="65"/>
      <c r="T34" s="66"/>
      <c r="U34" s="65"/>
      <c r="V34" s="50">
        <f t="shared" si="10"/>
        <v>0</v>
      </c>
      <c r="W34" s="14"/>
      <c r="X34" s="70" t="s">
        <v>65</v>
      </c>
      <c r="Y34" s="71"/>
      <c r="Z34" s="72"/>
    </row>
    <row r="35" spans="1:26" ht="15" customHeight="1" thickBot="1" x14ac:dyDescent="0.3">
      <c r="A35" s="74" t="s">
        <v>66</v>
      </c>
      <c r="B35" s="55">
        <v>6</v>
      </c>
      <c r="C35" s="56">
        <v>4265</v>
      </c>
      <c r="D35" s="55">
        <v>4</v>
      </c>
      <c r="E35" s="57">
        <f>4037.14+4037.14</f>
        <v>8074.28</v>
      </c>
      <c r="F35" s="73">
        <f t="shared" si="9"/>
        <v>10</v>
      </c>
      <c r="G35" s="39">
        <f t="shared" si="9"/>
        <v>12339.279999999999</v>
      </c>
      <c r="H35" s="58"/>
      <c r="I35" s="59"/>
      <c r="J35" s="55">
        <v>5</v>
      </c>
      <c r="K35" s="60">
        <v>6568.68</v>
      </c>
      <c r="L35" s="61"/>
      <c r="M35" s="62"/>
      <c r="N35" s="63"/>
      <c r="O35" s="59"/>
      <c r="P35" s="46">
        <f t="shared" si="2"/>
        <v>18907.96</v>
      </c>
      <c r="Q35" s="8"/>
      <c r="R35" s="103"/>
      <c r="S35" s="104"/>
      <c r="T35" s="105"/>
      <c r="U35" s="104"/>
      <c r="V35" s="106">
        <f t="shared" si="10"/>
        <v>0</v>
      </c>
      <c r="W35" s="14"/>
      <c r="X35" s="85" t="s">
        <v>67</v>
      </c>
      <c r="Y35" s="86"/>
      <c r="Z35" s="87"/>
    </row>
    <row r="36" spans="1:26" ht="15" customHeight="1" thickBot="1" x14ac:dyDescent="0.3">
      <c r="A36" s="17" t="s">
        <v>68</v>
      </c>
      <c r="B36" s="18">
        <f t="shared" ref="B36:O36" si="11">SUM(B37:B42)</f>
        <v>23</v>
      </c>
      <c r="C36" s="19">
        <f t="shared" si="11"/>
        <v>18151.399999999998</v>
      </c>
      <c r="D36" s="18">
        <f>SUM(D37:D42)</f>
        <v>2</v>
      </c>
      <c r="E36" s="20">
        <f>SUM(E37:E42)</f>
        <v>3959.36</v>
      </c>
      <c r="F36" s="18">
        <f>SUM(F37:F42)</f>
        <v>25</v>
      </c>
      <c r="G36" s="19">
        <f t="shared" si="11"/>
        <v>22110.76</v>
      </c>
      <c r="H36" s="21">
        <f t="shared" si="11"/>
        <v>0</v>
      </c>
      <c r="I36" s="92">
        <f t="shared" si="11"/>
        <v>0</v>
      </c>
      <c r="J36" s="18">
        <f t="shared" si="11"/>
        <v>20</v>
      </c>
      <c r="K36" s="23">
        <f t="shared" si="11"/>
        <v>31003.4</v>
      </c>
      <c r="L36" s="22">
        <f t="shared" si="11"/>
        <v>0</v>
      </c>
      <c r="M36" s="24">
        <f t="shared" si="11"/>
        <v>0</v>
      </c>
      <c r="N36" s="25">
        <f t="shared" si="11"/>
        <v>0</v>
      </c>
      <c r="O36" s="92">
        <f t="shared" si="11"/>
        <v>0</v>
      </c>
      <c r="P36" s="30">
        <f>SUM(P37:P42)</f>
        <v>53114.159999999996</v>
      </c>
      <c r="Q36" s="9"/>
      <c r="R36" s="27">
        <f>SUM(R37:R42)</f>
        <v>0</v>
      </c>
      <c r="S36" s="109">
        <f>SUM(S37:S42)</f>
        <v>0</v>
      </c>
      <c r="T36" s="110">
        <f>SUM(T37:T42)</f>
        <v>0</v>
      </c>
      <c r="U36" s="109">
        <f>SUM(U37:U42)</f>
        <v>0</v>
      </c>
      <c r="V36" s="30">
        <f>SUM(V37:V42)</f>
        <v>0</v>
      </c>
      <c r="W36" s="14"/>
      <c r="X36" s="93" t="s">
        <v>69</v>
      </c>
      <c r="Y36" s="94">
        <f>SUM(Y37:Y42)</f>
        <v>1</v>
      </c>
      <c r="Z36" s="95">
        <f>SUM(Z37:Z42)</f>
        <v>1288.52</v>
      </c>
    </row>
    <row r="37" spans="1:26" ht="15" customHeight="1" x14ac:dyDescent="0.25">
      <c r="A37" s="111" t="s">
        <v>70</v>
      </c>
      <c r="B37" s="55">
        <v>3</v>
      </c>
      <c r="C37" s="56">
        <v>2532.29</v>
      </c>
      <c r="D37" s="55"/>
      <c r="E37" s="57"/>
      <c r="F37" s="73">
        <f t="shared" ref="F37:G48" si="12">B37+D37</f>
        <v>3</v>
      </c>
      <c r="G37" s="39">
        <f t="shared" si="12"/>
        <v>2532.29</v>
      </c>
      <c r="H37" s="58"/>
      <c r="I37" s="59"/>
      <c r="J37" s="55">
        <v>2</v>
      </c>
      <c r="K37" s="60">
        <v>4204.34</v>
      </c>
      <c r="L37" s="61"/>
      <c r="M37" s="62"/>
      <c r="N37" s="63"/>
      <c r="O37" s="59"/>
      <c r="P37" s="46">
        <f t="shared" si="2"/>
        <v>6736.63</v>
      </c>
      <c r="Q37" s="8"/>
      <c r="R37" s="47"/>
      <c r="S37" s="48"/>
      <c r="T37" s="49"/>
      <c r="U37" s="48"/>
      <c r="V37" s="50">
        <f t="shared" ref="V37:V42" si="13">SUM(R37:U37)</f>
        <v>0</v>
      </c>
      <c r="W37" s="14"/>
      <c r="X37" s="112" t="s">
        <v>71</v>
      </c>
      <c r="Y37" s="98">
        <v>1</v>
      </c>
      <c r="Z37" s="99">
        <v>1288.52</v>
      </c>
    </row>
    <row r="38" spans="1:26" ht="15" customHeight="1" x14ac:dyDescent="0.25">
      <c r="A38" s="54" t="s">
        <v>72</v>
      </c>
      <c r="B38" s="55">
        <v>9</v>
      </c>
      <c r="C38" s="56">
        <v>7457.49</v>
      </c>
      <c r="D38" s="55"/>
      <c r="E38" s="57"/>
      <c r="F38" s="73">
        <f t="shared" si="12"/>
        <v>9</v>
      </c>
      <c r="G38" s="39">
        <f t="shared" si="12"/>
        <v>7457.49</v>
      </c>
      <c r="H38" s="58"/>
      <c r="I38" s="59"/>
      <c r="J38" s="55">
        <v>8</v>
      </c>
      <c r="K38" s="60">
        <v>11297.36</v>
      </c>
      <c r="L38" s="61"/>
      <c r="M38" s="62"/>
      <c r="N38" s="63"/>
      <c r="O38" s="59"/>
      <c r="P38" s="46">
        <f t="shared" si="2"/>
        <v>18754.849999999999</v>
      </c>
      <c r="Q38" s="8"/>
      <c r="R38" s="64"/>
      <c r="S38" s="65"/>
      <c r="T38" s="66"/>
      <c r="U38" s="65"/>
      <c r="V38" s="50">
        <f t="shared" si="13"/>
        <v>0</v>
      </c>
      <c r="W38" s="14"/>
      <c r="X38" s="70" t="s">
        <v>73</v>
      </c>
      <c r="Y38" s="71"/>
      <c r="Z38" s="72"/>
    </row>
    <row r="39" spans="1:26" ht="15" customHeight="1" x14ac:dyDescent="0.25">
      <c r="A39" s="54" t="s">
        <v>74</v>
      </c>
      <c r="B39" s="55">
        <v>5</v>
      </c>
      <c r="C39" s="56">
        <v>3283.32</v>
      </c>
      <c r="D39" s="55"/>
      <c r="E39" s="57"/>
      <c r="F39" s="73">
        <f t="shared" si="12"/>
        <v>5</v>
      </c>
      <c r="G39" s="39">
        <f t="shared" si="12"/>
        <v>3283.32</v>
      </c>
      <c r="H39" s="58"/>
      <c r="I39" s="59"/>
      <c r="J39" s="55">
        <v>4</v>
      </c>
      <c r="K39" s="60">
        <v>6568.68</v>
      </c>
      <c r="L39" s="61"/>
      <c r="M39" s="62"/>
      <c r="N39" s="63"/>
      <c r="O39" s="59"/>
      <c r="P39" s="46">
        <f t="shared" si="2"/>
        <v>9852</v>
      </c>
      <c r="Q39" s="9"/>
      <c r="R39" s="64"/>
      <c r="S39" s="65"/>
      <c r="T39" s="66"/>
      <c r="U39" s="65"/>
      <c r="V39" s="50">
        <f t="shared" si="13"/>
        <v>0</v>
      </c>
      <c r="W39" s="14"/>
      <c r="X39" s="70" t="s">
        <v>75</v>
      </c>
      <c r="Y39" s="71"/>
      <c r="Z39" s="72"/>
    </row>
    <row r="40" spans="1:26" ht="15" customHeight="1" x14ac:dyDescent="0.25">
      <c r="A40" s="54" t="s">
        <v>76</v>
      </c>
      <c r="B40" s="55">
        <v>6</v>
      </c>
      <c r="C40" s="56">
        <v>4878.3</v>
      </c>
      <c r="D40" s="55"/>
      <c r="E40" s="57"/>
      <c r="F40" s="73">
        <f t="shared" si="12"/>
        <v>6</v>
      </c>
      <c r="G40" s="39">
        <f t="shared" si="12"/>
        <v>4878.3</v>
      </c>
      <c r="H40" s="58"/>
      <c r="I40" s="59"/>
      <c r="J40" s="55">
        <v>6</v>
      </c>
      <c r="K40" s="60">
        <v>8933.02</v>
      </c>
      <c r="L40" s="61"/>
      <c r="M40" s="62"/>
      <c r="N40" s="63"/>
      <c r="O40" s="59"/>
      <c r="P40" s="46">
        <f t="shared" si="2"/>
        <v>13811.32</v>
      </c>
      <c r="Q40" s="8"/>
      <c r="R40" s="64"/>
      <c r="S40" s="65"/>
      <c r="T40" s="66"/>
      <c r="U40" s="65"/>
      <c r="V40" s="50">
        <f t="shared" si="13"/>
        <v>0</v>
      </c>
      <c r="W40" s="14"/>
      <c r="X40" s="70" t="s">
        <v>77</v>
      </c>
      <c r="Y40" s="71"/>
      <c r="Z40" s="72"/>
    </row>
    <row r="41" spans="1:26" ht="15" customHeight="1" thickBot="1" x14ac:dyDescent="0.3">
      <c r="A41" s="74" t="s">
        <v>78</v>
      </c>
      <c r="B41" s="55"/>
      <c r="C41" s="56"/>
      <c r="D41" s="55"/>
      <c r="E41" s="57"/>
      <c r="F41" s="73">
        <f t="shared" si="12"/>
        <v>0</v>
      </c>
      <c r="G41" s="39">
        <f>C41+E41</f>
        <v>0</v>
      </c>
      <c r="H41" s="58"/>
      <c r="I41" s="59"/>
      <c r="J41" s="55"/>
      <c r="K41" s="60"/>
      <c r="L41" s="61"/>
      <c r="M41" s="62"/>
      <c r="N41" s="63"/>
      <c r="O41" s="59"/>
      <c r="P41" s="46">
        <f>G41+I41+K41+L41+N41+O41</f>
        <v>0</v>
      </c>
      <c r="Q41" s="8"/>
      <c r="R41" s="103"/>
      <c r="S41" s="104"/>
      <c r="T41" s="105"/>
      <c r="U41" s="104"/>
      <c r="V41" s="50">
        <f t="shared" si="13"/>
        <v>0</v>
      </c>
      <c r="W41" s="14"/>
      <c r="X41" s="85" t="s">
        <v>79</v>
      </c>
      <c r="Y41" s="86"/>
      <c r="Z41" s="87"/>
    </row>
    <row r="42" spans="1:26" ht="15" customHeight="1" thickBot="1" x14ac:dyDescent="0.3">
      <c r="A42" s="74" t="s">
        <v>80</v>
      </c>
      <c r="B42" s="55"/>
      <c r="C42" s="56"/>
      <c r="D42" s="55">
        <v>2</v>
      </c>
      <c r="E42" s="57">
        <v>3959.36</v>
      </c>
      <c r="F42" s="73">
        <f t="shared" si="12"/>
        <v>2</v>
      </c>
      <c r="G42" s="39">
        <f t="shared" si="12"/>
        <v>3959.36</v>
      </c>
      <c r="H42" s="58"/>
      <c r="I42" s="59"/>
      <c r="J42" s="55"/>
      <c r="K42" s="60"/>
      <c r="L42" s="61"/>
      <c r="M42" s="62"/>
      <c r="N42" s="63"/>
      <c r="O42" s="59"/>
      <c r="P42" s="46">
        <f t="shared" si="2"/>
        <v>3959.36</v>
      </c>
      <c r="Q42" s="8"/>
      <c r="R42" s="103"/>
      <c r="S42" s="104"/>
      <c r="T42" s="105"/>
      <c r="U42" s="104"/>
      <c r="V42" s="50">
        <f t="shared" si="13"/>
        <v>0</v>
      </c>
      <c r="W42" s="14"/>
      <c r="X42" s="85" t="s">
        <v>79</v>
      </c>
      <c r="Y42" s="86"/>
      <c r="Z42" s="87"/>
    </row>
    <row r="43" spans="1:26" ht="15" customHeight="1" thickBot="1" x14ac:dyDescent="0.3">
      <c r="A43" s="17" t="s">
        <v>81</v>
      </c>
      <c r="B43" s="18">
        <f t="shared" ref="B43:P43" si="14">SUM(B44:B48)</f>
        <v>0</v>
      </c>
      <c r="C43" s="19">
        <f t="shared" si="14"/>
        <v>0</v>
      </c>
      <c r="D43" s="108">
        <f t="shared" si="14"/>
        <v>0</v>
      </c>
      <c r="E43" s="20">
        <f t="shared" si="14"/>
        <v>0</v>
      </c>
      <c r="F43" s="108">
        <f t="shared" si="14"/>
        <v>0</v>
      </c>
      <c r="G43" s="20">
        <f t="shared" si="14"/>
        <v>0</v>
      </c>
      <c r="H43" s="21">
        <f t="shared" si="14"/>
        <v>0</v>
      </c>
      <c r="I43" s="92">
        <f t="shared" si="14"/>
        <v>0</v>
      </c>
      <c r="J43" s="18">
        <f t="shared" si="14"/>
        <v>0</v>
      </c>
      <c r="K43" s="23">
        <f t="shared" si="14"/>
        <v>0</v>
      </c>
      <c r="L43" s="22">
        <f t="shared" si="14"/>
        <v>0</v>
      </c>
      <c r="M43" s="24">
        <f t="shared" si="14"/>
        <v>0</v>
      </c>
      <c r="N43" s="25">
        <f t="shared" si="14"/>
        <v>0</v>
      </c>
      <c r="O43" s="92">
        <f t="shared" si="14"/>
        <v>0</v>
      </c>
      <c r="P43" s="30">
        <f t="shared" si="14"/>
        <v>0</v>
      </c>
      <c r="Q43" s="9"/>
      <c r="R43" s="27">
        <f>SUM(R44:R48)</f>
        <v>0</v>
      </c>
      <c r="S43" s="109">
        <f>SUM(S44:S48)</f>
        <v>0</v>
      </c>
      <c r="T43" s="110">
        <f>SUM(T44:T48)</f>
        <v>0</v>
      </c>
      <c r="U43" s="109">
        <f>SUM(U44:U48)</f>
        <v>0</v>
      </c>
      <c r="V43" s="30">
        <f>SUM(V45:V47)</f>
        <v>0</v>
      </c>
      <c r="W43" s="14"/>
      <c r="X43" s="93" t="s">
        <v>81</v>
      </c>
      <c r="Y43" s="94">
        <f>SUM(Y44:Y48)</f>
        <v>0</v>
      </c>
      <c r="Z43" s="95">
        <f>SUM(Z44:Z48)</f>
        <v>0</v>
      </c>
    </row>
    <row r="44" spans="1:26" ht="15" customHeight="1" x14ac:dyDescent="0.25">
      <c r="A44" s="67">
        <v>12</v>
      </c>
      <c r="B44" s="55"/>
      <c r="C44" s="56"/>
      <c r="D44" s="55"/>
      <c r="E44" s="57"/>
      <c r="F44" s="55"/>
      <c r="G44" s="39">
        <f t="shared" si="12"/>
        <v>0</v>
      </c>
      <c r="H44" s="58"/>
      <c r="I44" s="59"/>
      <c r="J44" s="55"/>
      <c r="K44" s="60"/>
      <c r="L44" s="61"/>
      <c r="M44" s="62"/>
      <c r="N44" s="63"/>
      <c r="O44" s="59"/>
      <c r="P44" s="46">
        <f t="shared" si="2"/>
        <v>0</v>
      </c>
      <c r="Q44" s="8"/>
      <c r="R44" s="47"/>
      <c r="S44" s="48"/>
      <c r="T44" s="49"/>
      <c r="U44" s="48"/>
      <c r="V44" s="113"/>
      <c r="W44" s="14"/>
      <c r="X44" s="112">
        <v>12</v>
      </c>
      <c r="Y44" s="98"/>
      <c r="Z44" s="99"/>
    </row>
    <row r="45" spans="1:26" ht="15" customHeight="1" x14ac:dyDescent="0.25">
      <c r="A45" s="67">
        <v>11</v>
      </c>
      <c r="B45" s="55"/>
      <c r="C45" s="56"/>
      <c r="D45" s="55"/>
      <c r="E45" s="57"/>
      <c r="F45" s="55"/>
      <c r="G45" s="39">
        <f t="shared" si="12"/>
        <v>0</v>
      </c>
      <c r="H45" s="58"/>
      <c r="I45" s="59"/>
      <c r="J45" s="55"/>
      <c r="K45" s="60"/>
      <c r="L45" s="61"/>
      <c r="M45" s="62"/>
      <c r="N45" s="63"/>
      <c r="O45" s="59"/>
      <c r="P45" s="46">
        <f t="shared" si="2"/>
        <v>0</v>
      </c>
      <c r="Q45" s="8"/>
      <c r="R45" s="114"/>
      <c r="S45" s="115"/>
      <c r="T45" s="116"/>
      <c r="U45" s="115"/>
      <c r="V45" s="50">
        <f>SUM(R45:U45)</f>
        <v>0</v>
      </c>
      <c r="W45" s="14"/>
      <c r="X45" s="70">
        <v>11</v>
      </c>
      <c r="Y45" s="71"/>
      <c r="Z45" s="72"/>
    </row>
    <row r="46" spans="1:26" ht="15" customHeight="1" x14ac:dyDescent="0.25">
      <c r="A46" s="67">
        <v>10</v>
      </c>
      <c r="B46" s="55"/>
      <c r="C46" s="56"/>
      <c r="D46" s="55"/>
      <c r="E46" s="57"/>
      <c r="F46" s="55"/>
      <c r="G46" s="39">
        <f t="shared" si="12"/>
        <v>0</v>
      </c>
      <c r="H46" s="58"/>
      <c r="I46" s="59"/>
      <c r="J46" s="55"/>
      <c r="K46" s="60"/>
      <c r="L46" s="61"/>
      <c r="M46" s="62"/>
      <c r="N46" s="63"/>
      <c r="O46" s="59"/>
      <c r="P46" s="46">
        <f t="shared" si="2"/>
        <v>0</v>
      </c>
      <c r="Q46" s="9"/>
      <c r="R46" s="114"/>
      <c r="S46" s="115"/>
      <c r="T46" s="116"/>
      <c r="U46" s="115"/>
      <c r="V46" s="50">
        <f>SUM(R46:U46)</f>
        <v>0</v>
      </c>
      <c r="W46" s="14"/>
      <c r="X46" s="70">
        <v>10</v>
      </c>
      <c r="Y46" s="71"/>
      <c r="Z46" s="72"/>
    </row>
    <row r="47" spans="1:26" ht="15" customHeight="1" x14ac:dyDescent="0.25">
      <c r="A47" s="117">
        <v>9</v>
      </c>
      <c r="B47" s="55"/>
      <c r="C47" s="56"/>
      <c r="D47" s="55"/>
      <c r="E47" s="57"/>
      <c r="F47" s="55"/>
      <c r="G47" s="39">
        <f t="shared" si="12"/>
        <v>0</v>
      </c>
      <c r="H47" s="58"/>
      <c r="I47" s="59"/>
      <c r="J47" s="55"/>
      <c r="K47" s="60"/>
      <c r="L47" s="61"/>
      <c r="M47" s="62"/>
      <c r="N47" s="63"/>
      <c r="O47" s="59"/>
      <c r="P47" s="46">
        <f t="shared" si="2"/>
        <v>0</v>
      </c>
      <c r="Q47" s="8"/>
      <c r="R47" s="64"/>
      <c r="S47" s="65"/>
      <c r="T47" s="66"/>
      <c r="U47" s="65"/>
      <c r="V47" s="50">
        <f>SUM(R47:U47)</f>
        <v>0</v>
      </c>
      <c r="W47" s="14"/>
      <c r="X47" s="70">
        <v>9</v>
      </c>
      <c r="Y47" s="71"/>
      <c r="Z47" s="72"/>
    </row>
    <row r="48" spans="1:26" ht="15" customHeight="1" thickBot="1" x14ac:dyDescent="0.3">
      <c r="A48" s="118">
        <v>8</v>
      </c>
      <c r="B48" s="78"/>
      <c r="C48" s="56"/>
      <c r="D48" s="55"/>
      <c r="E48" s="57"/>
      <c r="F48" s="55"/>
      <c r="G48" s="39">
        <f t="shared" si="12"/>
        <v>0</v>
      </c>
      <c r="H48" s="58"/>
      <c r="I48" s="59"/>
      <c r="J48" s="55"/>
      <c r="K48" s="60"/>
      <c r="L48" s="61"/>
      <c r="M48" s="62"/>
      <c r="N48" s="63"/>
      <c r="O48" s="59"/>
      <c r="P48" s="46">
        <f t="shared" si="2"/>
        <v>0</v>
      </c>
      <c r="Q48" s="8"/>
      <c r="R48" s="103"/>
      <c r="S48" s="104"/>
      <c r="T48" s="105"/>
      <c r="U48" s="104"/>
      <c r="V48" s="50">
        <f>SUM(R48:U48)</f>
        <v>0</v>
      </c>
      <c r="W48" s="14"/>
      <c r="X48" s="119">
        <v>8</v>
      </c>
      <c r="Y48" s="86"/>
      <c r="Z48" s="87"/>
    </row>
    <row r="49" spans="1:26" ht="21" customHeight="1" thickBot="1" x14ac:dyDescent="0.3">
      <c r="A49" s="120" t="s">
        <v>82</v>
      </c>
      <c r="B49" s="121">
        <f>+B43+B36+B29+B22+B12</f>
        <v>126</v>
      </c>
      <c r="C49" s="122">
        <f>C12+C22+C29+C36+C43</f>
        <v>117131.79999999999</v>
      </c>
      <c r="D49" s="121">
        <f>+D43+D36+D29+D22+D12</f>
        <v>10</v>
      </c>
      <c r="E49" s="122">
        <f>E12+E22+E29+E36+E43</f>
        <v>20267.75</v>
      </c>
      <c r="F49" s="123">
        <f t="shared" ref="F49:O49" si="15">+F43+F36+F29+F22+F12</f>
        <v>136</v>
      </c>
      <c r="G49" s="124">
        <f t="shared" si="15"/>
        <v>137399.54999999999</v>
      </c>
      <c r="H49" s="121">
        <f t="shared" si="15"/>
        <v>0</v>
      </c>
      <c r="I49" s="122">
        <f t="shared" si="15"/>
        <v>0</v>
      </c>
      <c r="J49" s="121">
        <f t="shared" si="15"/>
        <v>118</v>
      </c>
      <c r="K49" s="125">
        <f t="shared" si="15"/>
        <v>212553.88999999998</v>
      </c>
      <c r="L49" s="126">
        <f t="shared" si="15"/>
        <v>0</v>
      </c>
      <c r="M49" s="121">
        <f t="shared" si="15"/>
        <v>0</v>
      </c>
      <c r="N49" s="125">
        <f t="shared" si="15"/>
        <v>0</v>
      </c>
      <c r="O49" s="122">
        <f t="shared" si="15"/>
        <v>0</v>
      </c>
      <c r="P49" s="126">
        <f>P12+P22+P29+P36+P43</f>
        <v>349953.44</v>
      </c>
      <c r="Q49" s="9"/>
      <c r="R49" s="127">
        <f>+R43+R36+R29+R22+R12</f>
        <v>0</v>
      </c>
      <c r="S49" s="125">
        <f>+S43+S36+S29+S22+S12</f>
        <v>0</v>
      </c>
      <c r="T49" s="127">
        <f>+T43+T36+T29+T22+T12</f>
        <v>0</v>
      </c>
      <c r="U49" s="122">
        <f>+U43+U36+U29+U22+U12</f>
        <v>0</v>
      </c>
      <c r="V49" s="128">
        <f>+V43+V36+V29+V22+V12</f>
        <v>0</v>
      </c>
      <c r="W49" s="14"/>
      <c r="X49" s="129" t="s">
        <v>82</v>
      </c>
      <c r="Y49" s="130">
        <f>Y12+Y22+Y29+Y36+Y43</f>
        <v>167</v>
      </c>
      <c r="Z49" s="131">
        <f>Z12+Z22+Z29+Z36+Z43</f>
        <v>185232.58</v>
      </c>
    </row>
    <row r="50" spans="1:26" s="16" customFormat="1" ht="21" customHeight="1" thickBot="1" x14ac:dyDescent="0.3">
      <c r="A50" s="407" t="s">
        <v>83</v>
      </c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9"/>
      <c r="Q50" s="8"/>
      <c r="R50" s="410" t="s">
        <v>84</v>
      </c>
      <c r="S50" s="411"/>
      <c r="T50" s="411"/>
      <c r="U50" s="411"/>
      <c r="V50" s="412"/>
      <c r="W50" s="14"/>
      <c r="X50" s="413" t="s">
        <v>85</v>
      </c>
      <c r="Y50" s="414"/>
      <c r="Z50" s="415"/>
    </row>
    <row r="51" spans="1:26" ht="15" customHeight="1" thickBot="1" x14ac:dyDescent="0.3">
      <c r="A51" s="132" t="s">
        <v>40</v>
      </c>
      <c r="B51" s="133">
        <f t="shared" ref="B51:O51" si="16">SUM(B52:B57)</f>
        <v>8</v>
      </c>
      <c r="C51" s="134">
        <f t="shared" si="16"/>
        <v>19137</v>
      </c>
      <c r="D51" s="133">
        <f t="shared" si="16"/>
        <v>0</v>
      </c>
      <c r="E51" s="134">
        <f t="shared" si="16"/>
        <v>0</v>
      </c>
      <c r="F51" s="133">
        <f t="shared" si="16"/>
        <v>8</v>
      </c>
      <c r="G51" s="134">
        <f t="shared" si="16"/>
        <v>19137</v>
      </c>
      <c r="H51" s="133">
        <f t="shared" si="16"/>
        <v>4</v>
      </c>
      <c r="I51" s="135">
        <f t="shared" si="16"/>
        <v>2638.39</v>
      </c>
      <c r="J51" s="136">
        <f t="shared" si="16"/>
        <v>0</v>
      </c>
      <c r="K51" s="137">
        <f t="shared" si="16"/>
        <v>0</v>
      </c>
      <c r="L51" s="138">
        <f t="shared" si="16"/>
        <v>0</v>
      </c>
      <c r="M51" s="133">
        <f t="shared" si="16"/>
        <v>0</v>
      </c>
      <c r="N51" s="139">
        <f>SUM(N52:N57)</f>
        <v>0</v>
      </c>
      <c r="O51" s="140">
        <f t="shared" si="16"/>
        <v>0</v>
      </c>
      <c r="P51" s="30">
        <f>SUM(P52:P57)</f>
        <v>21775.39</v>
      </c>
      <c r="Q51" s="8"/>
      <c r="R51" s="27">
        <f>SUM(R52:R57)</f>
        <v>0</v>
      </c>
      <c r="S51" s="109">
        <f>SUM(S52:S57)</f>
        <v>0</v>
      </c>
      <c r="T51" s="110">
        <f>SUM(T52:T57)</f>
        <v>0</v>
      </c>
      <c r="U51" s="109">
        <f>SUM(U52:U57)</f>
        <v>0</v>
      </c>
      <c r="V51" s="30">
        <f>SUM(V52:V57)</f>
        <v>0</v>
      </c>
      <c r="W51" s="14"/>
      <c r="X51" s="141" t="s">
        <v>86</v>
      </c>
      <c r="Y51" s="142">
        <f>SUM(Y52:Y56)</f>
        <v>22</v>
      </c>
      <c r="Z51" s="143">
        <f>SUM(Z52:Z57)</f>
        <v>67168.460000000006</v>
      </c>
    </row>
    <row r="52" spans="1:26" ht="15" customHeight="1" x14ac:dyDescent="0.25">
      <c r="A52" s="111" t="s">
        <v>42</v>
      </c>
      <c r="B52" s="55"/>
      <c r="C52" s="56"/>
      <c r="D52" s="55"/>
      <c r="E52" s="56"/>
      <c r="F52" s="55"/>
      <c r="G52" s="39">
        <f t="shared" ref="G52:G57" si="17">C52+E52</f>
        <v>0</v>
      </c>
      <c r="H52" s="55"/>
      <c r="I52" s="72"/>
      <c r="J52" s="58"/>
      <c r="K52" s="144"/>
      <c r="L52" s="61"/>
      <c r="M52" s="55"/>
      <c r="N52" s="145"/>
      <c r="O52" s="146"/>
      <c r="P52" s="46">
        <f t="shared" ref="P52:P57" si="18">G52+I52+K52+L52+N52+O52</f>
        <v>0</v>
      </c>
      <c r="Q52" s="9"/>
      <c r="R52" s="47"/>
      <c r="S52" s="48"/>
      <c r="T52" s="49"/>
      <c r="U52" s="48"/>
      <c r="V52" s="147">
        <f t="shared" ref="V52:V57" si="19">SUM(R52:U52)</f>
        <v>0</v>
      </c>
      <c r="W52" s="14"/>
      <c r="X52" s="148" t="s">
        <v>87</v>
      </c>
      <c r="Y52" s="98">
        <v>18</v>
      </c>
      <c r="Z52" s="99">
        <v>58846.28</v>
      </c>
    </row>
    <row r="53" spans="1:26" ht="15" customHeight="1" x14ac:dyDescent="0.25">
      <c r="A53" s="54" t="s">
        <v>88</v>
      </c>
      <c r="B53" s="55"/>
      <c r="C53" s="56"/>
      <c r="D53" s="55"/>
      <c r="E53" s="56"/>
      <c r="F53" s="55"/>
      <c r="G53" s="39">
        <f t="shared" si="17"/>
        <v>0</v>
      </c>
      <c r="H53" s="55"/>
      <c r="I53" s="72"/>
      <c r="J53" s="58"/>
      <c r="K53" s="144"/>
      <c r="L53" s="61"/>
      <c r="M53" s="55"/>
      <c r="N53" s="145"/>
      <c r="O53" s="146"/>
      <c r="P53" s="46">
        <f t="shared" si="18"/>
        <v>0</v>
      </c>
      <c r="Q53" s="8"/>
      <c r="R53" s="64"/>
      <c r="S53" s="65"/>
      <c r="T53" s="66"/>
      <c r="U53" s="65"/>
      <c r="V53" s="149">
        <f t="shared" si="19"/>
        <v>0</v>
      </c>
      <c r="W53" s="14"/>
      <c r="X53" s="150" t="s">
        <v>89</v>
      </c>
      <c r="Y53" s="71">
        <v>2</v>
      </c>
      <c r="Z53" s="72">
        <v>5942.01</v>
      </c>
    </row>
    <row r="54" spans="1:26" ht="15" customHeight="1" x14ac:dyDescent="0.25">
      <c r="A54" s="54" t="s">
        <v>90</v>
      </c>
      <c r="B54" s="55"/>
      <c r="C54" s="56"/>
      <c r="D54" s="55"/>
      <c r="E54" s="56"/>
      <c r="F54" s="55"/>
      <c r="G54" s="39">
        <f t="shared" si="17"/>
        <v>0</v>
      </c>
      <c r="H54" s="55"/>
      <c r="I54" s="72"/>
      <c r="J54" s="58"/>
      <c r="K54" s="144"/>
      <c r="L54" s="61"/>
      <c r="M54" s="55"/>
      <c r="N54" s="145"/>
      <c r="O54" s="146"/>
      <c r="P54" s="46">
        <f t="shared" si="18"/>
        <v>0</v>
      </c>
      <c r="Q54" s="8"/>
      <c r="R54" s="64"/>
      <c r="S54" s="65"/>
      <c r="T54" s="66"/>
      <c r="U54" s="65"/>
      <c r="V54" s="149">
        <f t="shared" si="19"/>
        <v>0</v>
      </c>
      <c r="W54" s="14"/>
      <c r="X54" s="150" t="s">
        <v>91</v>
      </c>
      <c r="Y54" s="71">
        <v>2</v>
      </c>
      <c r="Z54" s="72">
        <v>2380.17</v>
      </c>
    </row>
    <row r="55" spans="1:26" ht="15" customHeight="1" x14ac:dyDescent="0.25">
      <c r="A55" s="54" t="s">
        <v>48</v>
      </c>
      <c r="B55" s="55">
        <v>1</v>
      </c>
      <c r="C55" s="56">
        <v>2383</v>
      </c>
      <c r="D55" s="55"/>
      <c r="E55" s="56"/>
      <c r="F55" s="73">
        <f>B55+D55</f>
        <v>1</v>
      </c>
      <c r="G55" s="39">
        <f t="shared" si="17"/>
        <v>2383</v>
      </c>
      <c r="H55" s="55"/>
      <c r="I55" s="72"/>
      <c r="J55" s="58"/>
      <c r="K55" s="144"/>
      <c r="L55" s="61"/>
      <c r="M55" s="55"/>
      <c r="N55" s="145"/>
      <c r="O55" s="146"/>
      <c r="P55" s="46">
        <f t="shared" si="18"/>
        <v>2383</v>
      </c>
      <c r="Q55" s="9"/>
      <c r="R55" s="64"/>
      <c r="S55" s="65"/>
      <c r="T55" s="66"/>
      <c r="U55" s="65"/>
      <c r="V55" s="149">
        <f t="shared" si="19"/>
        <v>0</v>
      </c>
      <c r="W55" s="14"/>
      <c r="X55" s="150" t="s">
        <v>92</v>
      </c>
      <c r="Y55" s="71"/>
      <c r="Z55" s="72"/>
    </row>
    <row r="56" spans="1:26" ht="15" customHeight="1" x14ac:dyDescent="0.25">
      <c r="A56" s="54" t="s">
        <v>50</v>
      </c>
      <c r="B56" s="55">
        <v>6</v>
      </c>
      <c r="C56" s="56">
        <v>14430</v>
      </c>
      <c r="D56" s="55"/>
      <c r="E56" s="56"/>
      <c r="F56" s="73">
        <f>B56+D56</f>
        <v>6</v>
      </c>
      <c r="G56" s="39">
        <f t="shared" si="17"/>
        <v>14430</v>
      </c>
      <c r="H56" s="55">
        <v>4</v>
      </c>
      <c r="I56" s="72">
        <v>2638.39</v>
      </c>
      <c r="J56" s="58"/>
      <c r="K56" s="144"/>
      <c r="L56" s="61"/>
      <c r="M56" s="55"/>
      <c r="N56" s="145"/>
      <c r="O56" s="146"/>
      <c r="P56" s="46">
        <f t="shared" si="18"/>
        <v>17068.39</v>
      </c>
      <c r="Q56" s="8"/>
      <c r="R56" s="64"/>
      <c r="S56" s="65"/>
      <c r="T56" s="66"/>
      <c r="U56" s="65"/>
      <c r="V56" s="149">
        <f t="shared" si="19"/>
        <v>0</v>
      </c>
      <c r="W56" s="14"/>
      <c r="X56" s="151" t="s">
        <v>93</v>
      </c>
      <c r="Y56" s="152"/>
      <c r="Z56" s="153"/>
    </row>
    <row r="57" spans="1:26" ht="15" customHeight="1" thickBot="1" x14ac:dyDescent="0.3">
      <c r="A57" s="74" t="s">
        <v>52</v>
      </c>
      <c r="B57" s="55">
        <v>1</v>
      </c>
      <c r="C57" s="56">
        <v>2324</v>
      </c>
      <c r="D57" s="55"/>
      <c r="E57" s="56"/>
      <c r="F57" s="73">
        <f>B57+D57</f>
        <v>1</v>
      </c>
      <c r="G57" s="39">
        <f t="shared" si="17"/>
        <v>2324</v>
      </c>
      <c r="H57" s="55"/>
      <c r="I57" s="72"/>
      <c r="J57" s="58"/>
      <c r="K57" s="144"/>
      <c r="L57" s="61"/>
      <c r="M57" s="55"/>
      <c r="N57" s="145"/>
      <c r="O57" s="146"/>
      <c r="P57" s="46">
        <f t="shared" si="18"/>
        <v>2324</v>
      </c>
      <c r="Q57" s="8"/>
      <c r="R57" s="103"/>
      <c r="S57" s="104"/>
      <c r="T57" s="105"/>
      <c r="U57" s="104"/>
      <c r="V57" s="154">
        <f t="shared" si="19"/>
        <v>0</v>
      </c>
      <c r="W57" s="14"/>
      <c r="X57" s="155" t="s">
        <v>94</v>
      </c>
      <c r="Y57" s="156"/>
      <c r="Z57" s="157"/>
    </row>
    <row r="58" spans="1:26" ht="15" customHeight="1" thickBot="1" x14ac:dyDescent="0.3">
      <c r="A58" s="17" t="s">
        <v>54</v>
      </c>
      <c r="B58" s="18">
        <f t="shared" ref="B58:O58" si="20">SUM(B59:B64)</f>
        <v>249</v>
      </c>
      <c r="C58" s="19">
        <f t="shared" si="20"/>
        <v>563899.46</v>
      </c>
      <c r="D58" s="18">
        <f t="shared" si="20"/>
        <v>25</v>
      </c>
      <c r="E58" s="19">
        <f t="shared" si="20"/>
        <v>51673</v>
      </c>
      <c r="F58" s="18">
        <f t="shared" si="20"/>
        <v>274</v>
      </c>
      <c r="G58" s="19">
        <f t="shared" si="20"/>
        <v>615572.46</v>
      </c>
      <c r="H58" s="89">
        <f t="shared" si="20"/>
        <v>172</v>
      </c>
      <c r="I58" s="33">
        <f t="shared" si="20"/>
        <v>89415.94</v>
      </c>
      <c r="J58" s="21">
        <f t="shared" si="20"/>
        <v>0</v>
      </c>
      <c r="K58" s="158">
        <f t="shared" si="20"/>
        <v>0</v>
      </c>
      <c r="L58" s="22">
        <f t="shared" si="20"/>
        <v>0</v>
      </c>
      <c r="M58" s="159">
        <f t="shared" si="20"/>
        <v>0</v>
      </c>
      <c r="N58" s="33">
        <f t="shared" si="20"/>
        <v>0</v>
      </c>
      <c r="O58" s="160">
        <f t="shared" si="20"/>
        <v>0</v>
      </c>
      <c r="P58" s="30">
        <f>SUM(P59:P64)</f>
        <v>704988.4</v>
      </c>
      <c r="Q58" s="9"/>
      <c r="R58" s="27">
        <f>SUM(R59:R64)</f>
        <v>0</v>
      </c>
      <c r="S58" s="109">
        <f>SUM(S59:S64)</f>
        <v>0</v>
      </c>
      <c r="T58" s="110">
        <f>SUM(T59:T64)</f>
        <v>0</v>
      </c>
      <c r="U58" s="109">
        <f>SUM(U59:U64)</f>
        <v>0</v>
      </c>
      <c r="V58" s="30">
        <f>SUM(V59:V64)</f>
        <v>0</v>
      </c>
      <c r="W58" s="14"/>
      <c r="X58" s="161" t="s">
        <v>95</v>
      </c>
      <c r="Y58" s="94">
        <f>SUM(Y59:Y63)</f>
        <v>12</v>
      </c>
      <c r="Z58" s="95">
        <f>SUM(Z59:Z63)</f>
        <v>14750.88</v>
      </c>
    </row>
    <row r="59" spans="1:26" ht="15" customHeight="1" x14ac:dyDescent="0.25">
      <c r="A59" s="111" t="s">
        <v>56</v>
      </c>
      <c r="B59" s="55">
        <v>6</v>
      </c>
      <c r="C59" s="56">
        <v>13818</v>
      </c>
      <c r="D59" s="55"/>
      <c r="E59" s="56"/>
      <c r="F59" s="73">
        <f t="shared" ref="F59:G64" si="21">B59+D59</f>
        <v>6</v>
      </c>
      <c r="G59" s="39">
        <f t="shared" si="21"/>
        <v>13818</v>
      </c>
      <c r="H59" s="55">
        <v>1</v>
      </c>
      <c r="I59" s="72">
        <v>551.94000000000005</v>
      </c>
      <c r="J59" s="58"/>
      <c r="K59" s="144"/>
      <c r="L59" s="61"/>
      <c r="M59" s="55"/>
      <c r="N59" s="145"/>
      <c r="O59" s="146"/>
      <c r="P59" s="46">
        <f t="shared" ref="P59:P64" si="22">G59+I59+K59+L59+N59+O59</f>
        <v>14369.94</v>
      </c>
      <c r="Q59" s="8"/>
      <c r="R59" s="47"/>
      <c r="S59" s="48"/>
      <c r="T59" s="49"/>
      <c r="U59" s="48"/>
      <c r="V59" s="147">
        <f t="shared" ref="V59:V64" si="23">SUM(R59:U59)</f>
        <v>0</v>
      </c>
      <c r="W59" s="14"/>
      <c r="X59" s="162">
        <v>14</v>
      </c>
      <c r="Y59" s="98">
        <v>9</v>
      </c>
      <c r="Z59" s="99">
        <v>11116.22</v>
      </c>
    </row>
    <row r="60" spans="1:26" ht="15" customHeight="1" x14ac:dyDescent="0.25">
      <c r="A60" s="54" t="s">
        <v>58</v>
      </c>
      <c r="B60" s="55">
        <v>20</v>
      </c>
      <c r="C60" s="56">
        <v>45700</v>
      </c>
      <c r="D60" s="55"/>
      <c r="E60" s="56"/>
      <c r="F60" s="73">
        <f t="shared" si="21"/>
        <v>20</v>
      </c>
      <c r="G60" s="39">
        <f t="shared" si="21"/>
        <v>45700</v>
      </c>
      <c r="H60" s="55">
        <v>8</v>
      </c>
      <c r="I60" s="72">
        <v>3719.9</v>
      </c>
      <c r="J60" s="58"/>
      <c r="K60" s="144"/>
      <c r="L60" s="61"/>
      <c r="M60" s="55"/>
      <c r="N60" s="145"/>
      <c r="O60" s="146"/>
      <c r="P60" s="46">
        <f t="shared" si="22"/>
        <v>49419.9</v>
      </c>
      <c r="Q60" s="8"/>
      <c r="R60" s="64"/>
      <c r="S60" s="65"/>
      <c r="T60" s="66"/>
      <c r="U60" s="65"/>
      <c r="V60" s="149">
        <f t="shared" si="23"/>
        <v>0</v>
      </c>
      <c r="W60" s="14"/>
      <c r="X60" s="163">
        <v>13</v>
      </c>
      <c r="Y60" s="71">
        <v>1</v>
      </c>
      <c r="Z60" s="72">
        <v>1341</v>
      </c>
    </row>
    <row r="61" spans="1:26" ht="15" customHeight="1" x14ac:dyDescent="0.25">
      <c r="A61" s="54" t="s">
        <v>60</v>
      </c>
      <c r="B61" s="55">
        <v>154</v>
      </c>
      <c r="C61" s="56">
        <v>348993.46</v>
      </c>
      <c r="D61" s="55"/>
      <c r="E61" s="56"/>
      <c r="F61" s="73">
        <f t="shared" si="21"/>
        <v>154</v>
      </c>
      <c r="G61" s="39">
        <f t="shared" si="21"/>
        <v>348993.46</v>
      </c>
      <c r="H61" s="55">
        <v>96</v>
      </c>
      <c r="I61" s="72">
        <v>53289.16</v>
      </c>
      <c r="J61" s="58"/>
      <c r="K61" s="144"/>
      <c r="L61" s="61"/>
      <c r="M61" s="55"/>
      <c r="N61" s="145"/>
      <c r="O61" s="146"/>
      <c r="P61" s="46">
        <f t="shared" si="22"/>
        <v>402282.62</v>
      </c>
      <c r="Q61" s="9"/>
      <c r="R61" s="64"/>
      <c r="S61" s="65"/>
      <c r="T61" s="66"/>
      <c r="U61" s="65"/>
      <c r="V61" s="149">
        <f t="shared" si="23"/>
        <v>0</v>
      </c>
      <c r="W61" s="14"/>
      <c r="X61" s="163">
        <v>12</v>
      </c>
      <c r="Y61" s="71">
        <v>1</v>
      </c>
      <c r="Z61" s="72">
        <v>988.83</v>
      </c>
    </row>
    <row r="62" spans="1:26" ht="15" customHeight="1" x14ac:dyDescent="0.25">
      <c r="A62" s="54" t="s">
        <v>96</v>
      </c>
      <c r="B62" s="55">
        <v>20</v>
      </c>
      <c r="C62" s="56">
        <v>44980</v>
      </c>
      <c r="D62" s="55"/>
      <c r="E62" s="56"/>
      <c r="F62" s="73">
        <f t="shared" si="21"/>
        <v>20</v>
      </c>
      <c r="G62" s="39">
        <f t="shared" si="21"/>
        <v>44980</v>
      </c>
      <c r="H62" s="55">
        <v>15</v>
      </c>
      <c r="I62" s="72">
        <v>7007.42</v>
      </c>
      <c r="J62" s="58"/>
      <c r="K62" s="144"/>
      <c r="L62" s="61"/>
      <c r="M62" s="55"/>
      <c r="N62" s="145"/>
      <c r="O62" s="146"/>
      <c r="P62" s="46">
        <f t="shared" si="22"/>
        <v>51987.42</v>
      </c>
      <c r="Q62" s="8"/>
      <c r="R62" s="64"/>
      <c r="S62" s="65"/>
      <c r="T62" s="66"/>
      <c r="U62" s="65"/>
      <c r="V62" s="149">
        <f t="shared" si="23"/>
        <v>0</v>
      </c>
      <c r="W62" s="14"/>
      <c r="X62" s="163">
        <v>11</v>
      </c>
      <c r="Y62" s="71"/>
      <c r="Z62" s="72"/>
    </row>
    <row r="63" spans="1:26" ht="15" customHeight="1" thickBot="1" x14ac:dyDescent="0.3">
      <c r="A63" s="54" t="s">
        <v>64</v>
      </c>
      <c r="B63" s="55">
        <v>15</v>
      </c>
      <c r="C63" s="56">
        <v>33690</v>
      </c>
      <c r="D63" s="55"/>
      <c r="E63" s="56"/>
      <c r="F63" s="73">
        <f t="shared" si="21"/>
        <v>15</v>
      </c>
      <c r="G63" s="39">
        <f t="shared" si="21"/>
        <v>33690</v>
      </c>
      <c r="H63" s="55">
        <v>7</v>
      </c>
      <c r="I63" s="72">
        <v>3506.99</v>
      </c>
      <c r="J63" s="58"/>
      <c r="K63" s="144"/>
      <c r="L63" s="61"/>
      <c r="M63" s="55"/>
      <c r="N63" s="145"/>
      <c r="O63" s="146"/>
      <c r="P63" s="46">
        <f t="shared" si="22"/>
        <v>37196.99</v>
      </c>
      <c r="Q63" s="8"/>
      <c r="R63" s="64"/>
      <c r="S63" s="65"/>
      <c r="T63" s="66"/>
      <c r="U63" s="65"/>
      <c r="V63" s="149">
        <f t="shared" si="23"/>
        <v>0</v>
      </c>
      <c r="W63" s="14"/>
      <c r="X63" s="164">
        <v>10</v>
      </c>
      <c r="Y63" s="86">
        <v>1</v>
      </c>
      <c r="Z63" s="87">
        <v>1304.83</v>
      </c>
    </row>
    <row r="64" spans="1:26" ht="15" customHeight="1" thickBot="1" x14ac:dyDescent="0.3">
      <c r="A64" s="74" t="s">
        <v>66</v>
      </c>
      <c r="B64" s="55">
        <v>34</v>
      </c>
      <c r="C64" s="56">
        <v>76718</v>
      </c>
      <c r="D64" s="55">
        <v>25</v>
      </c>
      <c r="E64" s="56">
        <v>51673</v>
      </c>
      <c r="F64" s="73">
        <f t="shared" si="21"/>
        <v>59</v>
      </c>
      <c r="G64" s="39">
        <f t="shared" si="21"/>
        <v>128391</v>
      </c>
      <c r="H64" s="55">
        <v>45</v>
      </c>
      <c r="I64" s="72">
        <v>21340.53</v>
      </c>
      <c r="J64" s="58"/>
      <c r="K64" s="144"/>
      <c r="L64" s="61"/>
      <c r="M64" s="55"/>
      <c r="N64" s="145"/>
      <c r="O64" s="146"/>
      <c r="P64" s="46">
        <f t="shared" si="22"/>
        <v>149731.53</v>
      </c>
      <c r="Q64" s="9"/>
      <c r="R64" s="103"/>
      <c r="S64" s="104"/>
      <c r="T64" s="105"/>
      <c r="U64" s="104"/>
      <c r="V64" s="149">
        <f t="shared" si="23"/>
        <v>0</v>
      </c>
      <c r="W64" s="14"/>
      <c r="X64" s="93" t="s">
        <v>97</v>
      </c>
      <c r="Y64" s="94">
        <f>SUM(Y65:Y69)</f>
        <v>0</v>
      </c>
      <c r="Z64" s="95">
        <f>SUM(Z65:Z69)</f>
        <v>0</v>
      </c>
    </row>
    <row r="65" spans="1:26" ht="15" customHeight="1" thickBot="1" x14ac:dyDescent="0.3">
      <c r="A65" s="17" t="s">
        <v>98</v>
      </c>
      <c r="B65" s="18">
        <f>SUM(B66:B71)</f>
        <v>103</v>
      </c>
      <c r="C65" s="19">
        <f t="shared" ref="C65:O65" si="24">SUM(C66:C71)</f>
        <v>225813.95</v>
      </c>
      <c r="D65" s="18">
        <f t="shared" si="24"/>
        <v>5</v>
      </c>
      <c r="E65" s="19">
        <f t="shared" si="24"/>
        <v>10232</v>
      </c>
      <c r="F65" s="18">
        <f t="shared" si="24"/>
        <v>108</v>
      </c>
      <c r="G65" s="19">
        <f t="shared" si="24"/>
        <v>236045.95</v>
      </c>
      <c r="H65" s="89">
        <f t="shared" si="24"/>
        <v>77</v>
      </c>
      <c r="I65" s="33">
        <f t="shared" si="24"/>
        <v>37236.589999999997</v>
      </c>
      <c r="J65" s="21">
        <f t="shared" si="24"/>
        <v>0</v>
      </c>
      <c r="K65" s="158">
        <f t="shared" si="24"/>
        <v>0</v>
      </c>
      <c r="L65" s="22">
        <f t="shared" si="24"/>
        <v>0</v>
      </c>
      <c r="M65" s="159">
        <f t="shared" si="24"/>
        <v>0</v>
      </c>
      <c r="N65" s="165">
        <f>SUM(N66:N71)</f>
        <v>0</v>
      </c>
      <c r="O65" s="160">
        <f t="shared" si="24"/>
        <v>0</v>
      </c>
      <c r="P65" s="30">
        <f>SUM(P66:P71)</f>
        <v>273282.53999999998</v>
      </c>
      <c r="Q65" s="8"/>
      <c r="R65" s="27">
        <f>SUM(R66:R71)</f>
        <v>0</v>
      </c>
      <c r="S65" s="109">
        <f>SUM(S66:S71)</f>
        <v>0</v>
      </c>
      <c r="T65" s="110">
        <f>SUM(T66:T71)</f>
        <v>0</v>
      </c>
      <c r="U65" s="109">
        <f>SUM(U66:U71)</f>
        <v>0</v>
      </c>
      <c r="V65" s="166">
        <f>SUM(V66:V71)</f>
        <v>0</v>
      </c>
      <c r="W65" s="14"/>
      <c r="X65" s="112" t="s">
        <v>99</v>
      </c>
      <c r="Y65" s="98"/>
      <c r="Z65" s="99"/>
    </row>
    <row r="66" spans="1:26" ht="15" customHeight="1" x14ac:dyDescent="0.25">
      <c r="A66" s="111" t="s">
        <v>70</v>
      </c>
      <c r="B66" s="55">
        <v>6</v>
      </c>
      <c r="C66" s="56">
        <v>13464</v>
      </c>
      <c r="D66" s="55"/>
      <c r="E66" s="56"/>
      <c r="F66" s="73">
        <f>B66+D66</f>
        <v>6</v>
      </c>
      <c r="G66" s="39">
        <f t="shared" ref="G66:G84" si="25">C66+E66</f>
        <v>13464</v>
      </c>
      <c r="H66" s="55">
        <v>2</v>
      </c>
      <c r="I66" s="72">
        <v>1110.72</v>
      </c>
      <c r="J66" s="58"/>
      <c r="K66" s="144"/>
      <c r="L66" s="61"/>
      <c r="M66" s="55"/>
      <c r="N66" s="145"/>
      <c r="O66" s="146"/>
      <c r="P66" s="46">
        <f>G66+I66+K66+L66+N66+O66</f>
        <v>14574.72</v>
      </c>
      <c r="Q66" s="8"/>
      <c r="R66" s="47"/>
      <c r="S66" s="48"/>
      <c r="T66" s="49"/>
      <c r="U66" s="48"/>
      <c r="V66" s="149">
        <f>SUM(R66:U66)</f>
        <v>0</v>
      </c>
      <c r="W66" s="14"/>
      <c r="X66" s="70" t="s">
        <v>100</v>
      </c>
      <c r="Y66" s="71"/>
      <c r="Z66" s="72"/>
    </row>
    <row r="67" spans="1:26" ht="15" customHeight="1" x14ac:dyDescent="0.25">
      <c r="A67" s="54" t="s">
        <v>72</v>
      </c>
      <c r="B67" s="55">
        <v>25</v>
      </c>
      <c r="C67" s="56">
        <v>55124.95</v>
      </c>
      <c r="D67" s="55"/>
      <c r="E67" s="56"/>
      <c r="F67" s="73">
        <f>B67+D67</f>
        <v>25</v>
      </c>
      <c r="G67" s="39">
        <f t="shared" si="25"/>
        <v>55124.95</v>
      </c>
      <c r="H67" s="55">
        <v>20</v>
      </c>
      <c r="I67" s="72">
        <v>10764.94</v>
      </c>
      <c r="J67" s="58"/>
      <c r="K67" s="144"/>
      <c r="L67" s="61"/>
      <c r="M67" s="55"/>
      <c r="N67" s="145"/>
      <c r="O67" s="146"/>
      <c r="P67" s="46">
        <f>G67+I67+K67+L67+N67+O67</f>
        <v>65889.89</v>
      </c>
      <c r="Q67" s="9"/>
      <c r="R67" s="64"/>
      <c r="S67" s="65"/>
      <c r="T67" s="66"/>
      <c r="U67" s="65"/>
      <c r="V67" s="149">
        <f>SUM(R67:U67)</f>
        <v>0</v>
      </c>
      <c r="W67" s="14"/>
      <c r="X67" s="70" t="s">
        <v>101</v>
      </c>
      <c r="Y67" s="71"/>
      <c r="Z67" s="72"/>
    </row>
    <row r="68" spans="1:26" ht="15" customHeight="1" x14ac:dyDescent="0.25">
      <c r="A68" s="54" t="s">
        <v>74</v>
      </c>
      <c r="B68" s="55">
        <v>27</v>
      </c>
      <c r="C68" s="56">
        <v>57586</v>
      </c>
      <c r="D68" s="55">
        <v>1</v>
      </c>
      <c r="E68" s="56">
        <v>2068</v>
      </c>
      <c r="F68" s="73">
        <f>B68+D68</f>
        <v>28</v>
      </c>
      <c r="G68" s="39">
        <f t="shared" si="25"/>
        <v>59654</v>
      </c>
      <c r="H68" s="55">
        <v>18</v>
      </c>
      <c r="I68" s="72">
        <v>8361.69</v>
      </c>
      <c r="J68" s="58"/>
      <c r="K68" s="144"/>
      <c r="L68" s="61"/>
      <c r="M68" s="55"/>
      <c r="N68" s="145"/>
      <c r="O68" s="146"/>
      <c r="P68" s="46">
        <f>G68+I68+K68+L68+N68+O68</f>
        <v>68015.69</v>
      </c>
      <c r="Q68" s="8"/>
      <c r="R68" s="64"/>
      <c r="S68" s="65"/>
      <c r="T68" s="66"/>
      <c r="U68" s="65"/>
      <c r="V68" s="149">
        <f>SUM(R68:U68)</f>
        <v>0</v>
      </c>
      <c r="W68" s="14"/>
      <c r="X68" s="70" t="s">
        <v>102</v>
      </c>
      <c r="Y68" s="71"/>
      <c r="Z68" s="72"/>
    </row>
    <row r="69" spans="1:26" ht="15" customHeight="1" thickBot="1" x14ac:dyDescent="0.3">
      <c r="A69" s="54" t="s">
        <v>103</v>
      </c>
      <c r="B69" s="55">
        <v>38</v>
      </c>
      <c r="C69" s="56">
        <v>84246</v>
      </c>
      <c r="D69" s="55"/>
      <c r="E69" s="56"/>
      <c r="F69" s="73">
        <f>B69+D69</f>
        <v>38</v>
      </c>
      <c r="G69" s="39">
        <f t="shared" si="25"/>
        <v>84246</v>
      </c>
      <c r="H69" s="55">
        <v>26</v>
      </c>
      <c r="I69" s="72">
        <v>12027.66</v>
      </c>
      <c r="J69" s="58"/>
      <c r="K69" s="144"/>
      <c r="L69" s="61"/>
      <c r="M69" s="55"/>
      <c r="N69" s="145"/>
      <c r="O69" s="146"/>
      <c r="P69" s="46">
        <f>G69+I69+K69+L69+N69+O69</f>
        <v>96273.66</v>
      </c>
      <c r="Q69" s="8"/>
      <c r="R69" s="64"/>
      <c r="S69" s="65"/>
      <c r="T69" s="66"/>
      <c r="U69" s="65"/>
      <c r="V69" s="149">
        <f>SUM(R69:U69)</f>
        <v>0</v>
      </c>
      <c r="W69" s="14"/>
      <c r="X69" s="85" t="s">
        <v>104</v>
      </c>
      <c r="Y69" s="86"/>
      <c r="Z69" s="87"/>
    </row>
    <row r="70" spans="1:26" ht="15" customHeight="1" thickBot="1" x14ac:dyDescent="0.3">
      <c r="A70" s="54" t="s">
        <v>78</v>
      </c>
      <c r="B70" s="55"/>
      <c r="C70" s="56"/>
      <c r="D70" s="55"/>
      <c r="E70" s="56"/>
      <c r="F70" s="73"/>
      <c r="G70" s="39"/>
      <c r="H70" s="55"/>
      <c r="I70" s="72"/>
      <c r="J70" s="58"/>
      <c r="K70" s="144"/>
      <c r="L70" s="61"/>
      <c r="M70" s="55"/>
      <c r="N70" s="145"/>
      <c r="O70" s="146"/>
      <c r="P70" s="46"/>
      <c r="Q70" s="8"/>
      <c r="R70" s="167"/>
      <c r="S70" s="168"/>
      <c r="T70" s="169"/>
      <c r="U70" s="168"/>
      <c r="V70" s="170"/>
      <c r="W70" s="14"/>
      <c r="X70" s="171" t="s">
        <v>105</v>
      </c>
      <c r="Y70" s="94">
        <f>SUM(Y71:Y75)</f>
        <v>1</v>
      </c>
      <c r="Z70" s="95">
        <f>SUM(Z71:Z75)</f>
        <v>1354</v>
      </c>
    </row>
    <row r="71" spans="1:26" ht="15" customHeight="1" thickBot="1" x14ac:dyDescent="0.3">
      <c r="A71" s="74" t="s">
        <v>80</v>
      </c>
      <c r="B71" s="55">
        <v>7</v>
      </c>
      <c r="C71" s="56">
        <v>15393</v>
      </c>
      <c r="D71" s="55">
        <v>4</v>
      </c>
      <c r="E71" s="56">
        <v>8164</v>
      </c>
      <c r="F71" s="73">
        <f>B71+D71</f>
        <v>11</v>
      </c>
      <c r="G71" s="39">
        <f t="shared" si="25"/>
        <v>23557</v>
      </c>
      <c r="H71" s="55">
        <v>11</v>
      </c>
      <c r="I71" s="72">
        <v>4971.58</v>
      </c>
      <c r="J71" s="58"/>
      <c r="K71" s="144"/>
      <c r="L71" s="61"/>
      <c r="M71" s="55"/>
      <c r="N71" s="145"/>
      <c r="O71" s="146"/>
      <c r="P71" s="46">
        <f>G71+I71+K71+L71+N71+O71</f>
        <v>28528.58</v>
      </c>
      <c r="Q71" s="9"/>
      <c r="R71" s="103"/>
      <c r="S71" s="104"/>
      <c r="T71" s="105"/>
      <c r="U71" s="104"/>
      <c r="V71" s="154">
        <f>SUM(R71:U71)</f>
        <v>0</v>
      </c>
      <c r="W71" s="14"/>
      <c r="X71" s="112" t="s">
        <v>99</v>
      </c>
      <c r="Y71" s="98">
        <v>1</v>
      </c>
      <c r="Z71" s="99">
        <v>1354</v>
      </c>
    </row>
    <row r="72" spans="1:26" ht="15" customHeight="1" thickBot="1" x14ac:dyDescent="0.3">
      <c r="A72" s="17" t="s">
        <v>106</v>
      </c>
      <c r="B72" s="18">
        <f>SUM(B73:B77)</f>
        <v>0</v>
      </c>
      <c r="C72" s="19">
        <v>0</v>
      </c>
      <c r="D72" s="18">
        <f>SUM(D73:D77)</f>
        <v>0</v>
      </c>
      <c r="E72" s="19">
        <v>0</v>
      </c>
      <c r="F72" s="18">
        <v>0</v>
      </c>
      <c r="G72" s="19">
        <v>0</v>
      </c>
      <c r="H72" s="18">
        <v>0</v>
      </c>
      <c r="I72" s="33">
        <v>0</v>
      </c>
      <c r="J72" s="21">
        <v>0</v>
      </c>
      <c r="K72" s="158">
        <v>0</v>
      </c>
      <c r="L72" s="22">
        <v>0</v>
      </c>
      <c r="M72" s="18">
        <v>0</v>
      </c>
      <c r="N72" s="165">
        <v>0</v>
      </c>
      <c r="O72" s="172">
        <v>0</v>
      </c>
      <c r="P72" s="30">
        <v>0</v>
      </c>
      <c r="Q72" s="8"/>
      <c r="R72" s="27">
        <f>SUM(R73:R77)</f>
        <v>0</v>
      </c>
      <c r="S72" s="109">
        <f>SUM(S73:S77)</f>
        <v>0</v>
      </c>
      <c r="T72" s="110">
        <f>SUM(T73:T77)</f>
        <v>0</v>
      </c>
      <c r="U72" s="109">
        <f>SUM(U73:U77)</f>
        <v>0</v>
      </c>
      <c r="V72" s="30">
        <f>SUM(V73:V77)</f>
        <v>0</v>
      </c>
      <c r="W72" s="14"/>
      <c r="X72" s="70" t="s">
        <v>100</v>
      </c>
      <c r="Y72" s="71"/>
      <c r="Z72" s="72"/>
    </row>
    <row r="73" spans="1:26" ht="15" customHeight="1" x14ac:dyDescent="0.25">
      <c r="A73" s="67">
        <v>12</v>
      </c>
      <c r="B73" s="55"/>
      <c r="C73" s="56"/>
      <c r="D73" s="55"/>
      <c r="E73" s="56"/>
      <c r="F73" s="55"/>
      <c r="G73" s="39">
        <f t="shared" si="25"/>
        <v>0</v>
      </c>
      <c r="H73" s="55"/>
      <c r="I73" s="72"/>
      <c r="J73" s="58"/>
      <c r="K73" s="144"/>
      <c r="L73" s="61"/>
      <c r="M73" s="55"/>
      <c r="N73" s="145"/>
      <c r="O73" s="146"/>
      <c r="P73" s="46">
        <f>G73+I73+K73+L73+N73+O73</f>
        <v>0</v>
      </c>
      <c r="Q73" s="8"/>
      <c r="R73" s="47"/>
      <c r="S73" s="48"/>
      <c r="T73" s="49"/>
      <c r="U73" s="48"/>
      <c r="V73" s="50">
        <f>SUM(R73:U73)</f>
        <v>0</v>
      </c>
      <c r="W73" s="14"/>
      <c r="X73" s="70" t="s">
        <v>101</v>
      </c>
      <c r="Y73" s="71"/>
      <c r="Z73" s="72"/>
    </row>
    <row r="74" spans="1:26" ht="15" customHeight="1" x14ac:dyDescent="0.25">
      <c r="A74" s="67">
        <v>11</v>
      </c>
      <c r="B74" s="55"/>
      <c r="C74" s="56"/>
      <c r="D74" s="55"/>
      <c r="E74" s="56"/>
      <c r="F74" s="55"/>
      <c r="G74" s="39">
        <f t="shared" si="25"/>
        <v>0</v>
      </c>
      <c r="H74" s="55"/>
      <c r="I74" s="72"/>
      <c r="J74" s="58"/>
      <c r="K74" s="144"/>
      <c r="L74" s="61"/>
      <c r="M74" s="55"/>
      <c r="N74" s="145"/>
      <c r="O74" s="146"/>
      <c r="P74" s="46">
        <f>G74+I74+K74+L74+N74+O74</f>
        <v>0</v>
      </c>
      <c r="Q74" s="9"/>
      <c r="R74" s="114"/>
      <c r="S74" s="115"/>
      <c r="T74" s="116"/>
      <c r="U74" s="115"/>
      <c r="V74" s="50">
        <f>SUM(R74:U74)</f>
        <v>0</v>
      </c>
      <c r="W74" s="14"/>
      <c r="X74" s="70" t="s">
        <v>102</v>
      </c>
      <c r="Y74" s="71"/>
      <c r="Z74" s="72"/>
    </row>
    <row r="75" spans="1:26" ht="15" customHeight="1" thickBot="1" x14ac:dyDescent="0.3">
      <c r="A75" s="67">
        <v>10</v>
      </c>
      <c r="B75" s="55"/>
      <c r="C75" s="56"/>
      <c r="D75" s="55"/>
      <c r="E75" s="56"/>
      <c r="F75" s="55"/>
      <c r="G75" s="39">
        <f t="shared" si="25"/>
        <v>0</v>
      </c>
      <c r="H75" s="55"/>
      <c r="I75" s="72"/>
      <c r="J75" s="58"/>
      <c r="K75" s="144"/>
      <c r="L75" s="61"/>
      <c r="M75" s="55"/>
      <c r="N75" s="145"/>
      <c r="O75" s="146"/>
      <c r="P75" s="46">
        <f>G75+I75+K75+L75+N75+O75</f>
        <v>0</v>
      </c>
      <c r="Q75" s="8"/>
      <c r="R75" s="114"/>
      <c r="S75" s="115"/>
      <c r="T75" s="116"/>
      <c r="U75" s="115"/>
      <c r="V75" s="50">
        <f>SUM(R75:U75)</f>
        <v>0</v>
      </c>
      <c r="W75" s="14"/>
      <c r="X75" s="85" t="s">
        <v>104</v>
      </c>
      <c r="Y75" s="86"/>
      <c r="Z75" s="87"/>
    </row>
    <row r="76" spans="1:26" ht="15" customHeight="1" thickBot="1" x14ac:dyDescent="0.3">
      <c r="A76" s="117">
        <v>9</v>
      </c>
      <c r="B76" s="55"/>
      <c r="C76" s="56"/>
      <c r="D76" s="55"/>
      <c r="E76" s="56"/>
      <c r="F76" s="55"/>
      <c r="G76" s="39">
        <f t="shared" si="25"/>
        <v>0</v>
      </c>
      <c r="H76" s="55"/>
      <c r="I76" s="72"/>
      <c r="J76" s="58"/>
      <c r="K76" s="144"/>
      <c r="L76" s="61"/>
      <c r="M76" s="55"/>
      <c r="N76" s="145"/>
      <c r="O76" s="146"/>
      <c r="P76" s="46">
        <f>G76+I76+K76+L76+N76+O76</f>
        <v>0</v>
      </c>
      <c r="Q76" s="8"/>
      <c r="R76" s="64"/>
      <c r="S76" s="65"/>
      <c r="T76" s="66"/>
      <c r="U76" s="65"/>
      <c r="V76" s="50">
        <f>SUM(R76:U76)</f>
        <v>0</v>
      </c>
      <c r="W76" s="14"/>
      <c r="X76" s="173" t="s">
        <v>107</v>
      </c>
      <c r="Y76" s="94">
        <f>SUM(Y77:Y81)</f>
        <v>0</v>
      </c>
      <c r="Z76" s="95">
        <f>SUM(Z77:Z81)</f>
        <v>0</v>
      </c>
    </row>
    <row r="77" spans="1:26" ht="15" customHeight="1" thickBot="1" x14ac:dyDescent="0.3">
      <c r="A77" s="118">
        <v>8</v>
      </c>
      <c r="B77" s="55"/>
      <c r="C77" s="56"/>
      <c r="D77" s="55"/>
      <c r="E77" s="56"/>
      <c r="F77" s="78"/>
      <c r="G77" s="39">
        <f t="shared" si="25"/>
        <v>0</v>
      </c>
      <c r="H77" s="55"/>
      <c r="I77" s="72"/>
      <c r="J77" s="58"/>
      <c r="K77" s="144"/>
      <c r="L77" s="61"/>
      <c r="M77" s="55"/>
      <c r="N77" s="145"/>
      <c r="O77" s="146"/>
      <c r="P77" s="46">
        <f>G77+I77+K77+L77+N77+O77</f>
        <v>0</v>
      </c>
      <c r="Q77" s="9"/>
      <c r="R77" s="103"/>
      <c r="S77" s="104"/>
      <c r="T77" s="105"/>
      <c r="U77" s="104"/>
      <c r="V77" s="50">
        <f>SUM(R77:U77)</f>
        <v>0</v>
      </c>
      <c r="W77" s="14"/>
      <c r="X77" s="112" t="s">
        <v>108</v>
      </c>
      <c r="Y77" s="98"/>
      <c r="Z77" s="99"/>
    </row>
    <row r="78" spans="1:26" ht="15" customHeight="1" thickBot="1" x14ac:dyDescent="0.3">
      <c r="A78" s="174" t="s">
        <v>86</v>
      </c>
      <c r="B78" s="18">
        <f t="shared" ref="B78:O78" si="26">SUM(B79:B84)</f>
        <v>49</v>
      </c>
      <c r="C78" s="19">
        <f t="shared" si="26"/>
        <v>380572.67000000004</v>
      </c>
      <c r="D78" s="18">
        <f t="shared" si="26"/>
        <v>5</v>
      </c>
      <c r="E78" s="19">
        <f t="shared" si="26"/>
        <v>28464</v>
      </c>
      <c r="F78" s="175">
        <f t="shared" ref="F78:F83" si="27">B78+D78</f>
        <v>54</v>
      </c>
      <c r="G78" s="19">
        <f t="shared" si="26"/>
        <v>409036.67000000004</v>
      </c>
      <c r="H78" s="18">
        <f t="shared" si="26"/>
        <v>20</v>
      </c>
      <c r="I78" s="19">
        <f t="shared" si="26"/>
        <v>17241.800000000003</v>
      </c>
      <c r="J78" s="21">
        <f t="shared" si="26"/>
        <v>0</v>
      </c>
      <c r="K78" s="176">
        <f t="shared" si="26"/>
        <v>0</v>
      </c>
      <c r="L78" s="22">
        <f t="shared" si="26"/>
        <v>0</v>
      </c>
      <c r="M78" s="18">
        <f>SUM(M79:M84)</f>
        <v>0</v>
      </c>
      <c r="N78" s="165">
        <f t="shared" si="26"/>
        <v>0</v>
      </c>
      <c r="O78" s="177">
        <f t="shared" si="26"/>
        <v>0</v>
      </c>
      <c r="P78" s="30">
        <f>SUM(P79:P84)</f>
        <v>426278.47</v>
      </c>
      <c r="Q78" s="8"/>
      <c r="R78" s="27">
        <f>SUM(R79:R84)</f>
        <v>0</v>
      </c>
      <c r="S78" s="109">
        <f>SUM(S79:S84)</f>
        <v>0</v>
      </c>
      <c r="T78" s="110">
        <f>SUM(T79:T84)</f>
        <v>0</v>
      </c>
      <c r="U78" s="109">
        <f>SUM(U79:U84)</f>
        <v>0</v>
      </c>
      <c r="V78" s="30">
        <f>SUM(V79:V84)</f>
        <v>0</v>
      </c>
      <c r="W78" s="14"/>
      <c r="X78" s="70" t="s">
        <v>109</v>
      </c>
      <c r="Y78" s="71"/>
      <c r="Z78" s="72"/>
    </row>
    <row r="79" spans="1:26" ht="15" customHeight="1" x14ac:dyDescent="0.25">
      <c r="A79" s="111" t="s">
        <v>87</v>
      </c>
      <c r="B79" s="55">
        <v>29</v>
      </c>
      <c r="C79" s="56">
        <v>239580.67</v>
      </c>
      <c r="D79" s="55"/>
      <c r="E79" s="56"/>
      <c r="F79" s="73">
        <f t="shared" si="27"/>
        <v>29</v>
      </c>
      <c r="G79" s="39">
        <f t="shared" si="25"/>
        <v>239580.67</v>
      </c>
      <c r="H79" s="55">
        <v>2</v>
      </c>
      <c r="I79" s="72">
        <v>4019.73</v>
      </c>
      <c r="J79" s="58"/>
      <c r="K79" s="144"/>
      <c r="L79" s="61"/>
      <c r="M79" s="38"/>
      <c r="N79" s="145"/>
      <c r="O79" s="178"/>
      <c r="P79" s="46">
        <f t="shared" ref="P79:P84" si="28">G79+I79+K79+L79+N79+O79</f>
        <v>243600.40000000002</v>
      </c>
      <c r="Q79" s="8"/>
      <c r="R79" s="47"/>
      <c r="S79" s="48"/>
      <c r="T79" s="49"/>
      <c r="U79" s="48"/>
      <c r="V79" s="96">
        <f>SUM(R79:U79)</f>
        <v>0</v>
      </c>
      <c r="W79" s="14"/>
      <c r="X79" s="70" t="s">
        <v>110</v>
      </c>
      <c r="Y79" s="71"/>
      <c r="Z79" s="72"/>
    </row>
    <row r="80" spans="1:26" ht="15" customHeight="1" x14ac:dyDescent="0.25">
      <c r="A80" s="54" t="s">
        <v>89</v>
      </c>
      <c r="B80" s="55">
        <v>3</v>
      </c>
      <c r="C80" s="56">
        <v>22278</v>
      </c>
      <c r="D80" s="55"/>
      <c r="E80" s="56"/>
      <c r="F80" s="73">
        <f t="shared" si="27"/>
        <v>3</v>
      </c>
      <c r="G80" s="39">
        <f t="shared" si="25"/>
        <v>22278</v>
      </c>
      <c r="H80" s="55"/>
      <c r="I80" s="72"/>
      <c r="J80" s="58"/>
      <c r="K80" s="144"/>
      <c r="L80" s="61"/>
      <c r="M80" s="55"/>
      <c r="N80" s="145"/>
      <c r="O80" s="178"/>
      <c r="P80" s="46">
        <f t="shared" si="28"/>
        <v>22278</v>
      </c>
      <c r="Q80" s="9"/>
      <c r="R80" s="64"/>
      <c r="S80" s="65"/>
      <c r="T80" s="66"/>
      <c r="U80" s="65"/>
      <c r="V80" s="50">
        <f>SUM(R80:U80)</f>
        <v>0</v>
      </c>
      <c r="W80" s="14"/>
      <c r="X80" s="70" t="s">
        <v>99</v>
      </c>
      <c r="Y80" s="71"/>
      <c r="Z80" s="72"/>
    </row>
    <row r="81" spans="1:88" ht="15" customHeight="1" thickBot="1" x14ac:dyDescent="0.3">
      <c r="A81" s="54" t="s">
        <v>91</v>
      </c>
      <c r="B81" s="55">
        <v>5</v>
      </c>
      <c r="C81" s="56">
        <v>36630</v>
      </c>
      <c r="D81" s="55">
        <v>1</v>
      </c>
      <c r="E81" s="56">
        <v>6336</v>
      </c>
      <c r="F81" s="73">
        <f t="shared" si="27"/>
        <v>6</v>
      </c>
      <c r="G81" s="39">
        <f t="shared" si="25"/>
        <v>42966</v>
      </c>
      <c r="H81" s="55">
        <v>5</v>
      </c>
      <c r="I81" s="72">
        <v>4037.05</v>
      </c>
      <c r="J81" s="58"/>
      <c r="K81" s="144"/>
      <c r="L81" s="61"/>
      <c r="M81" s="55"/>
      <c r="N81" s="145"/>
      <c r="O81" s="178"/>
      <c r="P81" s="46">
        <f t="shared" si="28"/>
        <v>47003.05</v>
      </c>
      <c r="Q81" s="8"/>
      <c r="R81" s="64"/>
      <c r="S81" s="65"/>
      <c r="T81" s="66"/>
      <c r="U81" s="65"/>
      <c r="V81" s="50">
        <f>SUM(R81:U81)</f>
        <v>0</v>
      </c>
      <c r="W81" s="14"/>
      <c r="X81" s="85" t="s">
        <v>100</v>
      </c>
      <c r="Y81" s="86"/>
      <c r="Z81" s="87"/>
    </row>
    <row r="82" spans="1:88" ht="15" customHeight="1" thickBot="1" x14ac:dyDescent="0.3">
      <c r="A82" s="54" t="s">
        <v>92</v>
      </c>
      <c r="B82" s="55">
        <v>5</v>
      </c>
      <c r="C82" s="56">
        <v>35460</v>
      </c>
      <c r="D82" s="55"/>
      <c r="E82" s="56"/>
      <c r="F82" s="73">
        <f t="shared" si="27"/>
        <v>5</v>
      </c>
      <c r="G82" s="39">
        <f t="shared" si="25"/>
        <v>35460</v>
      </c>
      <c r="H82" s="55">
        <v>4</v>
      </c>
      <c r="I82" s="72">
        <v>3780.6</v>
      </c>
      <c r="J82" s="58"/>
      <c r="K82" s="144"/>
      <c r="L82" s="61"/>
      <c r="M82" s="55"/>
      <c r="N82" s="145"/>
      <c r="O82" s="178"/>
      <c r="P82" s="46">
        <f t="shared" si="28"/>
        <v>39240.6</v>
      </c>
      <c r="Q82" s="8"/>
      <c r="R82" s="64"/>
      <c r="S82" s="65"/>
      <c r="T82" s="66"/>
      <c r="U82" s="65"/>
      <c r="V82" s="50">
        <f>SUM(R82:U82)</f>
        <v>0</v>
      </c>
      <c r="W82" s="14"/>
      <c r="X82" s="171" t="s">
        <v>111</v>
      </c>
      <c r="Y82" s="94">
        <f>SUM(Y83:Y87)</f>
        <v>10</v>
      </c>
      <c r="Z82" s="95">
        <f>SUM(Z83:Z87)</f>
        <v>10663.73</v>
      </c>
    </row>
    <row r="83" spans="1:88" ht="15" customHeight="1" x14ac:dyDescent="0.25">
      <c r="A83" s="74" t="s">
        <v>93</v>
      </c>
      <c r="B83" s="55">
        <v>7</v>
      </c>
      <c r="C83" s="56">
        <v>46624</v>
      </c>
      <c r="D83" s="55">
        <v>4</v>
      </c>
      <c r="E83" s="56">
        <v>22128</v>
      </c>
      <c r="F83" s="73">
        <f t="shared" si="27"/>
        <v>11</v>
      </c>
      <c r="G83" s="39">
        <f t="shared" si="25"/>
        <v>68752</v>
      </c>
      <c r="H83" s="55">
        <v>9</v>
      </c>
      <c r="I83" s="72">
        <v>5404.42</v>
      </c>
      <c r="J83" s="58"/>
      <c r="K83" s="144"/>
      <c r="L83" s="61"/>
      <c r="M83" s="55"/>
      <c r="N83" s="145"/>
      <c r="O83" s="178"/>
      <c r="P83" s="46">
        <f t="shared" si="28"/>
        <v>74156.42</v>
      </c>
      <c r="Q83" s="9"/>
      <c r="R83" s="167"/>
      <c r="S83" s="168"/>
      <c r="T83" s="169"/>
      <c r="U83" s="168"/>
      <c r="V83" s="179">
        <f>SUM(R83:U83)</f>
        <v>0</v>
      </c>
      <c r="W83" s="14"/>
      <c r="X83" s="112" t="s">
        <v>108</v>
      </c>
      <c r="Y83" s="98">
        <v>2</v>
      </c>
      <c r="Z83" s="99">
        <v>1893.12</v>
      </c>
    </row>
    <row r="84" spans="1:88" ht="15" customHeight="1" thickBot="1" x14ac:dyDescent="0.3">
      <c r="A84" s="180" t="s">
        <v>112</v>
      </c>
      <c r="B84" s="181"/>
      <c r="C84" s="182"/>
      <c r="D84" s="181" t="s">
        <v>113</v>
      </c>
      <c r="E84" s="182"/>
      <c r="F84" s="73"/>
      <c r="G84" s="39">
        <f t="shared" si="25"/>
        <v>0</v>
      </c>
      <c r="H84" s="183"/>
      <c r="I84" s="184"/>
      <c r="J84" s="185"/>
      <c r="K84" s="186"/>
      <c r="L84" s="187"/>
      <c r="M84" s="188"/>
      <c r="N84" s="189"/>
      <c r="O84" s="190"/>
      <c r="P84" s="46">
        <f t="shared" si="28"/>
        <v>0</v>
      </c>
      <c r="Q84" s="8"/>
      <c r="R84" s="103"/>
      <c r="S84" s="104"/>
      <c r="T84" s="105"/>
      <c r="U84" s="104"/>
      <c r="V84" s="106"/>
      <c r="W84" s="14"/>
      <c r="X84" s="70" t="s">
        <v>109</v>
      </c>
      <c r="Y84" s="71">
        <v>1</v>
      </c>
      <c r="Z84" s="72">
        <v>1166.42</v>
      </c>
      <c r="CJ84" s="3" t="s">
        <v>114</v>
      </c>
    </row>
    <row r="85" spans="1:88" ht="15" customHeight="1" thickBot="1" x14ac:dyDescent="0.3">
      <c r="A85" s="17" t="s">
        <v>95</v>
      </c>
      <c r="B85" s="18">
        <f t="shared" ref="B85:P85" si="29">SUM(B86:B90)</f>
        <v>106</v>
      </c>
      <c r="C85" s="19">
        <f t="shared" si="29"/>
        <v>457992.85</v>
      </c>
      <c r="D85" s="18">
        <f t="shared" si="29"/>
        <v>4</v>
      </c>
      <c r="E85" s="19">
        <f t="shared" si="29"/>
        <v>10032</v>
      </c>
      <c r="F85" s="18">
        <f t="shared" si="29"/>
        <v>110</v>
      </c>
      <c r="G85" s="19">
        <f t="shared" si="29"/>
        <v>468024.85</v>
      </c>
      <c r="H85" s="18">
        <f t="shared" si="29"/>
        <v>78</v>
      </c>
      <c r="I85" s="33">
        <f t="shared" si="29"/>
        <v>103129.79000000001</v>
      </c>
      <c r="J85" s="21">
        <f t="shared" si="29"/>
        <v>0</v>
      </c>
      <c r="K85" s="158">
        <f t="shared" si="29"/>
        <v>0</v>
      </c>
      <c r="L85" s="22">
        <f t="shared" si="29"/>
        <v>0</v>
      </c>
      <c r="M85" s="18">
        <f t="shared" si="29"/>
        <v>0</v>
      </c>
      <c r="N85" s="165">
        <f t="shared" si="29"/>
        <v>0</v>
      </c>
      <c r="O85" s="177">
        <f t="shared" si="29"/>
        <v>0</v>
      </c>
      <c r="P85" s="30">
        <f t="shared" si="29"/>
        <v>571154.64</v>
      </c>
      <c r="Q85" s="8"/>
      <c r="R85" s="27">
        <f>SUM(R86:R90)</f>
        <v>0</v>
      </c>
      <c r="S85" s="109">
        <f>SUM(S86:S90)</f>
        <v>0</v>
      </c>
      <c r="T85" s="110">
        <f>SUM(T86:T90)</f>
        <v>0</v>
      </c>
      <c r="U85" s="109">
        <f>SUM(U86:U90)</f>
        <v>0</v>
      </c>
      <c r="V85" s="30">
        <f>SUM(V86:V90)</f>
        <v>0</v>
      </c>
      <c r="W85" s="14"/>
      <c r="X85" s="70" t="s">
        <v>110</v>
      </c>
      <c r="Y85" s="71"/>
      <c r="Z85" s="72"/>
    </row>
    <row r="86" spans="1:88" ht="15" customHeight="1" x14ac:dyDescent="0.25">
      <c r="A86" s="191">
        <v>14</v>
      </c>
      <c r="B86" s="55">
        <v>45</v>
      </c>
      <c r="C86" s="56">
        <v>216978.85</v>
      </c>
      <c r="D86" s="55"/>
      <c r="E86" s="56"/>
      <c r="F86" s="73">
        <f>B86+D86</f>
        <v>45</v>
      </c>
      <c r="G86" s="39">
        <f t="shared" ref="G86:G96" si="30">C86+E86</f>
        <v>216978.85</v>
      </c>
      <c r="H86" s="55">
        <v>23</v>
      </c>
      <c r="I86" s="72">
        <v>32475.43</v>
      </c>
      <c r="J86" s="58"/>
      <c r="K86" s="144"/>
      <c r="L86" s="61"/>
      <c r="M86" s="55"/>
      <c r="N86" s="145"/>
      <c r="O86" s="146"/>
      <c r="P86" s="46">
        <f>G86+I86+K86+L86+N86+O86</f>
        <v>249454.28</v>
      </c>
      <c r="Q86" s="9"/>
      <c r="R86" s="47"/>
      <c r="S86" s="48"/>
      <c r="T86" s="49"/>
      <c r="U86" s="48"/>
      <c r="V86" s="50">
        <f>SUM(R86:U86)</f>
        <v>0</v>
      </c>
      <c r="W86" s="14"/>
      <c r="X86" s="70" t="s">
        <v>99</v>
      </c>
      <c r="Y86" s="71">
        <v>1</v>
      </c>
      <c r="Z86" s="72">
        <v>1026.05</v>
      </c>
    </row>
    <row r="87" spans="1:88" ht="15" customHeight="1" thickBot="1" x14ac:dyDescent="0.3">
      <c r="A87" s="163">
        <v>13</v>
      </c>
      <c r="B87" s="55">
        <v>2</v>
      </c>
      <c r="C87" s="56">
        <v>9516</v>
      </c>
      <c r="D87" s="55"/>
      <c r="E87" s="56"/>
      <c r="F87" s="73">
        <f>B87+D87</f>
        <v>2</v>
      </c>
      <c r="G87" s="39">
        <f t="shared" si="30"/>
        <v>9516</v>
      </c>
      <c r="H87" s="55">
        <v>2</v>
      </c>
      <c r="I87" s="72">
        <v>2989.34</v>
      </c>
      <c r="J87" s="58"/>
      <c r="K87" s="144"/>
      <c r="L87" s="61"/>
      <c r="M87" s="55"/>
      <c r="N87" s="145"/>
      <c r="O87" s="146"/>
      <c r="P87" s="46">
        <f>G87+I87+K87+L87+N87+O87</f>
        <v>12505.34</v>
      </c>
      <c r="Q87" s="8"/>
      <c r="R87" s="64"/>
      <c r="S87" s="65"/>
      <c r="T87" s="66"/>
      <c r="U87" s="65"/>
      <c r="V87" s="50">
        <f>SUM(R87:U87)</f>
        <v>0</v>
      </c>
      <c r="W87" s="14"/>
      <c r="X87" s="85" t="s">
        <v>100</v>
      </c>
      <c r="Y87" s="86">
        <v>6</v>
      </c>
      <c r="Z87" s="87">
        <v>6578.14</v>
      </c>
    </row>
    <row r="88" spans="1:88" ht="28.5" customHeight="1" thickBot="1" x14ac:dyDescent="0.3">
      <c r="A88" s="163">
        <v>12</v>
      </c>
      <c r="B88" s="55">
        <v>3</v>
      </c>
      <c r="C88" s="56">
        <v>12900</v>
      </c>
      <c r="D88" s="55"/>
      <c r="E88" s="56"/>
      <c r="F88" s="73">
        <f>B88+D88</f>
        <v>3</v>
      </c>
      <c r="G88" s="39">
        <f t="shared" si="30"/>
        <v>12900</v>
      </c>
      <c r="H88" s="55">
        <v>2</v>
      </c>
      <c r="I88" s="72">
        <v>2952.96</v>
      </c>
      <c r="J88" s="58"/>
      <c r="K88" s="144"/>
      <c r="L88" s="61"/>
      <c r="M88" s="55"/>
      <c r="N88" s="145"/>
      <c r="O88" s="146"/>
      <c r="P88" s="46">
        <f>G88+I88+K88+L88+N88+O88</f>
        <v>15852.96</v>
      </c>
      <c r="Q88" s="8"/>
      <c r="R88" s="64"/>
      <c r="S88" s="65"/>
      <c r="T88" s="66"/>
      <c r="U88" s="65"/>
      <c r="V88" s="50">
        <f>SUM(R88:U88)</f>
        <v>0</v>
      </c>
      <c r="W88" s="14"/>
      <c r="X88" s="173" t="s">
        <v>115</v>
      </c>
      <c r="Y88" s="94">
        <f>SUM(Y89:Y96)</f>
        <v>12</v>
      </c>
      <c r="Z88" s="95">
        <f>SUM(Z89:Z96)</f>
        <v>13085.21</v>
      </c>
    </row>
    <row r="89" spans="1:88" ht="15" customHeight="1" x14ac:dyDescent="0.25">
      <c r="A89" s="163">
        <v>11</v>
      </c>
      <c r="B89" s="55">
        <v>24</v>
      </c>
      <c r="C89" s="56">
        <v>95590</v>
      </c>
      <c r="D89" s="55"/>
      <c r="E89" s="56"/>
      <c r="F89" s="73">
        <f>B89+D89</f>
        <v>24</v>
      </c>
      <c r="G89" s="39">
        <f t="shared" si="30"/>
        <v>95590</v>
      </c>
      <c r="H89" s="55">
        <v>20</v>
      </c>
      <c r="I89" s="72">
        <v>24245.93</v>
      </c>
      <c r="J89" s="58"/>
      <c r="K89" s="144"/>
      <c r="L89" s="61"/>
      <c r="M89" s="55"/>
      <c r="N89" s="145"/>
      <c r="O89" s="146"/>
      <c r="P89" s="46">
        <f>G89+I89+K89+L89+N89+O89</f>
        <v>119835.93</v>
      </c>
      <c r="Q89" s="9"/>
      <c r="R89" s="64"/>
      <c r="S89" s="65"/>
      <c r="T89" s="66"/>
      <c r="U89" s="65"/>
      <c r="V89" s="50">
        <f>SUM(R89:U89)</f>
        <v>0</v>
      </c>
      <c r="W89" s="14"/>
      <c r="X89" s="112" t="s">
        <v>108</v>
      </c>
      <c r="Y89" s="98">
        <v>1</v>
      </c>
      <c r="Z89" s="99">
        <v>1020</v>
      </c>
    </row>
    <row r="90" spans="1:88" ht="15" customHeight="1" thickBot="1" x14ac:dyDescent="0.3">
      <c r="A90" s="192">
        <v>10</v>
      </c>
      <c r="B90" s="55">
        <v>32</v>
      </c>
      <c r="C90" s="56">
        <v>123008</v>
      </c>
      <c r="D90" s="55">
        <v>4</v>
      </c>
      <c r="E90" s="56">
        <v>10032</v>
      </c>
      <c r="F90" s="73">
        <f>B90+D90</f>
        <v>36</v>
      </c>
      <c r="G90" s="39">
        <f t="shared" si="30"/>
        <v>133040</v>
      </c>
      <c r="H90" s="55">
        <v>31</v>
      </c>
      <c r="I90" s="72">
        <v>40466.129999999997</v>
      </c>
      <c r="J90" s="58"/>
      <c r="K90" s="144"/>
      <c r="L90" s="61"/>
      <c r="M90" s="55"/>
      <c r="N90" s="145"/>
      <c r="O90" s="146"/>
      <c r="P90" s="46">
        <f>G90+I90+K90+L90+N90+O90</f>
        <v>173506.13</v>
      </c>
      <c r="Q90" s="8"/>
      <c r="R90" s="103"/>
      <c r="S90" s="104"/>
      <c r="T90" s="105"/>
      <c r="U90" s="104"/>
      <c r="V90" s="50">
        <f>SUM(R90:U90)</f>
        <v>0</v>
      </c>
      <c r="W90" s="14"/>
      <c r="X90" s="70" t="s">
        <v>109</v>
      </c>
      <c r="Y90" s="71"/>
      <c r="Z90" s="72"/>
    </row>
    <row r="91" spans="1:88" ht="15" customHeight="1" thickBot="1" x14ac:dyDescent="0.3">
      <c r="A91" s="17" t="s">
        <v>97</v>
      </c>
      <c r="B91" s="18">
        <f t="shared" ref="B91:P91" si="31">SUM(B92:B96)</f>
        <v>0</v>
      </c>
      <c r="C91" s="19">
        <f t="shared" si="31"/>
        <v>0</v>
      </c>
      <c r="D91" s="18">
        <f t="shared" si="31"/>
        <v>0</v>
      </c>
      <c r="E91" s="19">
        <f t="shared" si="31"/>
        <v>0</v>
      </c>
      <c r="F91" s="18">
        <f t="shared" si="31"/>
        <v>0</v>
      </c>
      <c r="G91" s="19">
        <f t="shared" si="31"/>
        <v>0</v>
      </c>
      <c r="H91" s="18">
        <f t="shared" si="31"/>
        <v>0</v>
      </c>
      <c r="I91" s="33">
        <f t="shared" si="31"/>
        <v>0</v>
      </c>
      <c r="J91" s="21">
        <f t="shared" si="31"/>
        <v>0</v>
      </c>
      <c r="K91" s="158">
        <f t="shared" si="31"/>
        <v>0</v>
      </c>
      <c r="L91" s="22">
        <f t="shared" si="31"/>
        <v>0</v>
      </c>
      <c r="M91" s="18">
        <f t="shared" si="31"/>
        <v>0</v>
      </c>
      <c r="N91" s="165">
        <f t="shared" si="31"/>
        <v>0</v>
      </c>
      <c r="O91" s="172">
        <f t="shared" si="31"/>
        <v>0</v>
      </c>
      <c r="P91" s="30">
        <f t="shared" si="31"/>
        <v>0</v>
      </c>
      <c r="Q91" s="8"/>
      <c r="R91" s="27">
        <f>SUM(R92:R96)</f>
        <v>0</v>
      </c>
      <c r="S91" s="109">
        <f>SUM(S92:S96)</f>
        <v>0</v>
      </c>
      <c r="T91" s="110">
        <f>SUM(T92:T96)</f>
        <v>0</v>
      </c>
      <c r="U91" s="109">
        <f>SUM(U92:U96)</f>
        <v>0</v>
      </c>
      <c r="V91" s="30">
        <f>SUM(V92:V96)</f>
        <v>0</v>
      </c>
      <c r="W91" s="14"/>
      <c r="X91" s="70" t="s">
        <v>110</v>
      </c>
      <c r="Y91" s="71"/>
      <c r="Z91" s="72"/>
    </row>
    <row r="92" spans="1:88" ht="15" customHeight="1" x14ac:dyDescent="0.25">
      <c r="A92" s="111" t="s">
        <v>99</v>
      </c>
      <c r="B92" s="55"/>
      <c r="C92" s="56"/>
      <c r="D92" s="55"/>
      <c r="E92" s="56"/>
      <c r="F92" s="55"/>
      <c r="G92" s="39">
        <f t="shared" si="30"/>
        <v>0</v>
      </c>
      <c r="H92" s="55"/>
      <c r="I92" s="72"/>
      <c r="J92" s="58"/>
      <c r="K92" s="144"/>
      <c r="L92" s="61"/>
      <c r="M92" s="55"/>
      <c r="N92" s="145"/>
      <c r="O92" s="146"/>
      <c r="P92" s="46">
        <f>G92+I92+K92+L92+N92+O92</f>
        <v>0</v>
      </c>
      <c r="Q92" s="9"/>
      <c r="R92" s="47"/>
      <c r="S92" s="48"/>
      <c r="T92" s="49"/>
      <c r="U92" s="48"/>
      <c r="V92" s="50">
        <f>SUM(R92:U92)</f>
        <v>0</v>
      </c>
      <c r="W92" s="14"/>
      <c r="X92" s="70" t="s">
        <v>99</v>
      </c>
      <c r="Y92" s="71">
        <v>10</v>
      </c>
      <c r="Z92" s="72">
        <v>11062.14</v>
      </c>
    </row>
    <row r="93" spans="1:88" ht="15" customHeight="1" x14ac:dyDescent="0.25">
      <c r="A93" s="54" t="s">
        <v>100</v>
      </c>
      <c r="B93" s="55"/>
      <c r="C93" s="56"/>
      <c r="D93" s="55"/>
      <c r="E93" s="56"/>
      <c r="F93" s="55"/>
      <c r="G93" s="39">
        <f t="shared" si="30"/>
        <v>0</v>
      </c>
      <c r="H93" s="55"/>
      <c r="I93" s="72"/>
      <c r="J93" s="58"/>
      <c r="K93" s="144"/>
      <c r="L93" s="61"/>
      <c r="M93" s="55"/>
      <c r="N93" s="145"/>
      <c r="O93" s="146"/>
      <c r="P93" s="46">
        <f>G93+I93+K93+L93+N93+O93</f>
        <v>0</v>
      </c>
      <c r="Q93" s="8"/>
      <c r="R93" s="64"/>
      <c r="S93" s="65"/>
      <c r="T93" s="66"/>
      <c r="U93" s="65"/>
      <c r="V93" s="50">
        <f>SUM(R93:U93)</f>
        <v>0</v>
      </c>
      <c r="W93" s="14"/>
      <c r="X93" s="70" t="s">
        <v>100</v>
      </c>
      <c r="Y93" s="71">
        <v>1</v>
      </c>
      <c r="Z93" s="72">
        <v>1003.07</v>
      </c>
    </row>
    <row r="94" spans="1:88" ht="15" customHeight="1" x14ac:dyDescent="0.25">
      <c r="A94" s="54" t="s">
        <v>101</v>
      </c>
      <c r="B94" s="55"/>
      <c r="C94" s="56"/>
      <c r="D94" s="55"/>
      <c r="E94" s="56"/>
      <c r="F94" s="55"/>
      <c r="G94" s="39">
        <f t="shared" si="30"/>
        <v>0</v>
      </c>
      <c r="H94" s="55"/>
      <c r="I94" s="72"/>
      <c r="J94" s="58"/>
      <c r="K94" s="144"/>
      <c r="L94" s="61"/>
      <c r="M94" s="55"/>
      <c r="N94" s="145"/>
      <c r="O94" s="146"/>
      <c r="P94" s="46">
        <f>G94+I94+K94+L94+N94+O94</f>
        <v>0</v>
      </c>
      <c r="Q94" s="8"/>
      <c r="R94" s="64"/>
      <c r="S94" s="65"/>
      <c r="T94" s="66"/>
      <c r="U94" s="65"/>
      <c r="V94" s="50">
        <f>SUM(R94:U94)</f>
        <v>0</v>
      </c>
      <c r="W94" s="14"/>
      <c r="X94" s="70" t="s">
        <v>101</v>
      </c>
      <c r="Y94" s="71"/>
      <c r="Z94" s="72"/>
    </row>
    <row r="95" spans="1:88" ht="15" customHeight="1" x14ac:dyDescent="0.25">
      <c r="A95" s="54" t="s">
        <v>102</v>
      </c>
      <c r="B95" s="55"/>
      <c r="C95" s="56"/>
      <c r="D95" s="55"/>
      <c r="E95" s="56"/>
      <c r="F95" s="55"/>
      <c r="G95" s="39">
        <f t="shared" si="30"/>
        <v>0</v>
      </c>
      <c r="H95" s="55"/>
      <c r="I95" s="72"/>
      <c r="J95" s="58"/>
      <c r="K95" s="144"/>
      <c r="L95" s="61"/>
      <c r="M95" s="55"/>
      <c r="N95" s="145"/>
      <c r="O95" s="146"/>
      <c r="P95" s="46">
        <f>G95+I95+K95+L95+N95+O95</f>
        <v>0</v>
      </c>
      <c r="Q95" s="9"/>
      <c r="R95" s="64"/>
      <c r="S95" s="65"/>
      <c r="T95" s="66"/>
      <c r="U95" s="65"/>
      <c r="V95" s="50">
        <f>SUM(R95:U95)</f>
        <v>0</v>
      </c>
      <c r="W95" s="14"/>
      <c r="X95" s="70" t="s">
        <v>102</v>
      </c>
      <c r="Y95" s="71"/>
      <c r="Z95" s="193"/>
    </row>
    <row r="96" spans="1:88" ht="15" customHeight="1" thickBot="1" x14ac:dyDescent="0.3">
      <c r="A96" s="74" t="s">
        <v>104</v>
      </c>
      <c r="B96" s="55"/>
      <c r="C96" s="56"/>
      <c r="D96" s="55"/>
      <c r="E96" s="56"/>
      <c r="F96" s="55"/>
      <c r="G96" s="39">
        <f t="shared" si="30"/>
        <v>0</v>
      </c>
      <c r="H96" s="55"/>
      <c r="I96" s="72"/>
      <c r="J96" s="58"/>
      <c r="K96" s="144"/>
      <c r="L96" s="61"/>
      <c r="M96" s="55"/>
      <c r="N96" s="145"/>
      <c r="O96" s="146"/>
      <c r="P96" s="46">
        <f>G96+I96+K96+L96+N96+O96</f>
        <v>0</v>
      </c>
      <c r="Q96" s="8"/>
      <c r="R96" s="103"/>
      <c r="S96" s="104"/>
      <c r="T96" s="105"/>
      <c r="U96" s="104"/>
      <c r="V96" s="50">
        <f>SUM(R96:U96)</f>
        <v>0</v>
      </c>
      <c r="W96" s="14"/>
      <c r="X96" s="85" t="s">
        <v>104</v>
      </c>
      <c r="Y96" s="86"/>
      <c r="Z96" s="193"/>
    </row>
    <row r="97" spans="1:26" ht="21.75" customHeight="1" thickBot="1" x14ac:dyDescent="0.3">
      <c r="A97" s="17" t="s">
        <v>105</v>
      </c>
      <c r="B97" s="18">
        <f t="shared" ref="B97:M97" si="32">SUM(B98:B102)</f>
        <v>4</v>
      </c>
      <c r="C97" s="19">
        <f t="shared" si="32"/>
        <v>15946</v>
      </c>
      <c r="D97" s="18">
        <f t="shared" si="32"/>
        <v>0</v>
      </c>
      <c r="E97" s="19">
        <f t="shared" si="32"/>
        <v>0</v>
      </c>
      <c r="F97" s="18">
        <f t="shared" si="32"/>
        <v>4</v>
      </c>
      <c r="G97" s="19">
        <f t="shared" si="32"/>
        <v>15946</v>
      </c>
      <c r="H97" s="18">
        <f t="shared" si="32"/>
        <v>0</v>
      </c>
      <c r="I97" s="33">
        <f t="shared" si="32"/>
        <v>0</v>
      </c>
      <c r="J97" s="21">
        <f t="shared" si="32"/>
        <v>0</v>
      </c>
      <c r="K97" s="158">
        <f t="shared" si="32"/>
        <v>0</v>
      </c>
      <c r="L97" s="22">
        <f t="shared" si="32"/>
        <v>0</v>
      </c>
      <c r="M97" s="18">
        <f t="shared" si="32"/>
        <v>0</v>
      </c>
      <c r="N97" s="165">
        <f>SUM(N98:N102)</f>
        <v>0</v>
      </c>
      <c r="O97" s="165">
        <f>SUM(O98:O102)</f>
        <v>0</v>
      </c>
      <c r="P97" s="30">
        <f>SUM(P98:P102)</f>
        <v>15946</v>
      </c>
      <c r="Q97" s="8"/>
      <c r="R97" s="27">
        <f>SUM(R98:R102)</f>
        <v>0</v>
      </c>
      <c r="S97" s="109">
        <f>SUM(S98:S102)</f>
        <v>0</v>
      </c>
      <c r="T97" s="110">
        <f>SUM(T98:T102)</f>
        <v>0</v>
      </c>
      <c r="U97" s="109">
        <f>SUM(U98:U102)</f>
        <v>0</v>
      </c>
      <c r="V97" s="30">
        <f>SUM(V98:V102)</f>
        <v>0</v>
      </c>
      <c r="W97" s="14"/>
      <c r="X97" s="194" t="s">
        <v>116</v>
      </c>
      <c r="Y97" s="195">
        <f>Y51+Y58+Y64+Y70+Y76+Y82+Y88</f>
        <v>57</v>
      </c>
      <c r="Z97" s="196">
        <f>Z51+Z58+Z64+Z70+Z76+Z82+Z88</f>
        <v>107022.28</v>
      </c>
    </row>
    <row r="98" spans="1:26" ht="21" customHeight="1" thickBot="1" x14ac:dyDescent="0.3">
      <c r="A98" s="111" t="s">
        <v>99</v>
      </c>
      <c r="B98" s="55">
        <v>2</v>
      </c>
      <c r="C98" s="56">
        <v>8942</v>
      </c>
      <c r="D98" s="55"/>
      <c r="E98" s="56"/>
      <c r="F98" s="73">
        <f>B98+D98</f>
        <v>2</v>
      </c>
      <c r="G98" s="39">
        <f t="shared" ref="G98:G112" si="33">C98+E98</f>
        <v>8942</v>
      </c>
      <c r="H98" s="55"/>
      <c r="I98" s="72"/>
      <c r="J98" s="58"/>
      <c r="K98" s="144"/>
      <c r="L98" s="61"/>
      <c r="M98" s="55"/>
      <c r="N98" s="145"/>
      <c r="O98" s="146"/>
      <c r="P98" s="46">
        <f>G98+I98+K98+L98+N98+O98</f>
        <v>8942</v>
      </c>
      <c r="Q98" s="9"/>
      <c r="R98" s="47"/>
      <c r="S98" s="48"/>
      <c r="T98" s="49"/>
      <c r="U98" s="48"/>
      <c r="V98" s="50">
        <f>SUM(R98:U98)</f>
        <v>0</v>
      </c>
      <c r="W98" s="14"/>
      <c r="X98" s="197" t="s">
        <v>117</v>
      </c>
      <c r="Y98" s="198">
        <f>Y49+Y97</f>
        <v>224</v>
      </c>
      <c r="Z98" s="199">
        <f>Z49+Z97</f>
        <v>292254.86</v>
      </c>
    </row>
    <row r="99" spans="1:26" ht="15" customHeight="1" x14ac:dyDescent="0.25">
      <c r="A99" s="54" t="s">
        <v>100</v>
      </c>
      <c r="B99" s="55"/>
      <c r="C99" s="56"/>
      <c r="D99" s="55"/>
      <c r="E99" s="56"/>
      <c r="F99" s="73">
        <f>B99+D99</f>
        <v>0</v>
      </c>
      <c r="G99" s="39">
        <f t="shared" si="33"/>
        <v>0</v>
      </c>
      <c r="H99" s="55"/>
      <c r="I99" s="72"/>
      <c r="J99" s="58"/>
      <c r="K99" s="144"/>
      <c r="L99" s="61"/>
      <c r="M99" s="55"/>
      <c r="N99" s="145"/>
      <c r="O99" s="146"/>
      <c r="P99" s="46">
        <f>G99+I99+K99+L99+N99+O99</f>
        <v>0</v>
      </c>
      <c r="Q99" s="8"/>
      <c r="R99" s="64"/>
      <c r="S99" s="65"/>
      <c r="T99" s="66"/>
      <c r="U99" s="65"/>
      <c r="V99" s="50">
        <f>SUM(R99:U99)</f>
        <v>0</v>
      </c>
      <c r="W99" s="14"/>
      <c r="X99" s="200" t="s">
        <v>118</v>
      </c>
      <c r="Y99" s="201">
        <v>1</v>
      </c>
      <c r="Z99" s="53">
        <v>810.09</v>
      </c>
    </row>
    <row r="100" spans="1:26" ht="15" customHeight="1" x14ac:dyDescent="0.25">
      <c r="A100" s="54" t="s">
        <v>101</v>
      </c>
      <c r="B100" s="55"/>
      <c r="C100" s="56"/>
      <c r="D100" s="55"/>
      <c r="E100" s="56"/>
      <c r="F100" s="73">
        <f>B100+D100</f>
        <v>0</v>
      </c>
      <c r="G100" s="39">
        <f t="shared" si="33"/>
        <v>0</v>
      </c>
      <c r="H100" s="55"/>
      <c r="I100" s="72"/>
      <c r="J100" s="58"/>
      <c r="K100" s="144"/>
      <c r="L100" s="61"/>
      <c r="M100" s="55"/>
      <c r="N100" s="145"/>
      <c r="O100" s="146"/>
      <c r="P100" s="46">
        <f>G100+I100+K100+L100+N100+O100</f>
        <v>0</v>
      </c>
      <c r="Q100" s="8"/>
      <c r="R100" s="64"/>
      <c r="S100" s="65"/>
      <c r="T100" s="66"/>
      <c r="U100" s="65"/>
      <c r="V100" s="50">
        <f>SUM(R100:U100)</f>
        <v>0</v>
      </c>
      <c r="W100" s="14"/>
      <c r="X100" s="202" t="s">
        <v>119</v>
      </c>
      <c r="Y100" s="203"/>
      <c r="Z100" s="204"/>
    </row>
    <row r="101" spans="1:26" ht="15" customHeight="1" x14ac:dyDescent="0.25">
      <c r="A101" s="54" t="s">
        <v>102</v>
      </c>
      <c r="B101" s="55">
        <v>1</v>
      </c>
      <c r="C101" s="56">
        <v>3660</v>
      </c>
      <c r="D101" s="55"/>
      <c r="E101" s="56"/>
      <c r="F101" s="73">
        <f>B101+D101</f>
        <v>1</v>
      </c>
      <c r="G101" s="39">
        <f t="shared" si="33"/>
        <v>3660</v>
      </c>
      <c r="H101" s="55"/>
      <c r="I101" s="72"/>
      <c r="J101" s="58"/>
      <c r="K101" s="144"/>
      <c r="L101" s="61"/>
      <c r="M101" s="55"/>
      <c r="N101" s="145"/>
      <c r="O101" s="146"/>
      <c r="P101" s="46">
        <f>G101+I101+K101+L101+N101+O101</f>
        <v>3660</v>
      </c>
      <c r="Q101" s="9"/>
      <c r="R101" s="64"/>
      <c r="S101" s="65"/>
      <c r="T101" s="66"/>
      <c r="U101" s="65"/>
      <c r="V101" s="50">
        <f>SUM(R101:U101)</f>
        <v>0</v>
      </c>
      <c r="W101" s="14"/>
      <c r="X101" s="205" t="s">
        <v>120</v>
      </c>
      <c r="Y101" s="203"/>
      <c r="Z101" s="204"/>
    </row>
    <row r="102" spans="1:26" ht="15" customHeight="1" thickBot="1" x14ac:dyDescent="0.3">
      <c r="A102" s="102" t="s">
        <v>104</v>
      </c>
      <c r="B102" s="55">
        <v>1</v>
      </c>
      <c r="C102" s="56">
        <v>3344</v>
      </c>
      <c r="D102" s="55"/>
      <c r="E102" s="56"/>
      <c r="F102" s="73">
        <f>B102+D102</f>
        <v>1</v>
      </c>
      <c r="G102" s="39">
        <f t="shared" si="33"/>
        <v>3344</v>
      </c>
      <c r="H102" s="55"/>
      <c r="I102" s="72"/>
      <c r="J102" s="58"/>
      <c r="K102" s="144"/>
      <c r="L102" s="61"/>
      <c r="M102" s="55"/>
      <c r="N102" s="145"/>
      <c r="O102" s="146"/>
      <c r="P102" s="46">
        <f>G102+I102+K102+L102+N102+O102</f>
        <v>3344</v>
      </c>
      <c r="Q102" s="8"/>
      <c r="R102" s="103"/>
      <c r="S102" s="104"/>
      <c r="T102" s="105"/>
      <c r="U102" s="104"/>
      <c r="V102" s="50">
        <f>SUM(R102:U102)</f>
        <v>0</v>
      </c>
      <c r="W102" s="14"/>
      <c r="X102" s="205" t="s">
        <v>121</v>
      </c>
      <c r="Y102" s="203"/>
      <c r="Z102" s="204"/>
    </row>
    <row r="103" spans="1:26" ht="15" customHeight="1" thickBot="1" x14ac:dyDescent="0.3">
      <c r="A103" s="17" t="s">
        <v>107</v>
      </c>
      <c r="B103" s="18">
        <f t="shared" ref="B103:M103" si="34">SUM(B104:B108)</f>
        <v>13</v>
      </c>
      <c r="C103" s="19">
        <f t="shared" si="34"/>
        <v>51134</v>
      </c>
      <c r="D103" s="18">
        <f>SUM(D104:D108)</f>
        <v>0</v>
      </c>
      <c r="E103" s="19">
        <f>SUM(E104:E108)</f>
        <v>0</v>
      </c>
      <c r="F103" s="18">
        <f>SUM(F104:F108)</f>
        <v>13</v>
      </c>
      <c r="G103" s="19">
        <f>SUM(G104:G108)</f>
        <v>51134</v>
      </c>
      <c r="H103" s="18">
        <f t="shared" si="34"/>
        <v>5</v>
      </c>
      <c r="I103" s="19">
        <f t="shared" si="34"/>
        <v>6376.3899999999994</v>
      </c>
      <c r="J103" s="21">
        <f t="shared" si="34"/>
        <v>0</v>
      </c>
      <c r="K103" s="158">
        <f t="shared" si="34"/>
        <v>0</v>
      </c>
      <c r="L103" s="22">
        <f t="shared" si="34"/>
        <v>0</v>
      </c>
      <c r="M103" s="18">
        <f t="shared" si="34"/>
        <v>0</v>
      </c>
      <c r="N103" s="23">
        <f>SUM(N104:N108)</f>
        <v>0</v>
      </c>
      <c r="O103" s="19">
        <f>SUM(O104:O108)</f>
        <v>0</v>
      </c>
      <c r="P103" s="30">
        <f>SUM(P104:P108)</f>
        <v>57510.39</v>
      </c>
      <c r="Q103" s="8"/>
      <c r="R103" s="27">
        <f>SUM(R104:R108)</f>
        <v>0</v>
      </c>
      <c r="S103" s="109">
        <f>SUM(S104:S108)</f>
        <v>0</v>
      </c>
      <c r="T103" s="110">
        <f>SUM(T104:T108)</f>
        <v>0</v>
      </c>
      <c r="U103" s="109">
        <f>SUM(U104:U108)</f>
        <v>0</v>
      </c>
      <c r="V103" s="30">
        <f>SUM(V104:V108)</f>
        <v>0</v>
      </c>
      <c r="W103" s="14"/>
      <c r="X103" s="202" t="s">
        <v>122</v>
      </c>
      <c r="Y103" s="203">
        <v>1</v>
      </c>
      <c r="Z103" s="204">
        <v>158.72999999999999</v>
      </c>
    </row>
    <row r="104" spans="1:26" ht="15" customHeight="1" thickBot="1" x14ac:dyDescent="0.3">
      <c r="A104" s="111" t="s">
        <v>108</v>
      </c>
      <c r="B104" s="55">
        <v>6</v>
      </c>
      <c r="C104" s="56">
        <v>27726</v>
      </c>
      <c r="D104" s="55"/>
      <c r="E104" s="56"/>
      <c r="F104" s="73">
        <f>B104+D104</f>
        <v>6</v>
      </c>
      <c r="G104" s="39">
        <f t="shared" si="33"/>
        <v>27726</v>
      </c>
      <c r="H104" s="55">
        <v>1</v>
      </c>
      <c r="I104" s="72">
        <v>1613.94</v>
      </c>
      <c r="J104" s="58"/>
      <c r="K104" s="144"/>
      <c r="L104" s="61"/>
      <c r="M104" s="55"/>
      <c r="N104" s="145"/>
      <c r="O104" s="146"/>
      <c r="P104" s="46">
        <f>G104+I104+K104+L104+N104+O104</f>
        <v>29339.94</v>
      </c>
      <c r="Q104" s="9"/>
      <c r="R104" s="47"/>
      <c r="S104" s="48"/>
      <c r="T104" s="49"/>
      <c r="U104" s="48"/>
      <c r="V104" s="50">
        <f>SUM(R104:U104)</f>
        <v>0</v>
      </c>
      <c r="W104" s="14"/>
      <c r="X104" s="206" t="s">
        <v>123</v>
      </c>
      <c r="Y104" s="207"/>
      <c r="Z104" s="208"/>
    </row>
    <row r="105" spans="1:26" ht="15" customHeight="1" thickBot="1" x14ac:dyDescent="0.3">
      <c r="A105" s="54" t="s">
        <v>109</v>
      </c>
      <c r="B105" s="55"/>
      <c r="C105" s="56"/>
      <c r="D105" s="55"/>
      <c r="E105" s="56"/>
      <c r="F105" s="73">
        <f>B105+D105</f>
        <v>0</v>
      </c>
      <c r="G105" s="39">
        <f t="shared" si="33"/>
        <v>0</v>
      </c>
      <c r="H105" s="55"/>
      <c r="I105" s="72"/>
      <c r="J105" s="58"/>
      <c r="K105" s="144"/>
      <c r="L105" s="61"/>
      <c r="M105" s="55"/>
      <c r="N105" s="145"/>
      <c r="O105" s="146"/>
      <c r="P105" s="46">
        <f>G105+I105+K105+L105+N105+O105</f>
        <v>0</v>
      </c>
      <c r="Q105" s="8"/>
      <c r="R105" s="64"/>
      <c r="S105" s="65"/>
      <c r="T105" s="66"/>
      <c r="U105" s="65"/>
      <c r="V105" s="50">
        <f>SUM(R105:U105)</f>
        <v>0</v>
      </c>
      <c r="W105" s="14"/>
      <c r="X105" s="209" t="s">
        <v>124</v>
      </c>
      <c r="Y105" s="210">
        <f>Y98+Y99+Y103</f>
        <v>226</v>
      </c>
      <c r="Z105" s="211">
        <f>SUM(Z98:Z104)</f>
        <v>293223.67999999999</v>
      </c>
    </row>
    <row r="106" spans="1:26" ht="15" customHeight="1" x14ac:dyDescent="0.25">
      <c r="A106" s="54" t="s">
        <v>110</v>
      </c>
      <c r="B106" s="55"/>
      <c r="C106" s="56"/>
      <c r="D106" s="55"/>
      <c r="E106" s="56"/>
      <c r="F106" s="73">
        <f>B106+D106</f>
        <v>0</v>
      </c>
      <c r="G106" s="39">
        <f t="shared" si="33"/>
        <v>0</v>
      </c>
      <c r="H106" s="55"/>
      <c r="I106" s="72"/>
      <c r="J106" s="58"/>
      <c r="K106" s="144"/>
      <c r="L106" s="61"/>
      <c r="M106" s="55"/>
      <c r="N106" s="145"/>
      <c r="O106" s="146"/>
      <c r="P106" s="46">
        <f>G106+I106+K106+L106+N106+O106</f>
        <v>0</v>
      </c>
      <c r="Q106" s="8"/>
      <c r="R106" s="64"/>
      <c r="S106" s="65"/>
      <c r="T106" s="66"/>
      <c r="U106" s="65"/>
      <c r="V106" s="50">
        <f>SUM(R106:U106)</f>
        <v>0</v>
      </c>
      <c r="W106" s="14"/>
    </row>
    <row r="107" spans="1:26" ht="15" customHeight="1" thickBot="1" x14ac:dyDescent="0.3">
      <c r="A107" s="54" t="s">
        <v>99</v>
      </c>
      <c r="B107" s="55"/>
      <c r="C107" s="56"/>
      <c r="D107" s="55"/>
      <c r="E107" s="56"/>
      <c r="F107" s="73">
        <f>B107+D107</f>
        <v>0</v>
      </c>
      <c r="G107" s="39">
        <f t="shared" si="33"/>
        <v>0</v>
      </c>
      <c r="H107" s="55"/>
      <c r="I107" s="72"/>
      <c r="J107" s="58"/>
      <c r="K107" s="144"/>
      <c r="L107" s="61"/>
      <c r="M107" s="55"/>
      <c r="N107" s="145"/>
      <c r="O107" s="146"/>
      <c r="P107" s="46">
        <f>G107+I107+K107+L107+N107+O107</f>
        <v>0</v>
      </c>
      <c r="Q107" s="9"/>
      <c r="R107" s="64"/>
      <c r="S107" s="65"/>
      <c r="T107" s="66"/>
      <c r="U107" s="65"/>
      <c r="V107" s="50">
        <f>SUM(R107:U107)</f>
        <v>0</v>
      </c>
      <c r="W107" s="14"/>
      <c r="X107" s="212" t="s">
        <v>125</v>
      </c>
    </row>
    <row r="108" spans="1:26" ht="15" customHeight="1" thickBot="1" x14ac:dyDescent="0.3">
      <c r="A108" s="74" t="s">
        <v>100</v>
      </c>
      <c r="B108" s="55">
        <v>7</v>
      </c>
      <c r="C108" s="56">
        <v>23408</v>
      </c>
      <c r="D108" s="55"/>
      <c r="E108" s="56"/>
      <c r="F108" s="73">
        <f>B108+D108</f>
        <v>7</v>
      </c>
      <c r="G108" s="39">
        <f t="shared" si="33"/>
        <v>23408</v>
      </c>
      <c r="H108" s="55">
        <v>4</v>
      </c>
      <c r="I108" s="72">
        <v>4762.45</v>
      </c>
      <c r="J108" s="58"/>
      <c r="K108" s="144"/>
      <c r="L108" s="61"/>
      <c r="M108" s="55"/>
      <c r="N108" s="145"/>
      <c r="O108" s="146"/>
      <c r="P108" s="46">
        <f>G108+I108+K108+L108+N108+O108</f>
        <v>28170.45</v>
      </c>
      <c r="Q108" s="8"/>
      <c r="R108" s="103"/>
      <c r="S108" s="104"/>
      <c r="T108" s="105"/>
      <c r="U108" s="104"/>
      <c r="V108" s="50">
        <f>SUM(R108:U108)</f>
        <v>0</v>
      </c>
      <c r="W108" s="14"/>
      <c r="X108" s="141" t="s">
        <v>126</v>
      </c>
      <c r="Y108" s="201">
        <v>26</v>
      </c>
      <c r="Z108" s="53">
        <v>69000</v>
      </c>
    </row>
    <row r="109" spans="1:26" ht="15" customHeight="1" thickBot="1" x14ac:dyDescent="0.3">
      <c r="A109" s="17" t="s">
        <v>111</v>
      </c>
      <c r="B109" s="18">
        <f t="shared" ref="B109:M109" si="35">SUM(B110:B114)</f>
        <v>29</v>
      </c>
      <c r="C109" s="19">
        <f t="shared" si="35"/>
        <v>122251</v>
      </c>
      <c r="D109" s="18">
        <f>SUM(D110:D114)</f>
        <v>5</v>
      </c>
      <c r="E109" s="19">
        <f>SUM(E110:E114)</f>
        <v>16720</v>
      </c>
      <c r="F109" s="18">
        <f>SUM(F110:F114)</f>
        <v>34</v>
      </c>
      <c r="G109" s="19">
        <f>SUM(G110:G114)</f>
        <v>138971</v>
      </c>
      <c r="H109" s="18">
        <f t="shared" si="35"/>
        <v>0</v>
      </c>
      <c r="I109" s="19">
        <f t="shared" si="35"/>
        <v>0</v>
      </c>
      <c r="J109" s="21">
        <f t="shared" si="35"/>
        <v>0</v>
      </c>
      <c r="K109" s="158">
        <f t="shared" si="35"/>
        <v>0</v>
      </c>
      <c r="L109" s="22">
        <f t="shared" si="35"/>
        <v>0</v>
      </c>
      <c r="M109" s="18">
        <f t="shared" si="35"/>
        <v>0</v>
      </c>
      <c r="N109" s="23">
        <f>SUM(N110:N114)</f>
        <v>0</v>
      </c>
      <c r="O109" s="23">
        <f>SUM(O110:O114)</f>
        <v>0</v>
      </c>
      <c r="P109" s="30">
        <f>SUM(P110:P114)</f>
        <v>138971</v>
      </c>
      <c r="Q109" s="8"/>
      <c r="R109" s="27">
        <f>SUM(R110:R114)</f>
        <v>0</v>
      </c>
      <c r="S109" s="109">
        <f>SUM(S110:S114)</f>
        <v>0</v>
      </c>
      <c r="T109" s="110">
        <f>SUM(T110:T114)</f>
        <v>0</v>
      </c>
      <c r="U109" s="109">
        <f>SUM(U110:U114)</f>
        <v>0</v>
      </c>
      <c r="V109" s="30">
        <f>SUM(V110:V114)</f>
        <v>0</v>
      </c>
      <c r="W109" s="14"/>
      <c r="X109" s="213" t="s">
        <v>127</v>
      </c>
      <c r="Y109" s="207"/>
      <c r="Z109" s="208"/>
    </row>
    <row r="110" spans="1:26" ht="15" customHeight="1" x14ac:dyDescent="0.25">
      <c r="A110" s="111" t="s">
        <v>108</v>
      </c>
      <c r="B110" s="55">
        <v>17</v>
      </c>
      <c r="C110" s="56">
        <v>80007</v>
      </c>
      <c r="D110" s="55"/>
      <c r="E110" s="56"/>
      <c r="F110" s="73">
        <f t="shared" ref="F110:G123" si="36">B110+D110</f>
        <v>17</v>
      </c>
      <c r="G110" s="39">
        <f t="shared" si="33"/>
        <v>80007</v>
      </c>
      <c r="H110" s="55"/>
      <c r="I110" s="72"/>
      <c r="J110" s="58"/>
      <c r="K110" s="144"/>
      <c r="L110" s="61"/>
      <c r="M110" s="55"/>
      <c r="N110" s="145"/>
      <c r="O110" s="146"/>
      <c r="P110" s="46">
        <f>G110+I110+K110+L110+N110+O110</f>
        <v>80007</v>
      </c>
      <c r="Q110" s="9"/>
      <c r="R110" s="47"/>
      <c r="S110" s="48"/>
      <c r="T110" s="49"/>
      <c r="U110" s="48"/>
      <c r="V110" s="50">
        <f>SUM(R110:U110)</f>
        <v>0</v>
      </c>
      <c r="W110" s="14"/>
    </row>
    <row r="111" spans="1:26" ht="15" customHeight="1" thickBot="1" x14ac:dyDescent="0.3">
      <c r="A111" s="54" t="s">
        <v>109</v>
      </c>
      <c r="B111" s="55"/>
      <c r="C111" s="56"/>
      <c r="D111" s="55"/>
      <c r="E111" s="56"/>
      <c r="F111" s="73">
        <f t="shared" si="36"/>
        <v>0</v>
      </c>
      <c r="G111" s="39">
        <f t="shared" si="33"/>
        <v>0</v>
      </c>
      <c r="H111" s="55"/>
      <c r="I111" s="72"/>
      <c r="J111" s="58"/>
      <c r="K111" s="144"/>
      <c r="L111" s="61"/>
      <c r="M111" s="55"/>
      <c r="N111" s="145"/>
      <c r="O111" s="146"/>
      <c r="P111" s="46">
        <f>G111+I111+K111+L111+N111+O111</f>
        <v>0</v>
      </c>
      <c r="Q111" s="8"/>
      <c r="R111" s="64"/>
      <c r="S111" s="65"/>
      <c r="T111" s="66"/>
      <c r="U111" s="65"/>
      <c r="V111" s="50">
        <f>SUM(R111:U111)</f>
        <v>0</v>
      </c>
      <c r="W111" s="14"/>
      <c r="X111" s="212" t="s">
        <v>128</v>
      </c>
    </row>
    <row r="112" spans="1:26" ht="15" customHeight="1" thickBot="1" x14ac:dyDescent="0.3">
      <c r="A112" s="54" t="s">
        <v>110</v>
      </c>
      <c r="B112" s="55"/>
      <c r="C112" s="56"/>
      <c r="D112" s="55"/>
      <c r="E112" s="56"/>
      <c r="F112" s="73">
        <f t="shared" si="36"/>
        <v>0</v>
      </c>
      <c r="G112" s="39">
        <f t="shared" si="33"/>
        <v>0</v>
      </c>
      <c r="H112" s="55"/>
      <c r="I112" s="72"/>
      <c r="J112" s="58"/>
      <c r="K112" s="144"/>
      <c r="L112" s="61"/>
      <c r="M112" s="55"/>
      <c r="N112" s="145"/>
      <c r="O112" s="146"/>
      <c r="P112" s="46">
        <f>G112+I112+K112+L112+N112+O112</f>
        <v>0</v>
      </c>
      <c r="Q112" s="8"/>
      <c r="R112" s="64"/>
      <c r="S112" s="65"/>
      <c r="T112" s="66"/>
      <c r="U112" s="65"/>
      <c r="V112" s="50">
        <f>SUM(R112:U112)</f>
        <v>0</v>
      </c>
      <c r="W112" s="14"/>
      <c r="X112" s="214" t="s">
        <v>129</v>
      </c>
      <c r="Y112" s="215"/>
      <c r="Z112" s="216"/>
    </row>
    <row r="113" spans="1:26" ht="25.5" customHeight="1" thickBot="1" x14ac:dyDescent="0.3">
      <c r="A113" s="54" t="s">
        <v>99</v>
      </c>
      <c r="B113" s="55">
        <v>1</v>
      </c>
      <c r="C113" s="56">
        <v>4110</v>
      </c>
      <c r="D113" s="55"/>
      <c r="E113" s="56"/>
      <c r="F113" s="73">
        <f t="shared" si="36"/>
        <v>1</v>
      </c>
      <c r="G113" s="39">
        <f>C113+E113</f>
        <v>4110</v>
      </c>
      <c r="H113" s="55"/>
      <c r="I113" s="72"/>
      <c r="J113" s="58"/>
      <c r="K113" s="144"/>
      <c r="L113" s="61"/>
      <c r="M113" s="55"/>
      <c r="N113" s="145"/>
      <c r="O113" s="146"/>
      <c r="P113" s="46">
        <f>G113+I113+K113+L113+N113+O113</f>
        <v>4110</v>
      </c>
      <c r="Q113" s="9"/>
      <c r="R113" s="64"/>
      <c r="S113" s="65"/>
      <c r="T113" s="66"/>
      <c r="U113" s="65"/>
      <c r="V113" s="50">
        <f>SUM(R113:U113)</f>
        <v>0</v>
      </c>
      <c r="W113" s="14"/>
      <c r="X113" s="217" t="s">
        <v>130</v>
      </c>
      <c r="Y113" s="218"/>
      <c r="Z113" s="172"/>
    </row>
    <row r="114" spans="1:26" ht="27" customHeight="1" thickBot="1" x14ac:dyDescent="0.3">
      <c r="A114" s="74" t="s">
        <v>100</v>
      </c>
      <c r="B114" s="55">
        <v>11</v>
      </c>
      <c r="C114" s="56">
        <v>38134</v>
      </c>
      <c r="D114" s="55">
        <v>5</v>
      </c>
      <c r="E114" s="56">
        <v>16720</v>
      </c>
      <c r="F114" s="73">
        <f t="shared" si="36"/>
        <v>16</v>
      </c>
      <c r="G114" s="39">
        <f>C114+E114</f>
        <v>54854</v>
      </c>
      <c r="H114" s="55"/>
      <c r="I114" s="72"/>
      <c r="J114" s="58"/>
      <c r="K114" s="144"/>
      <c r="L114" s="61"/>
      <c r="M114" s="55"/>
      <c r="N114" s="145"/>
      <c r="O114" s="146"/>
      <c r="P114" s="46">
        <f>G114+I114+K114+L114+N114+O114</f>
        <v>54854</v>
      </c>
      <c r="Q114" s="8"/>
      <c r="R114" s="103"/>
      <c r="S114" s="104"/>
      <c r="T114" s="105"/>
      <c r="U114" s="104"/>
      <c r="V114" s="106">
        <f>SUM(R114:U114)</f>
        <v>0</v>
      </c>
      <c r="W114" s="14"/>
      <c r="X114" s="217" t="s">
        <v>131</v>
      </c>
      <c r="Y114" s="218"/>
      <c r="Z114" s="172"/>
    </row>
    <row r="115" spans="1:26" ht="30" customHeight="1" thickBot="1" x14ac:dyDescent="0.3">
      <c r="A115" s="17" t="s">
        <v>115</v>
      </c>
      <c r="B115" s="18">
        <f t="shared" ref="B115:M115" si="37">SUM(B116:B123)</f>
        <v>31</v>
      </c>
      <c r="C115" s="19">
        <f t="shared" si="37"/>
        <v>131469</v>
      </c>
      <c r="D115" s="18">
        <f t="shared" si="37"/>
        <v>8</v>
      </c>
      <c r="E115" s="19">
        <f t="shared" si="37"/>
        <v>26752</v>
      </c>
      <c r="F115" s="18">
        <f t="shared" si="37"/>
        <v>39</v>
      </c>
      <c r="G115" s="19">
        <f t="shared" si="37"/>
        <v>158221</v>
      </c>
      <c r="H115" s="18">
        <f t="shared" si="37"/>
        <v>20</v>
      </c>
      <c r="I115" s="33">
        <f t="shared" si="37"/>
        <v>16192.380000000001</v>
      </c>
      <c r="J115" s="21">
        <f t="shared" si="37"/>
        <v>0</v>
      </c>
      <c r="K115" s="158">
        <f t="shared" si="37"/>
        <v>0</v>
      </c>
      <c r="L115" s="22">
        <f t="shared" si="37"/>
        <v>0</v>
      </c>
      <c r="M115" s="18">
        <f t="shared" si="37"/>
        <v>0</v>
      </c>
      <c r="N115" s="165">
        <f>SUM(N116:N123)</f>
        <v>0</v>
      </c>
      <c r="O115" s="165">
        <f>SUM(O116:O123)</f>
        <v>0</v>
      </c>
      <c r="P115" s="30">
        <f>SUM(P116:P123)</f>
        <v>174413.38</v>
      </c>
      <c r="Q115" s="8"/>
      <c r="R115" s="27">
        <f>SUM(R116:R123)</f>
        <v>0</v>
      </c>
      <c r="S115" s="109">
        <f>SUM(S116:S123)</f>
        <v>0</v>
      </c>
      <c r="T115" s="110">
        <f>SUM(T116:T123)</f>
        <v>0</v>
      </c>
      <c r="U115" s="109">
        <f>SUM(U116:U123)</f>
        <v>0</v>
      </c>
      <c r="V115" s="219">
        <f>SUM(V116:V123)</f>
        <v>0</v>
      </c>
      <c r="W115" s="14"/>
      <c r="X115" s="31" t="s">
        <v>132</v>
      </c>
      <c r="Y115" s="220"/>
      <c r="Z115" s="33"/>
    </row>
    <row r="116" spans="1:26" ht="27.75" customHeight="1" x14ac:dyDescent="0.25">
      <c r="A116" s="111" t="s">
        <v>108</v>
      </c>
      <c r="B116" s="55">
        <v>15</v>
      </c>
      <c r="C116" s="56">
        <v>72015</v>
      </c>
      <c r="D116" s="55"/>
      <c r="E116" s="56"/>
      <c r="F116" s="73">
        <f t="shared" si="36"/>
        <v>15</v>
      </c>
      <c r="G116" s="39">
        <f>C116+E116</f>
        <v>72015</v>
      </c>
      <c r="H116" s="55">
        <v>7</v>
      </c>
      <c r="I116" s="72">
        <v>5089.6000000000004</v>
      </c>
      <c r="J116" s="58"/>
      <c r="K116" s="144"/>
      <c r="L116" s="61"/>
      <c r="M116" s="55"/>
      <c r="N116" s="145"/>
      <c r="O116" s="146"/>
      <c r="P116" s="46">
        <f t="shared" ref="P116:P123" si="38">G116+I116+K116+L116+N116+O116</f>
        <v>77104.600000000006</v>
      </c>
      <c r="Q116" s="9"/>
      <c r="R116" s="47"/>
      <c r="S116" s="48"/>
      <c r="T116" s="49"/>
      <c r="U116" s="48"/>
      <c r="V116" s="50">
        <f t="shared" ref="V116:V123" si="39">SUM(R116:U116)</f>
        <v>0</v>
      </c>
      <c r="W116" s="14"/>
    </row>
    <row r="117" spans="1:26" ht="18.75" customHeight="1" x14ac:dyDescent="0.25">
      <c r="A117" s="54" t="s">
        <v>109</v>
      </c>
      <c r="B117" s="55">
        <v>1</v>
      </c>
      <c r="C117" s="56">
        <v>4158</v>
      </c>
      <c r="D117" s="55"/>
      <c r="E117" s="56"/>
      <c r="F117" s="73">
        <f t="shared" si="36"/>
        <v>1</v>
      </c>
      <c r="G117" s="39">
        <f>C117+E117</f>
        <v>4158</v>
      </c>
      <c r="H117" s="55"/>
      <c r="I117" s="72"/>
      <c r="J117" s="58"/>
      <c r="K117" s="144"/>
      <c r="L117" s="61"/>
      <c r="M117" s="55"/>
      <c r="N117" s="145"/>
      <c r="O117" s="146"/>
      <c r="P117" s="46">
        <f t="shared" si="38"/>
        <v>4158</v>
      </c>
      <c r="Q117" s="8"/>
      <c r="R117" s="64"/>
      <c r="S117" s="65"/>
      <c r="T117" s="66"/>
      <c r="U117" s="65"/>
      <c r="V117" s="50">
        <f t="shared" si="39"/>
        <v>0</v>
      </c>
      <c r="W117" s="14"/>
      <c r="X117" s="3"/>
    </row>
    <row r="118" spans="1:26" ht="18.75" customHeight="1" x14ac:dyDescent="0.25">
      <c r="A118" s="54" t="s">
        <v>110</v>
      </c>
      <c r="B118" s="55">
        <v>1</v>
      </c>
      <c r="C118" s="56">
        <v>4350</v>
      </c>
      <c r="D118" s="55"/>
      <c r="E118" s="56"/>
      <c r="F118" s="73">
        <f t="shared" si="36"/>
        <v>1</v>
      </c>
      <c r="G118" s="39">
        <f t="shared" si="36"/>
        <v>4350</v>
      </c>
      <c r="H118" s="55"/>
      <c r="I118" s="72"/>
      <c r="J118" s="58"/>
      <c r="K118" s="144"/>
      <c r="L118" s="61"/>
      <c r="M118" s="55"/>
      <c r="N118" s="145"/>
      <c r="O118" s="146"/>
      <c r="P118" s="46">
        <f t="shared" si="38"/>
        <v>4350</v>
      </c>
      <c r="Q118" s="8"/>
      <c r="R118" s="64"/>
      <c r="S118" s="65"/>
      <c r="T118" s="66"/>
      <c r="U118" s="65"/>
      <c r="V118" s="50">
        <f t="shared" si="39"/>
        <v>0</v>
      </c>
      <c r="W118" s="14"/>
    </row>
    <row r="119" spans="1:26" ht="18.75" customHeight="1" x14ac:dyDescent="0.25">
      <c r="A119" s="54" t="s">
        <v>99</v>
      </c>
      <c r="B119" s="55">
        <v>5</v>
      </c>
      <c r="C119" s="56">
        <v>20000</v>
      </c>
      <c r="D119" s="55"/>
      <c r="E119" s="56"/>
      <c r="F119" s="73">
        <f t="shared" si="36"/>
        <v>5</v>
      </c>
      <c r="G119" s="39">
        <f t="shared" si="36"/>
        <v>20000</v>
      </c>
      <c r="H119" s="55">
        <v>1</v>
      </c>
      <c r="I119" s="72">
        <v>1233.8599999999999</v>
      </c>
      <c r="J119" s="58"/>
      <c r="K119" s="144"/>
      <c r="L119" s="61"/>
      <c r="M119" s="55"/>
      <c r="N119" s="145"/>
      <c r="O119" s="146"/>
      <c r="P119" s="46">
        <f t="shared" si="38"/>
        <v>21233.86</v>
      </c>
      <c r="Q119" s="9"/>
      <c r="R119" s="64"/>
      <c r="S119" s="65"/>
      <c r="T119" s="66"/>
      <c r="U119" s="65"/>
      <c r="V119" s="50">
        <f t="shared" si="39"/>
        <v>0</v>
      </c>
      <c r="W119" s="14"/>
    </row>
    <row r="120" spans="1:26" ht="18.75" customHeight="1" x14ac:dyDescent="0.25">
      <c r="A120" s="54" t="s">
        <v>100</v>
      </c>
      <c r="B120" s="55">
        <v>9</v>
      </c>
      <c r="C120" s="56">
        <v>30946</v>
      </c>
      <c r="D120" s="55">
        <v>8</v>
      </c>
      <c r="E120" s="56">
        <v>26752</v>
      </c>
      <c r="F120" s="73">
        <f t="shared" si="36"/>
        <v>17</v>
      </c>
      <c r="G120" s="39">
        <f t="shared" si="36"/>
        <v>57698</v>
      </c>
      <c r="H120" s="55">
        <v>12</v>
      </c>
      <c r="I120" s="72">
        <v>9868.92</v>
      </c>
      <c r="J120" s="58"/>
      <c r="K120" s="144"/>
      <c r="L120" s="61"/>
      <c r="M120" s="55"/>
      <c r="N120" s="145"/>
      <c r="O120" s="146"/>
      <c r="P120" s="46">
        <f t="shared" si="38"/>
        <v>67566.92</v>
      </c>
      <c r="Q120" s="8"/>
      <c r="R120" s="64"/>
      <c r="S120" s="65"/>
      <c r="T120" s="66"/>
      <c r="U120" s="65"/>
      <c r="V120" s="50">
        <f t="shared" si="39"/>
        <v>0</v>
      </c>
      <c r="W120" s="14"/>
    </row>
    <row r="121" spans="1:26" ht="18.75" customHeight="1" x14ac:dyDescent="0.25">
      <c r="A121" s="54" t="s">
        <v>101</v>
      </c>
      <c r="B121" s="55"/>
      <c r="C121" s="56"/>
      <c r="D121" s="55"/>
      <c r="E121" s="56"/>
      <c r="F121" s="73">
        <f t="shared" si="36"/>
        <v>0</v>
      </c>
      <c r="G121" s="39">
        <f t="shared" si="36"/>
        <v>0</v>
      </c>
      <c r="H121" s="55"/>
      <c r="I121" s="72"/>
      <c r="J121" s="58"/>
      <c r="K121" s="144"/>
      <c r="L121" s="61"/>
      <c r="M121" s="55"/>
      <c r="N121" s="145"/>
      <c r="O121" s="146"/>
      <c r="P121" s="46">
        <f t="shared" si="38"/>
        <v>0</v>
      </c>
      <c r="Q121" s="8"/>
      <c r="R121" s="64"/>
      <c r="S121" s="65"/>
      <c r="T121" s="66"/>
      <c r="U121" s="65"/>
      <c r="V121" s="50">
        <f t="shared" si="39"/>
        <v>0</v>
      </c>
      <c r="W121" s="14"/>
    </row>
    <row r="122" spans="1:26" ht="18.75" customHeight="1" x14ac:dyDescent="0.25">
      <c r="A122" s="54" t="s">
        <v>102</v>
      </c>
      <c r="B122" s="55"/>
      <c r="C122" s="56"/>
      <c r="D122" s="55"/>
      <c r="E122" s="56"/>
      <c r="F122" s="73">
        <f t="shared" si="36"/>
        <v>0</v>
      </c>
      <c r="G122" s="39">
        <f t="shared" si="36"/>
        <v>0</v>
      </c>
      <c r="H122" s="55"/>
      <c r="I122" s="72"/>
      <c r="J122" s="58"/>
      <c r="K122" s="144"/>
      <c r="L122" s="61"/>
      <c r="M122" s="55"/>
      <c r="N122" s="145"/>
      <c r="O122" s="146"/>
      <c r="P122" s="46">
        <f t="shared" si="38"/>
        <v>0</v>
      </c>
      <c r="Q122" s="9"/>
      <c r="R122" s="64"/>
      <c r="S122" s="65"/>
      <c r="T122" s="66"/>
      <c r="U122" s="65"/>
      <c r="V122" s="50">
        <f t="shared" si="39"/>
        <v>0</v>
      </c>
      <c r="W122" s="14"/>
    </row>
    <row r="123" spans="1:26" s="16" customFormat="1" ht="26.25" customHeight="1" thickBot="1" x14ac:dyDescent="0.3">
      <c r="A123" s="74" t="s">
        <v>104</v>
      </c>
      <c r="B123" s="55"/>
      <c r="C123" s="56"/>
      <c r="D123" s="55"/>
      <c r="E123" s="56"/>
      <c r="F123" s="73">
        <f t="shared" si="36"/>
        <v>0</v>
      </c>
      <c r="G123" s="39">
        <f t="shared" si="36"/>
        <v>0</v>
      </c>
      <c r="H123" s="55"/>
      <c r="I123" s="72"/>
      <c r="J123" s="58"/>
      <c r="K123" s="144"/>
      <c r="L123" s="61"/>
      <c r="M123" s="55"/>
      <c r="N123" s="145"/>
      <c r="O123" s="146"/>
      <c r="P123" s="46">
        <f t="shared" si="38"/>
        <v>0</v>
      </c>
      <c r="Q123" s="8"/>
      <c r="R123" s="103"/>
      <c r="S123" s="104"/>
      <c r="T123" s="105"/>
      <c r="U123" s="104"/>
      <c r="V123" s="50">
        <f t="shared" si="39"/>
        <v>0</v>
      </c>
      <c r="W123" s="14"/>
      <c r="X123" s="4"/>
      <c r="Y123" s="3"/>
      <c r="Z123" s="3"/>
    </row>
    <row r="124" spans="1:26" s="16" customFormat="1" ht="21" customHeight="1" thickBot="1" x14ac:dyDescent="0.3">
      <c r="A124" s="221" t="s">
        <v>116</v>
      </c>
      <c r="B124" s="222">
        <f t="shared" ref="B124:P124" si="40">+B115+B109+B103+B97+B91+B85+B78+B72+B65+B58+B51</f>
        <v>592</v>
      </c>
      <c r="C124" s="223">
        <f t="shared" si="40"/>
        <v>1968215.93</v>
      </c>
      <c r="D124" s="222">
        <f t="shared" si="40"/>
        <v>52</v>
      </c>
      <c r="E124" s="223">
        <f>+E115+E109+E103+E97+E91+E85+E78+E72+E65+E58+E51</f>
        <v>143873</v>
      </c>
      <c r="F124" s="222">
        <f t="shared" si="40"/>
        <v>644</v>
      </c>
      <c r="G124" s="223">
        <f t="shared" si="40"/>
        <v>2112088.9299999997</v>
      </c>
      <c r="H124" s="222">
        <f t="shared" si="40"/>
        <v>376</v>
      </c>
      <c r="I124" s="224">
        <f t="shared" si="40"/>
        <v>272231.28000000003</v>
      </c>
      <c r="J124" s="222">
        <f t="shared" si="40"/>
        <v>0</v>
      </c>
      <c r="K124" s="224">
        <f t="shared" si="40"/>
        <v>0</v>
      </c>
      <c r="L124" s="224">
        <f t="shared" si="40"/>
        <v>0</v>
      </c>
      <c r="M124" s="222">
        <f t="shared" si="40"/>
        <v>0</v>
      </c>
      <c r="N124" s="224">
        <f t="shared" si="40"/>
        <v>0</v>
      </c>
      <c r="O124" s="224">
        <f t="shared" si="40"/>
        <v>0</v>
      </c>
      <c r="P124" s="224">
        <f t="shared" si="40"/>
        <v>2384320.21</v>
      </c>
      <c r="Q124" s="8"/>
      <c r="R124" s="225">
        <f>R52+R59+R66+R73+R78+R85+R91+R97+R103+R115</f>
        <v>0</v>
      </c>
      <c r="S124" s="226">
        <f>S52+S59+S66+S73+S78+S85+S91+S97+S103+S115</f>
        <v>0</v>
      </c>
      <c r="T124" s="128">
        <f>+T115+T103+T97+T91+T85+T78+T73+T66+T59+T52</f>
        <v>0</v>
      </c>
      <c r="U124" s="226">
        <f>U51+U58+U65+U72+U78+U85+U91+U97+U103+U109+U115</f>
        <v>0</v>
      </c>
      <c r="V124" s="30">
        <f>V51+V58+V65+V72+V78+V85+V91+V97+V103+V109+V115</f>
        <v>0</v>
      </c>
      <c r="W124" s="14"/>
      <c r="X124" s="4"/>
      <c r="Y124" s="3"/>
      <c r="Z124" s="3"/>
    </row>
    <row r="125" spans="1:26" ht="21" customHeight="1" thickBot="1" x14ac:dyDescent="0.3">
      <c r="A125" s="227" t="s">
        <v>117</v>
      </c>
      <c r="B125" s="228">
        <f t="shared" ref="B125:P125" si="41">B49+B124</f>
        <v>718</v>
      </c>
      <c r="C125" s="229">
        <f t="shared" si="41"/>
        <v>2085347.73</v>
      </c>
      <c r="D125" s="230">
        <f t="shared" si="41"/>
        <v>62</v>
      </c>
      <c r="E125" s="231">
        <f t="shared" si="41"/>
        <v>164140.75</v>
      </c>
      <c r="F125" s="228">
        <f t="shared" si="41"/>
        <v>780</v>
      </c>
      <c r="G125" s="229">
        <f t="shared" si="41"/>
        <v>2249488.4799999995</v>
      </c>
      <c r="H125" s="228">
        <f t="shared" si="41"/>
        <v>376</v>
      </c>
      <c r="I125" s="232">
        <f t="shared" si="41"/>
        <v>272231.28000000003</v>
      </c>
      <c r="J125" s="233">
        <f t="shared" si="41"/>
        <v>118</v>
      </c>
      <c r="K125" s="232">
        <f t="shared" si="41"/>
        <v>212553.88999999998</v>
      </c>
      <c r="L125" s="232">
        <f t="shared" si="41"/>
        <v>0</v>
      </c>
      <c r="M125" s="233">
        <f t="shared" si="41"/>
        <v>0</v>
      </c>
      <c r="N125" s="232">
        <f t="shared" si="41"/>
        <v>0</v>
      </c>
      <c r="O125" s="232">
        <f t="shared" si="41"/>
        <v>0</v>
      </c>
      <c r="P125" s="232">
        <f t="shared" si="41"/>
        <v>2734273.65</v>
      </c>
      <c r="Q125" s="9"/>
      <c r="R125" s="234">
        <v>0</v>
      </c>
      <c r="S125" s="235">
        <f>S49+S124</f>
        <v>0</v>
      </c>
      <c r="T125" s="236">
        <f>T50+T124</f>
        <v>0</v>
      </c>
      <c r="U125" s="235">
        <f>U49+U124</f>
        <v>0</v>
      </c>
      <c r="V125" s="237">
        <f>V49+V124</f>
        <v>0</v>
      </c>
      <c r="W125" s="14"/>
    </row>
    <row r="126" spans="1:26" ht="27" customHeight="1" x14ac:dyDescent="0.25">
      <c r="A126" s="238" t="s">
        <v>133</v>
      </c>
      <c r="B126" s="239">
        <v>774</v>
      </c>
      <c r="C126" s="240">
        <v>131364</v>
      </c>
      <c r="D126" s="239"/>
      <c r="E126" s="240"/>
      <c r="F126" s="73">
        <f>B126+D126</f>
        <v>774</v>
      </c>
      <c r="G126" s="39">
        <f>C126+E126</f>
        <v>131364</v>
      </c>
      <c r="H126" s="241"/>
      <c r="I126" s="242"/>
      <c r="J126" s="239"/>
      <c r="K126" s="243"/>
      <c r="L126" s="240"/>
      <c r="M126" s="239"/>
      <c r="N126" s="244"/>
      <c r="O126" s="242"/>
      <c r="P126" s="46">
        <f>G126+I126+K126+L126+N126+O126</f>
        <v>131364</v>
      </c>
      <c r="Q126" s="8"/>
      <c r="R126" s="245"/>
      <c r="S126" s="246"/>
      <c r="T126" s="247"/>
      <c r="U126" s="246"/>
      <c r="V126" s="46">
        <f>SUM(R126:U126)</f>
        <v>0</v>
      </c>
      <c r="W126" s="14"/>
    </row>
    <row r="127" spans="1:26" ht="18.75" customHeight="1" x14ac:dyDescent="0.25">
      <c r="A127" s="238" t="s">
        <v>134</v>
      </c>
      <c r="B127" s="239"/>
      <c r="C127" s="240"/>
      <c r="D127" s="239"/>
      <c r="E127" s="240"/>
      <c r="F127" s="73">
        <f t="shared" ref="F127:G142" si="42">B127+D127</f>
        <v>0</v>
      </c>
      <c r="G127" s="39">
        <f t="shared" si="42"/>
        <v>0</v>
      </c>
      <c r="H127" s="241">
        <v>2</v>
      </c>
      <c r="I127" s="248">
        <v>175.96</v>
      </c>
      <c r="J127" s="239"/>
      <c r="K127" s="243"/>
      <c r="L127" s="240"/>
      <c r="M127" s="239"/>
      <c r="N127" s="244"/>
      <c r="O127" s="242"/>
      <c r="P127" s="46">
        <f>G127+I127+K127+L127+N127+O127</f>
        <v>175.96</v>
      </c>
      <c r="Q127" s="9"/>
      <c r="R127" s="245"/>
      <c r="S127" s="246"/>
      <c r="T127" s="247"/>
      <c r="U127" s="246"/>
      <c r="V127" s="46">
        <f t="shared" ref="V127:V139" si="43">SUM(R127:U127)</f>
        <v>0</v>
      </c>
      <c r="W127" s="14"/>
    </row>
    <row r="128" spans="1:26" ht="18.75" customHeight="1" x14ac:dyDescent="0.25">
      <c r="A128" s="238" t="s">
        <v>135</v>
      </c>
      <c r="B128" s="249">
        <v>1</v>
      </c>
      <c r="C128" s="250">
        <v>450</v>
      </c>
      <c r="D128" s="181"/>
      <c r="E128" s="182"/>
      <c r="F128" s="73">
        <f t="shared" si="42"/>
        <v>1</v>
      </c>
      <c r="G128" s="39">
        <f t="shared" si="42"/>
        <v>450</v>
      </c>
      <c r="H128" s="241">
        <v>5</v>
      </c>
      <c r="I128" s="251">
        <v>3100.27</v>
      </c>
      <c r="J128" s="249">
        <v>1</v>
      </c>
      <c r="K128" s="251">
        <v>1182.17</v>
      </c>
      <c r="L128" s="250"/>
      <c r="M128" s="249"/>
      <c r="N128" s="251"/>
      <c r="O128" s="248"/>
      <c r="P128" s="46">
        <f>G128+I128+K128+L128+N128+O128</f>
        <v>4732.4400000000005</v>
      </c>
      <c r="Q128" s="8"/>
      <c r="R128" s="252"/>
      <c r="S128" s="204"/>
      <c r="T128" s="253"/>
      <c r="U128" s="204"/>
      <c r="V128" s="46">
        <f t="shared" si="43"/>
        <v>0</v>
      </c>
      <c r="W128" s="14"/>
    </row>
    <row r="129" spans="1:23" ht="29.25" customHeight="1" x14ac:dyDescent="0.25">
      <c r="A129" s="238" t="s">
        <v>136</v>
      </c>
      <c r="B129" s="249"/>
      <c r="C129" s="250"/>
      <c r="D129" s="181"/>
      <c r="E129" s="182"/>
      <c r="F129" s="73">
        <f t="shared" si="42"/>
        <v>0</v>
      </c>
      <c r="G129" s="39">
        <f t="shared" si="42"/>
        <v>0</v>
      </c>
      <c r="H129" s="241"/>
      <c r="I129" s="248"/>
      <c r="J129" s="249"/>
      <c r="K129" s="253"/>
      <c r="L129" s="250"/>
      <c r="M129" s="249"/>
      <c r="N129" s="251"/>
      <c r="O129" s="248"/>
      <c r="P129" s="46">
        <f>G129+I129+K129+L129+N129+O129</f>
        <v>0</v>
      </c>
      <c r="Q129" s="8"/>
      <c r="R129" s="252"/>
      <c r="S129" s="204"/>
      <c r="T129" s="253"/>
      <c r="U129" s="204"/>
      <c r="V129" s="46"/>
      <c r="W129" s="14"/>
    </row>
    <row r="130" spans="1:23" ht="27.75" customHeight="1" x14ac:dyDescent="0.25">
      <c r="A130" s="238" t="s">
        <v>137</v>
      </c>
      <c r="B130" s="249"/>
      <c r="C130" s="250"/>
      <c r="D130" s="181"/>
      <c r="E130" s="182"/>
      <c r="F130" s="73">
        <f t="shared" si="42"/>
        <v>0</v>
      </c>
      <c r="G130" s="39">
        <f t="shared" si="42"/>
        <v>0</v>
      </c>
      <c r="H130" s="183"/>
      <c r="I130" s="184"/>
      <c r="J130" s="254"/>
      <c r="K130" s="255"/>
      <c r="L130" s="256"/>
      <c r="M130" s="257"/>
      <c r="N130" s="258"/>
      <c r="O130" s="259"/>
      <c r="P130" s="46">
        <f>G130+I130+K130+L130+N130+O130</f>
        <v>0</v>
      </c>
      <c r="Q130" s="8"/>
      <c r="R130" s="252"/>
      <c r="S130" s="193"/>
      <c r="T130" s="260"/>
      <c r="U130" s="193"/>
      <c r="V130" s="46">
        <f t="shared" si="43"/>
        <v>0</v>
      </c>
      <c r="W130" s="14"/>
    </row>
    <row r="131" spans="1:23" ht="27.75" customHeight="1" x14ac:dyDescent="0.25">
      <c r="A131" s="238" t="s">
        <v>138</v>
      </c>
      <c r="B131" s="249"/>
      <c r="C131" s="250"/>
      <c r="D131" s="261"/>
      <c r="E131" s="262"/>
      <c r="F131" s="73">
        <f t="shared" si="42"/>
        <v>0</v>
      </c>
      <c r="G131" s="39">
        <f t="shared" si="42"/>
        <v>0</v>
      </c>
      <c r="H131" s="263"/>
      <c r="I131" s="264"/>
      <c r="J131" s="265"/>
      <c r="K131" s="266"/>
      <c r="L131" s="267"/>
      <c r="M131" s="268"/>
      <c r="N131" s="269"/>
      <c r="O131" s="270"/>
      <c r="P131" s="46">
        <f t="shared" ref="P131:P139" si="44">G131+I131+K131+L131+N131+O131</f>
        <v>0</v>
      </c>
      <c r="Q131" s="9"/>
      <c r="R131" s="271"/>
      <c r="S131" s="272"/>
      <c r="T131" s="273"/>
      <c r="U131" s="272"/>
      <c r="V131" s="46">
        <f t="shared" si="43"/>
        <v>0</v>
      </c>
      <c r="W131" s="14"/>
    </row>
    <row r="132" spans="1:23" ht="27.75" customHeight="1" x14ac:dyDescent="0.25">
      <c r="A132" s="274" t="s">
        <v>139</v>
      </c>
      <c r="B132" s="249">
        <v>5</v>
      </c>
      <c r="C132" s="250">
        <v>48473.13</v>
      </c>
      <c r="D132" s="275"/>
      <c r="E132" s="182"/>
      <c r="F132" s="73">
        <f t="shared" si="42"/>
        <v>5</v>
      </c>
      <c r="G132" s="39">
        <f t="shared" si="42"/>
        <v>48473.13</v>
      </c>
      <c r="H132" s="183"/>
      <c r="I132" s="184"/>
      <c r="J132" s="275"/>
      <c r="K132" s="276"/>
      <c r="L132" s="182"/>
      <c r="M132" s="181"/>
      <c r="N132" s="189"/>
      <c r="O132" s="184"/>
      <c r="P132" s="46">
        <f t="shared" si="44"/>
        <v>48473.13</v>
      </c>
      <c r="Q132" s="8"/>
      <c r="R132" s="252"/>
      <c r="S132" s="193"/>
      <c r="T132" s="260"/>
      <c r="U132" s="193"/>
      <c r="V132" s="46">
        <f t="shared" si="43"/>
        <v>0</v>
      </c>
      <c r="W132" s="14"/>
    </row>
    <row r="133" spans="1:23" ht="27.75" customHeight="1" x14ac:dyDescent="0.25">
      <c r="A133" s="277" t="s">
        <v>140</v>
      </c>
      <c r="B133" s="278">
        <v>89</v>
      </c>
      <c r="C133" s="279">
        <v>425316.24</v>
      </c>
      <c r="D133" s="280"/>
      <c r="E133" s="262"/>
      <c r="F133" s="73">
        <f t="shared" si="42"/>
        <v>89</v>
      </c>
      <c r="G133" s="39">
        <f t="shared" si="42"/>
        <v>425316.24</v>
      </c>
      <c r="H133" s="263"/>
      <c r="I133" s="264"/>
      <c r="J133" s="265"/>
      <c r="K133" s="266"/>
      <c r="L133" s="267"/>
      <c r="M133" s="268"/>
      <c r="N133" s="269"/>
      <c r="O133" s="270"/>
      <c r="P133" s="46">
        <f t="shared" si="44"/>
        <v>425316.24</v>
      </c>
      <c r="Q133" s="8"/>
      <c r="R133" s="252"/>
      <c r="S133" s="193"/>
      <c r="T133" s="260"/>
      <c r="U133" s="193"/>
      <c r="V133" s="46">
        <f t="shared" si="43"/>
        <v>0</v>
      </c>
      <c r="W133" s="14"/>
    </row>
    <row r="134" spans="1:23" ht="27.75" customHeight="1" x14ac:dyDescent="0.25">
      <c r="A134" s="277" t="s">
        <v>141</v>
      </c>
      <c r="B134" s="278"/>
      <c r="C134" s="279"/>
      <c r="D134" s="261"/>
      <c r="E134" s="262"/>
      <c r="F134" s="73">
        <f t="shared" si="42"/>
        <v>0</v>
      </c>
      <c r="G134" s="39">
        <f t="shared" si="42"/>
        <v>0</v>
      </c>
      <c r="H134" s="263"/>
      <c r="I134" s="264"/>
      <c r="J134" s="265"/>
      <c r="K134" s="266"/>
      <c r="L134" s="267"/>
      <c r="M134" s="268"/>
      <c r="N134" s="269"/>
      <c r="O134" s="270"/>
      <c r="P134" s="46">
        <f t="shared" si="44"/>
        <v>0</v>
      </c>
      <c r="Q134" s="9"/>
      <c r="R134" s="281"/>
      <c r="S134" s="282"/>
      <c r="T134" s="283"/>
      <c r="U134" s="282"/>
      <c r="V134" s="46">
        <f t="shared" si="43"/>
        <v>0</v>
      </c>
      <c r="W134" s="14"/>
    </row>
    <row r="135" spans="1:23" ht="27" customHeight="1" x14ac:dyDescent="0.25">
      <c r="A135" s="277" t="s">
        <v>142</v>
      </c>
      <c r="B135" s="249"/>
      <c r="C135" s="250"/>
      <c r="D135" s="181"/>
      <c r="E135" s="182"/>
      <c r="F135" s="73">
        <f t="shared" si="42"/>
        <v>0</v>
      </c>
      <c r="G135" s="39">
        <f t="shared" si="42"/>
        <v>0</v>
      </c>
      <c r="H135" s="183"/>
      <c r="I135" s="184"/>
      <c r="J135" s="275"/>
      <c r="K135" s="276"/>
      <c r="L135" s="182"/>
      <c r="M135" s="181"/>
      <c r="N135" s="189"/>
      <c r="O135" s="184"/>
      <c r="P135" s="46">
        <f t="shared" si="44"/>
        <v>0</v>
      </c>
      <c r="Q135" s="8"/>
      <c r="R135" s="245"/>
      <c r="S135" s="246"/>
      <c r="T135" s="247"/>
      <c r="U135" s="246"/>
      <c r="V135" s="46">
        <f t="shared" si="43"/>
        <v>0</v>
      </c>
      <c r="W135" s="14"/>
    </row>
    <row r="136" spans="1:23" ht="27" customHeight="1" x14ac:dyDescent="0.25">
      <c r="A136" s="277" t="s">
        <v>143</v>
      </c>
      <c r="B136" s="181"/>
      <c r="C136" s="182"/>
      <c r="D136" s="181"/>
      <c r="E136" s="182"/>
      <c r="F136" s="73">
        <f t="shared" si="42"/>
        <v>0</v>
      </c>
      <c r="G136" s="39">
        <f t="shared" si="42"/>
        <v>0</v>
      </c>
      <c r="H136" s="183"/>
      <c r="I136" s="184"/>
      <c r="J136" s="275"/>
      <c r="K136" s="276"/>
      <c r="L136" s="182"/>
      <c r="M136" s="181"/>
      <c r="N136" s="189"/>
      <c r="O136" s="184"/>
      <c r="P136" s="46">
        <f t="shared" si="44"/>
        <v>0</v>
      </c>
      <c r="Q136" s="8"/>
      <c r="R136" s="245"/>
      <c r="S136" s="246"/>
      <c r="T136" s="247"/>
      <c r="U136" s="246"/>
      <c r="V136" s="46">
        <f t="shared" si="43"/>
        <v>0</v>
      </c>
      <c r="W136" s="14"/>
    </row>
    <row r="137" spans="1:23" ht="27" customHeight="1" x14ac:dyDescent="0.25">
      <c r="A137" s="277" t="s">
        <v>144</v>
      </c>
      <c r="B137" s="249"/>
      <c r="C137" s="250"/>
      <c r="D137" s="275"/>
      <c r="E137" s="182"/>
      <c r="F137" s="73">
        <f t="shared" si="42"/>
        <v>0</v>
      </c>
      <c r="G137" s="39">
        <f t="shared" si="42"/>
        <v>0</v>
      </c>
      <c r="H137" s="284"/>
      <c r="I137" s="248"/>
      <c r="J137" s="275"/>
      <c r="K137" s="276"/>
      <c r="L137" s="182"/>
      <c r="M137" s="181"/>
      <c r="N137" s="189"/>
      <c r="O137" s="184"/>
      <c r="P137" s="46">
        <f t="shared" si="44"/>
        <v>0</v>
      </c>
      <c r="Q137" s="9"/>
      <c r="R137" s="252"/>
      <c r="S137" s="193"/>
      <c r="T137" s="260"/>
      <c r="U137" s="193"/>
      <c r="V137" s="46">
        <f t="shared" si="43"/>
        <v>0</v>
      </c>
      <c r="W137" s="14"/>
    </row>
    <row r="138" spans="1:23" ht="27" customHeight="1" x14ac:dyDescent="0.25">
      <c r="A138" s="277" t="s">
        <v>145</v>
      </c>
      <c r="B138" s="285"/>
      <c r="C138" s="286"/>
      <c r="D138" s="287"/>
      <c r="E138" s="288"/>
      <c r="F138" s="73">
        <f t="shared" si="42"/>
        <v>0</v>
      </c>
      <c r="G138" s="39">
        <f t="shared" si="42"/>
        <v>0</v>
      </c>
      <c r="H138" s="289"/>
      <c r="I138" s="290"/>
      <c r="J138" s="287"/>
      <c r="K138" s="291"/>
      <c r="L138" s="288"/>
      <c r="M138" s="285"/>
      <c r="N138" s="292"/>
      <c r="O138" s="290"/>
      <c r="P138" s="46">
        <f t="shared" si="44"/>
        <v>0</v>
      </c>
      <c r="Q138" s="8"/>
      <c r="R138" s="281"/>
      <c r="S138" s="282"/>
      <c r="T138" s="283"/>
      <c r="U138" s="282"/>
      <c r="V138" s="46">
        <f t="shared" si="43"/>
        <v>0</v>
      </c>
      <c r="W138" s="14"/>
    </row>
    <row r="139" spans="1:23" ht="39" customHeight="1" x14ac:dyDescent="0.25">
      <c r="A139" s="274" t="s">
        <v>146</v>
      </c>
      <c r="B139" s="181"/>
      <c r="C139" s="250"/>
      <c r="D139" s="275"/>
      <c r="E139" s="182"/>
      <c r="F139" s="73">
        <f t="shared" si="42"/>
        <v>0</v>
      </c>
      <c r="G139" s="39">
        <f t="shared" si="42"/>
        <v>0</v>
      </c>
      <c r="H139" s="183"/>
      <c r="I139" s="184"/>
      <c r="J139" s="275"/>
      <c r="K139" s="276"/>
      <c r="L139" s="182"/>
      <c r="M139" s="181"/>
      <c r="N139" s="189"/>
      <c r="O139" s="184"/>
      <c r="P139" s="46">
        <f t="shared" si="44"/>
        <v>0</v>
      </c>
      <c r="Q139" s="8"/>
      <c r="R139" s="252"/>
      <c r="S139" s="193"/>
      <c r="T139" s="260"/>
      <c r="U139" s="193"/>
      <c r="V139" s="46">
        <f t="shared" si="43"/>
        <v>0</v>
      </c>
      <c r="W139" s="14"/>
    </row>
    <row r="140" spans="1:23" ht="27" customHeight="1" x14ac:dyDescent="0.25">
      <c r="A140" s="274" t="s">
        <v>147</v>
      </c>
      <c r="B140" s="181"/>
      <c r="C140" s="250"/>
      <c r="D140" s="275"/>
      <c r="E140" s="182"/>
      <c r="F140" s="73">
        <f t="shared" si="42"/>
        <v>0</v>
      </c>
      <c r="G140" s="39">
        <f t="shared" si="42"/>
        <v>0</v>
      </c>
      <c r="H140" s="183"/>
      <c r="I140" s="184"/>
      <c r="J140" s="275"/>
      <c r="K140" s="276"/>
      <c r="L140" s="182"/>
      <c r="M140" s="181"/>
      <c r="N140" s="189"/>
      <c r="O140" s="184"/>
      <c r="P140" s="46">
        <f>G140+I140+K140+L140+N140+O140</f>
        <v>0</v>
      </c>
      <c r="Q140" s="9"/>
      <c r="R140" s="281"/>
      <c r="S140" s="282"/>
      <c r="T140" s="283"/>
      <c r="U140" s="282"/>
      <c r="V140" s="46">
        <f>SUM(R140:U140)</f>
        <v>0</v>
      </c>
      <c r="W140" s="14"/>
    </row>
    <row r="141" spans="1:23" ht="27" customHeight="1" x14ac:dyDescent="0.25">
      <c r="A141" s="293" t="s">
        <v>148</v>
      </c>
      <c r="B141" s="294"/>
      <c r="C141" s="286"/>
      <c r="D141" s="287"/>
      <c r="E141" s="288"/>
      <c r="F141" s="175">
        <f t="shared" si="42"/>
        <v>0</v>
      </c>
      <c r="G141" s="295">
        <f t="shared" si="42"/>
        <v>0</v>
      </c>
      <c r="H141" s="289"/>
      <c r="I141" s="290"/>
      <c r="J141" s="287"/>
      <c r="K141" s="291"/>
      <c r="L141" s="288"/>
      <c r="M141" s="285"/>
      <c r="N141" s="292"/>
      <c r="O141" s="290"/>
      <c r="P141" s="296">
        <f>G141+I141+K141+L141+N141+O141</f>
        <v>0</v>
      </c>
      <c r="Q141" s="9"/>
      <c r="R141" s="252"/>
      <c r="S141" s="193"/>
      <c r="T141" s="252"/>
      <c r="U141" s="193"/>
      <c r="V141" s="46">
        <f>SUM(R141:U141)</f>
        <v>0</v>
      </c>
      <c r="W141" s="14"/>
    </row>
    <row r="142" spans="1:23" ht="27" customHeight="1" thickBot="1" x14ac:dyDescent="0.3">
      <c r="A142" s="297" t="s">
        <v>149</v>
      </c>
      <c r="B142" s="249"/>
      <c r="C142" s="250"/>
      <c r="D142" s="275"/>
      <c r="E142" s="182"/>
      <c r="F142" s="175">
        <f t="shared" si="42"/>
        <v>0</v>
      </c>
      <c r="G142" s="295">
        <f t="shared" si="42"/>
        <v>0</v>
      </c>
      <c r="H142" s="183"/>
      <c r="I142" s="184"/>
      <c r="J142" s="275"/>
      <c r="K142" s="276"/>
      <c r="L142" s="182"/>
      <c r="M142" s="181"/>
      <c r="N142" s="189"/>
      <c r="O142" s="184"/>
      <c r="P142" s="296">
        <f>G142+I142+K142+L142+N142+O142</f>
        <v>0</v>
      </c>
      <c r="Q142" s="9"/>
      <c r="R142" s="298"/>
      <c r="S142" s="299"/>
      <c r="T142" s="283"/>
      <c r="U142" s="282"/>
      <c r="V142" s="46"/>
      <c r="W142" s="14"/>
    </row>
    <row r="143" spans="1:23" ht="21.75" customHeight="1" thickBot="1" x14ac:dyDescent="0.3">
      <c r="A143" s="300" t="s">
        <v>150</v>
      </c>
      <c r="B143" s="121">
        <f>SUM(B126:B142)</f>
        <v>869</v>
      </c>
      <c r="C143" s="126">
        <f>SUM(C126:C142)</f>
        <v>605603.37</v>
      </c>
      <c r="D143" s="121">
        <f>SUM(D126:D142)</f>
        <v>0</v>
      </c>
      <c r="E143" s="126">
        <f>SUM(E126:E137)</f>
        <v>0</v>
      </c>
      <c r="F143" s="121">
        <f>SUM(F126:F142)</f>
        <v>869</v>
      </c>
      <c r="G143" s="126">
        <f>SUM(G126:G142)</f>
        <v>605603.37</v>
      </c>
      <c r="H143" s="121">
        <f>SUM(H126:H142)</f>
        <v>7</v>
      </c>
      <c r="I143" s="126">
        <f>SUM(I126:I142)</f>
        <v>3276.23</v>
      </c>
      <c r="J143" s="121">
        <f>SUM(J126:J142)</f>
        <v>1</v>
      </c>
      <c r="K143" s="301">
        <f>SUM(K126:K135)</f>
        <v>1182.17</v>
      </c>
      <c r="L143" s="126">
        <f>SUM(L126:L135)</f>
        <v>0</v>
      </c>
      <c r="M143" s="121">
        <f>SUM(M126:M142)</f>
        <v>0</v>
      </c>
      <c r="N143" s="125">
        <f>SUM(N126:N142)</f>
        <v>0</v>
      </c>
      <c r="O143" s="122">
        <f>SUM(O126:O135)</f>
        <v>0</v>
      </c>
      <c r="P143" s="126">
        <f>SUM(P126:P142)</f>
        <v>610061.77</v>
      </c>
      <c r="Q143" s="8"/>
      <c r="R143" s="225">
        <f>SUM(R126:R142)</f>
        <v>0</v>
      </c>
      <c r="S143" s="226">
        <f>SUM(S126:S142)</f>
        <v>0</v>
      </c>
      <c r="T143" s="225">
        <f>SUM(T126:T142)</f>
        <v>0</v>
      </c>
      <c r="U143" s="30">
        <f>SUM(U126:U142)</f>
        <v>0</v>
      </c>
      <c r="V143" s="226">
        <f>SUM(V126:V142)</f>
        <v>0</v>
      </c>
      <c r="W143" s="14"/>
    </row>
    <row r="144" spans="1:23" ht="21.75" customHeight="1" thickBot="1" x14ac:dyDescent="0.3">
      <c r="A144" s="302" t="s">
        <v>151</v>
      </c>
      <c r="B144" s="303">
        <f t="shared" ref="B144:O144" si="45">B125+B143</f>
        <v>1587</v>
      </c>
      <c r="C144" s="304">
        <f t="shared" si="45"/>
        <v>2690951.1</v>
      </c>
      <c r="D144" s="303">
        <f t="shared" si="45"/>
        <v>62</v>
      </c>
      <c r="E144" s="304">
        <f t="shared" si="45"/>
        <v>164140.75</v>
      </c>
      <c r="F144" s="303">
        <f t="shared" si="45"/>
        <v>1649</v>
      </c>
      <c r="G144" s="304">
        <f t="shared" si="45"/>
        <v>2855091.8499999996</v>
      </c>
      <c r="H144" s="303">
        <f t="shared" si="45"/>
        <v>383</v>
      </c>
      <c r="I144" s="305">
        <f>I125+I143</f>
        <v>275507.51</v>
      </c>
      <c r="J144" s="303">
        <f t="shared" si="45"/>
        <v>119</v>
      </c>
      <c r="K144" s="306">
        <f t="shared" si="45"/>
        <v>213736.06</v>
      </c>
      <c r="L144" s="304">
        <f t="shared" si="45"/>
        <v>0</v>
      </c>
      <c r="M144" s="303">
        <f t="shared" si="45"/>
        <v>0</v>
      </c>
      <c r="N144" s="307">
        <f t="shared" si="45"/>
        <v>0</v>
      </c>
      <c r="O144" s="307">
        <f t="shared" si="45"/>
        <v>0</v>
      </c>
      <c r="P144" s="304">
        <f>P125+P143</f>
        <v>3344335.42</v>
      </c>
      <c r="Q144" s="8"/>
      <c r="R144" s="225">
        <f>R125+R143</f>
        <v>0</v>
      </c>
      <c r="S144" s="30">
        <f>S125+S143</f>
        <v>0</v>
      </c>
      <c r="T144" s="225">
        <f>T125+T143</f>
        <v>0</v>
      </c>
      <c r="U144" s="30">
        <f>U125+U143</f>
        <v>0</v>
      </c>
      <c r="V144" s="30">
        <f>V125+V143</f>
        <v>0</v>
      </c>
      <c r="W144" s="14"/>
    </row>
    <row r="145" spans="1:22" ht="13.5" thickBot="1" x14ac:dyDescent="0.3">
      <c r="K145" s="3" t="s">
        <v>152</v>
      </c>
      <c r="P145" s="3"/>
      <c r="Q145" s="9"/>
      <c r="V145" s="3"/>
    </row>
    <row r="146" spans="1:22" ht="21" customHeight="1" thickBot="1" x14ac:dyDescent="0.3">
      <c r="A146" s="416" t="s">
        <v>153</v>
      </c>
      <c r="B146" s="418" t="s">
        <v>154</v>
      </c>
      <c r="C146" s="419"/>
      <c r="D146" s="418" t="s">
        <v>155</v>
      </c>
      <c r="E146" s="419"/>
      <c r="F146" s="418"/>
      <c r="G146" s="419"/>
      <c r="H146" s="308"/>
      <c r="I146" s="309"/>
      <c r="J146" s="310"/>
      <c r="K146" s="308"/>
      <c r="L146" s="309"/>
      <c r="M146" s="310"/>
      <c r="N146" s="311" t="s">
        <v>156</v>
      </c>
      <c r="P146" s="312"/>
      <c r="Q146" s="8"/>
      <c r="V146" s="3"/>
    </row>
    <row r="147" spans="1:22" ht="21" customHeight="1" thickBot="1" x14ac:dyDescent="0.3">
      <c r="A147" s="417"/>
      <c r="B147" s="313">
        <v>774</v>
      </c>
      <c r="C147" s="314">
        <v>8394</v>
      </c>
      <c r="D147" s="313">
        <v>774</v>
      </c>
      <c r="E147" s="314">
        <v>4853</v>
      </c>
      <c r="F147" s="315"/>
      <c r="G147" s="316"/>
      <c r="H147" s="317"/>
      <c r="I147" s="318"/>
      <c r="J147" s="319"/>
      <c r="K147" s="317"/>
      <c r="L147" s="318"/>
      <c r="M147" s="320">
        <f>B147+D147+F147+H147+J147+K147</f>
        <v>1548</v>
      </c>
      <c r="N147" s="166">
        <f>C147+E147+G147+I147+K147+L147</f>
        <v>13247</v>
      </c>
      <c r="P147" s="3"/>
      <c r="Q147" s="8"/>
      <c r="V147" s="3"/>
    </row>
    <row r="148" spans="1:22" x14ac:dyDescent="0.25">
      <c r="P148" s="3"/>
      <c r="V148" s="3"/>
    </row>
    <row r="153" spans="1:22" x14ac:dyDescent="0.25">
      <c r="I153" s="312"/>
    </row>
    <row r="154" spans="1:22" x14ac:dyDescent="0.25">
      <c r="G154" s="312"/>
    </row>
    <row r="155" spans="1:22" x14ac:dyDescent="0.25">
      <c r="G155" s="312"/>
      <c r="P155" s="321">
        <f>P144+N147</f>
        <v>3357582.42</v>
      </c>
    </row>
    <row r="159" spans="1:22" x14ac:dyDescent="0.25">
      <c r="P159" s="321">
        <f>P155-P157</f>
        <v>3357582.42</v>
      </c>
    </row>
    <row r="160" spans="1:22" x14ac:dyDescent="0.25">
      <c r="P160" s="2">
        <v>3355977.5200000005</v>
      </c>
    </row>
    <row r="161" spans="16:16" x14ac:dyDescent="0.25">
      <c r="P161" s="321">
        <f>P159-P160</f>
        <v>1604.8999999994412</v>
      </c>
    </row>
    <row r="500" spans="16:22" ht="12.75" customHeight="1" x14ac:dyDescent="0.25">
      <c r="P500" s="3"/>
      <c r="V500" s="3"/>
    </row>
  </sheetData>
  <mergeCells count="42">
    <mergeCell ref="A1:C1"/>
    <mergeCell ref="A2:Z2"/>
    <mergeCell ref="A6:A10"/>
    <mergeCell ref="B6:P6"/>
    <mergeCell ref="R6:V6"/>
    <mergeCell ref="X6:Z6"/>
    <mergeCell ref="B7:P7"/>
    <mergeCell ref="R7:V7"/>
    <mergeCell ref="X7:Z7"/>
    <mergeCell ref="B8:B10"/>
    <mergeCell ref="L8:L10"/>
    <mergeCell ref="M8:M10"/>
    <mergeCell ref="N8:N10"/>
    <mergeCell ref="C8:C10"/>
    <mergeCell ref="D8:D10"/>
    <mergeCell ref="E8:E10"/>
    <mergeCell ref="F8:F10"/>
    <mergeCell ref="G8:G10"/>
    <mergeCell ref="H8:H10"/>
    <mergeCell ref="V8:V10"/>
    <mergeCell ref="X8:X10"/>
    <mergeCell ref="Y8:Y10"/>
    <mergeCell ref="Z8:Z10"/>
    <mergeCell ref="A11:P11"/>
    <mergeCell ref="R11:V11"/>
    <mergeCell ref="X11:Z11"/>
    <mergeCell ref="O8:O10"/>
    <mergeCell ref="P8:P10"/>
    <mergeCell ref="R8:R10"/>
    <mergeCell ref="S8:S10"/>
    <mergeCell ref="T8:T10"/>
    <mergeCell ref="U8:U10"/>
    <mergeCell ref="I8:I10"/>
    <mergeCell ref="J8:J10"/>
    <mergeCell ref="K8:K10"/>
    <mergeCell ref="A50:P50"/>
    <mergeCell ref="R50:V50"/>
    <mergeCell ref="X50:Z50"/>
    <mergeCell ref="A146:A147"/>
    <mergeCell ref="B146:C146"/>
    <mergeCell ref="D146:E146"/>
    <mergeCell ref="F146:G14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9"/>
  <sheetViews>
    <sheetView workbookViewId="0">
      <selection activeCell="T844" sqref="T844"/>
    </sheetView>
  </sheetViews>
  <sheetFormatPr baseColWidth="10" defaultRowHeight="12.75" x14ac:dyDescent="0.25"/>
  <cols>
    <col min="1" max="1" width="7.28515625" style="3" customWidth="1"/>
    <col min="2" max="2" width="8.42578125" style="3" customWidth="1"/>
    <col min="3" max="3" width="45.28515625" style="3" bestFit="1" customWidth="1"/>
    <col min="4" max="4" width="11.7109375" style="3" customWidth="1"/>
    <col min="5" max="5" width="30.85546875" style="3" bestFit="1" customWidth="1"/>
    <col min="6" max="6" width="6.7109375" style="3" customWidth="1"/>
    <col min="7" max="7" width="12.5703125" style="312" customWidth="1"/>
    <col min="8" max="8" width="12.28515625" style="312" customWidth="1"/>
    <col min="9" max="9" width="10.85546875" style="312" customWidth="1"/>
    <col min="10" max="10" width="12.140625" style="312" customWidth="1"/>
    <col min="11" max="11" width="13.7109375" style="321" customWidth="1"/>
    <col min="12" max="12" width="12.5703125" style="312" customWidth="1"/>
    <col min="13" max="13" width="13.7109375" style="321" customWidth="1"/>
    <col min="14" max="14" width="31.7109375" style="338" customWidth="1"/>
    <col min="15" max="15" width="11.7109375" style="312" customWidth="1"/>
    <col min="16" max="17" width="9.28515625" style="312" customWidth="1"/>
    <col min="18" max="18" width="10.42578125" style="312" customWidth="1"/>
    <col min="19" max="19" width="11.42578125" style="3"/>
    <col min="20" max="20" width="15.28515625" style="3" bestFit="1" customWidth="1"/>
    <col min="21" max="253" width="11.42578125" style="3"/>
    <col min="254" max="255" width="6.140625" style="3" customWidth="1"/>
    <col min="256" max="256" width="11.42578125" style="3"/>
    <col min="257" max="257" width="7.28515625" style="3" customWidth="1"/>
    <col min="258" max="258" width="8.42578125" style="3" customWidth="1"/>
    <col min="259" max="259" width="45.28515625" style="3" bestFit="1" customWidth="1"/>
    <col min="260" max="260" width="11.7109375" style="3" customWidth="1"/>
    <col min="261" max="261" width="30.85546875" style="3" bestFit="1" customWidth="1"/>
    <col min="262" max="262" width="6.7109375" style="3" customWidth="1"/>
    <col min="263" max="263" width="12.5703125" style="3" customWidth="1"/>
    <col min="264" max="264" width="12.28515625" style="3" customWidth="1"/>
    <col min="265" max="265" width="10.85546875" style="3" customWidth="1"/>
    <col min="266" max="266" width="12.140625" style="3" customWidth="1"/>
    <col min="267" max="267" width="13.7109375" style="3" customWidth="1"/>
    <col min="268" max="268" width="12.5703125" style="3" customWidth="1"/>
    <col min="269" max="269" width="13.7109375" style="3" customWidth="1"/>
    <col min="270" max="270" width="31.7109375" style="3" customWidth="1"/>
    <col min="271" max="271" width="11.7109375" style="3" customWidth="1"/>
    <col min="272" max="273" width="9.28515625" style="3" customWidth="1"/>
    <col min="274" max="274" width="10.42578125" style="3" customWidth="1"/>
    <col min="275" max="275" width="11.42578125" style="3"/>
    <col min="276" max="276" width="15.28515625" style="3" bestFit="1" customWidth="1"/>
    <col min="277" max="509" width="11.42578125" style="3"/>
    <col min="510" max="511" width="6.140625" style="3" customWidth="1"/>
    <col min="512" max="512" width="11.42578125" style="3"/>
    <col min="513" max="513" width="7.28515625" style="3" customWidth="1"/>
    <col min="514" max="514" width="8.42578125" style="3" customWidth="1"/>
    <col min="515" max="515" width="45.28515625" style="3" bestFit="1" customWidth="1"/>
    <col min="516" max="516" width="11.7109375" style="3" customWidth="1"/>
    <col min="517" max="517" width="30.85546875" style="3" bestFit="1" customWidth="1"/>
    <col min="518" max="518" width="6.7109375" style="3" customWidth="1"/>
    <col min="519" max="519" width="12.5703125" style="3" customWidth="1"/>
    <col min="520" max="520" width="12.28515625" style="3" customWidth="1"/>
    <col min="521" max="521" width="10.85546875" style="3" customWidth="1"/>
    <col min="522" max="522" width="12.140625" style="3" customWidth="1"/>
    <col min="523" max="523" width="13.7109375" style="3" customWidth="1"/>
    <col min="524" max="524" width="12.5703125" style="3" customWidth="1"/>
    <col min="525" max="525" width="13.7109375" style="3" customWidth="1"/>
    <col min="526" max="526" width="31.7109375" style="3" customWidth="1"/>
    <col min="527" max="527" width="11.7109375" style="3" customWidth="1"/>
    <col min="528" max="529" width="9.28515625" style="3" customWidth="1"/>
    <col min="530" max="530" width="10.42578125" style="3" customWidth="1"/>
    <col min="531" max="531" width="11.42578125" style="3"/>
    <col min="532" max="532" width="15.28515625" style="3" bestFit="1" customWidth="1"/>
    <col min="533" max="765" width="11.42578125" style="3"/>
    <col min="766" max="767" width="6.140625" style="3" customWidth="1"/>
    <col min="768" max="768" width="11.42578125" style="3"/>
    <col min="769" max="769" width="7.28515625" style="3" customWidth="1"/>
    <col min="770" max="770" width="8.42578125" style="3" customWidth="1"/>
    <col min="771" max="771" width="45.28515625" style="3" bestFit="1" customWidth="1"/>
    <col min="772" max="772" width="11.7109375" style="3" customWidth="1"/>
    <col min="773" max="773" width="30.85546875" style="3" bestFit="1" customWidth="1"/>
    <col min="774" max="774" width="6.7109375" style="3" customWidth="1"/>
    <col min="775" max="775" width="12.5703125" style="3" customWidth="1"/>
    <col min="776" max="776" width="12.28515625" style="3" customWidth="1"/>
    <col min="777" max="777" width="10.85546875" style="3" customWidth="1"/>
    <col min="778" max="778" width="12.140625" style="3" customWidth="1"/>
    <col min="779" max="779" width="13.7109375" style="3" customWidth="1"/>
    <col min="780" max="780" width="12.5703125" style="3" customWidth="1"/>
    <col min="781" max="781" width="13.7109375" style="3" customWidth="1"/>
    <col min="782" max="782" width="31.7109375" style="3" customWidth="1"/>
    <col min="783" max="783" width="11.7109375" style="3" customWidth="1"/>
    <col min="784" max="785" width="9.28515625" style="3" customWidth="1"/>
    <col min="786" max="786" width="10.42578125" style="3" customWidth="1"/>
    <col min="787" max="787" width="11.42578125" style="3"/>
    <col min="788" max="788" width="15.28515625" style="3" bestFit="1" customWidth="1"/>
    <col min="789" max="1021" width="11.42578125" style="3"/>
    <col min="1022" max="1023" width="6.140625" style="3" customWidth="1"/>
    <col min="1024" max="1024" width="11.42578125" style="3"/>
    <col min="1025" max="1025" width="7.28515625" style="3" customWidth="1"/>
    <col min="1026" max="1026" width="8.42578125" style="3" customWidth="1"/>
    <col min="1027" max="1027" width="45.28515625" style="3" bestFit="1" customWidth="1"/>
    <col min="1028" max="1028" width="11.7109375" style="3" customWidth="1"/>
    <col min="1029" max="1029" width="30.85546875" style="3" bestFit="1" customWidth="1"/>
    <col min="1030" max="1030" width="6.7109375" style="3" customWidth="1"/>
    <col min="1031" max="1031" width="12.5703125" style="3" customWidth="1"/>
    <col min="1032" max="1032" width="12.28515625" style="3" customWidth="1"/>
    <col min="1033" max="1033" width="10.85546875" style="3" customWidth="1"/>
    <col min="1034" max="1034" width="12.140625" style="3" customWidth="1"/>
    <col min="1035" max="1035" width="13.7109375" style="3" customWidth="1"/>
    <col min="1036" max="1036" width="12.5703125" style="3" customWidth="1"/>
    <col min="1037" max="1037" width="13.7109375" style="3" customWidth="1"/>
    <col min="1038" max="1038" width="31.7109375" style="3" customWidth="1"/>
    <col min="1039" max="1039" width="11.7109375" style="3" customWidth="1"/>
    <col min="1040" max="1041" width="9.28515625" style="3" customWidth="1"/>
    <col min="1042" max="1042" width="10.42578125" style="3" customWidth="1"/>
    <col min="1043" max="1043" width="11.42578125" style="3"/>
    <col min="1044" max="1044" width="15.28515625" style="3" bestFit="1" customWidth="1"/>
    <col min="1045" max="1277" width="11.42578125" style="3"/>
    <col min="1278" max="1279" width="6.140625" style="3" customWidth="1"/>
    <col min="1280" max="1280" width="11.42578125" style="3"/>
    <col min="1281" max="1281" width="7.28515625" style="3" customWidth="1"/>
    <col min="1282" max="1282" width="8.42578125" style="3" customWidth="1"/>
    <col min="1283" max="1283" width="45.28515625" style="3" bestFit="1" customWidth="1"/>
    <col min="1284" max="1284" width="11.7109375" style="3" customWidth="1"/>
    <col min="1285" max="1285" width="30.85546875" style="3" bestFit="1" customWidth="1"/>
    <col min="1286" max="1286" width="6.7109375" style="3" customWidth="1"/>
    <col min="1287" max="1287" width="12.5703125" style="3" customWidth="1"/>
    <col min="1288" max="1288" width="12.28515625" style="3" customWidth="1"/>
    <col min="1289" max="1289" width="10.85546875" style="3" customWidth="1"/>
    <col min="1290" max="1290" width="12.140625" style="3" customWidth="1"/>
    <col min="1291" max="1291" width="13.7109375" style="3" customWidth="1"/>
    <col min="1292" max="1292" width="12.5703125" style="3" customWidth="1"/>
    <col min="1293" max="1293" width="13.7109375" style="3" customWidth="1"/>
    <col min="1294" max="1294" width="31.7109375" style="3" customWidth="1"/>
    <col min="1295" max="1295" width="11.7109375" style="3" customWidth="1"/>
    <col min="1296" max="1297" width="9.28515625" style="3" customWidth="1"/>
    <col min="1298" max="1298" width="10.42578125" style="3" customWidth="1"/>
    <col min="1299" max="1299" width="11.42578125" style="3"/>
    <col min="1300" max="1300" width="15.28515625" style="3" bestFit="1" customWidth="1"/>
    <col min="1301" max="1533" width="11.42578125" style="3"/>
    <col min="1534" max="1535" width="6.140625" style="3" customWidth="1"/>
    <col min="1536" max="1536" width="11.42578125" style="3"/>
    <col min="1537" max="1537" width="7.28515625" style="3" customWidth="1"/>
    <col min="1538" max="1538" width="8.42578125" style="3" customWidth="1"/>
    <col min="1539" max="1539" width="45.28515625" style="3" bestFit="1" customWidth="1"/>
    <col min="1540" max="1540" width="11.7109375" style="3" customWidth="1"/>
    <col min="1541" max="1541" width="30.85546875" style="3" bestFit="1" customWidth="1"/>
    <col min="1542" max="1542" width="6.7109375" style="3" customWidth="1"/>
    <col min="1543" max="1543" width="12.5703125" style="3" customWidth="1"/>
    <col min="1544" max="1544" width="12.28515625" style="3" customWidth="1"/>
    <col min="1545" max="1545" width="10.85546875" style="3" customWidth="1"/>
    <col min="1546" max="1546" width="12.140625" style="3" customWidth="1"/>
    <col min="1547" max="1547" width="13.7109375" style="3" customWidth="1"/>
    <col min="1548" max="1548" width="12.5703125" style="3" customWidth="1"/>
    <col min="1549" max="1549" width="13.7109375" style="3" customWidth="1"/>
    <col min="1550" max="1550" width="31.7109375" style="3" customWidth="1"/>
    <col min="1551" max="1551" width="11.7109375" style="3" customWidth="1"/>
    <col min="1552" max="1553" width="9.28515625" style="3" customWidth="1"/>
    <col min="1554" max="1554" width="10.42578125" style="3" customWidth="1"/>
    <col min="1555" max="1555" width="11.42578125" style="3"/>
    <col min="1556" max="1556" width="15.28515625" style="3" bestFit="1" customWidth="1"/>
    <col min="1557" max="1789" width="11.42578125" style="3"/>
    <col min="1790" max="1791" width="6.140625" style="3" customWidth="1"/>
    <col min="1792" max="1792" width="11.42578125" style="3"/>
    <col min="1793" max="1793" width="7.28515625" style="3" customWidth="1"/>
    <col min="1794" max="1794" width="8.42578125" style="3" customWidth="1"/>
    <col min="1795" max="1795" width="45.28515625" style="3" bestFit="1" customWidth="1"/>
    <col min="1796" max="1796" width="11.7109375" style="3" customWidth="1"/>
    <col min="1797" max="1797" width="30.85546875" style="3" bestFit="1" customWidth="1"/>
    <col min="1798" max="1798" width="6.7109375" style="3" customWidth="1"/>
    <col min="1799" max="1799" width="12.5703125" style="3" customWidth="1"/>
    <col min="1800" max="1800" width="12.28515625" style="3" customWidth="1"/>
    <col min="1801" max="1801" width="10.85546875" style="3" customWidth="1"/>
    <col min="1802" max="1802" width="12.140625" style="3" customWidth="1"/>
    <col min="1803" max="1803" width="13.7109375" style="3" customWidth="1"/>
    <col min="1804" max="1804" width="12.5703125" style="3" customWidth="1"/>
    <col min="1805" max="1805" width="13.7109375" style="3" customWidth="1"/>
    <col min="1806" max="1806" width="31.7109375" style="3" customWidth="1"/>
    <col min="1807" max="1807" width="11.7109375" style="3" customWidth="1"/>
    <col min="1808" max="1809" width="9.28515625" style="3" customWidth="1"/>
    <col min="1810" max="1810" width="10.42578125" style="3" customWidth="1"/>
    <col min="1811" max="1811" width="11.42578125" style="3"/>
    <col min="1812" max="1812" width="15.28515625" style="3" bestFit="1" customWidth="1"/>
    <col min="1813" max="2045" width="11.42578125" style="3"/>
    <col min="2046" max="2047" width="6.140625" style="3" customWidth="1"/>
    <col min="2048" max="2048" width="11.42578125" style="3"/>
    <col min="2049" max="2049" width="7.28515625" style="3" customWidth="1"/>
    <col min="2050" max="2050" width="8.42578125" style="3" customWidth="1"/>
    <col min="2051" max="2051" width="45.28515625" style="3" bestFit="1" customWidth="1"/>
    <col min="2052" max="2052" width="11.7109375" style="3" customWidth="1"/>
    <col min="2053" max="2053" width="30.85546875" style="3" bestFit="1" customWidth="1"/>
    <col min="2054" max="2054" width="6.7109375" style="3" customWidth="1"/>
    <col min="2055" max="2055" width="12.5703125" style="3" customWidth="1"/>
    <col min="2056" max="2056" width="12.28515625" style="3" customWidth="1"/>
    <col min="2057" max="2057" width="10.85546875" style="3" customWidth="1"/>
    <col min="2058" max="2058" width="12.140625" style="3" customWidth="1"/>
    <col min="2059" max="2059" width="13.7109375" style="3" customWidth="1"/>
    <col min="2060" max="2060" width="12.5703125" style="3" customWidth="1"/>
    <col min="2061" max="2061" width="13.7109375" style="3" customWidth="1"/>
    <col min="2062" max="2062" width="31.7109375" style="3" customWidth="1"/>
    <col min="2063" max="2063" width="11.7109375" style="3" customWidth="1"/>
    <col min="2064" max="2065" width="9.28515625" style="3" customWidth="1"/>
    <col min="2066" max="2066" width="10.42578125" style="3" customWidth="1"/>
    <col min="2067" max="2067" width="11.42578125" style="3"/>
    <col min="2068" max="2068" width="15.28515625" style="3" bestFit="1" customWidth="1"/>
    <col min="2069" max="2301" width="11.42578125" style="3"/>
    <col min="2302" max="2303" width="6.140625" style="3" customWidth="1"/>
    <col min="2304" max="2304" width="11.42578125" style="3"/>
    <col min="2305" max="2305" width="7.28515625" style="3" customWidth="1"/>
    <col min="2306" max="2306" width="8.42578125" style="3" customWidth="1"/>
    <col min="2307" max="2307" width="45.28515625" style="3" bestFit="1" customWidth="1"/>
    <col min="2308" max="2308" width="11.7109375" style="3" customWidth="1"/>
    <col min="2309" max="2309" width="30.85546875" style="3" bestFit="1" customWidth="1"/>
    <col min="2310" max="2310" width="6.7109375" style="3" customWidth="1"/>
    <col min="2311" max="2311" width="12.5703125" style="3" customWidth="1"/>
    <col min="2312" max="2312" width="12.28515625" style="3" customWidth="1"/>
    <col min="2313" max="2313" width="10.85546875" style="3" customWidth="1"/>
    <col min="2314" max="2314" width="12.140625" style="3" customWidth="1"/>
    <col min="2315" max="2315" width="13.7109375" style="3" customWidth="1"/>
    <col min="2316" max="2316" width="12.5703125" style="3" customWidth="1"/>
    <col min="2317" max="2317" width="13.7109375" style="3" customWidth="1"/>
    <col min="2318" max="2318" width="31.7109375" style="3" customWidth="1"/>
    <col min="2319" max="2319" width="11.7109375" style="3" customWidth="1"/>
    <col min="2320" max="2321" width="9.28515625" style="3" customWidth="1"/>
    <col min="2322" max="2322" width="10.42578125" style="3" customWidth="1"/>
    <col min="2323" max="2323" width="11.42578125" style="3"/>
    <col min="2324" max="2324" width="15.28515625" style="3" bestFit="1" customWidth="1"/>
    <col min="2325" max="2557" width="11.42578125" style="3"/>
    <col min="2558" max="2559" width="6.140625" style="3" customWidth="1"/>
    <col min="2560" max="2560" width="11.42578125" style="3"/>
    <col min="2561" max="2561" width="7.28515625" style="3" customWidth="1"/>
    <col min="2562" max="2562" width="8.42578125" style="3" customWidth="1"/>
    <col min="2563" max="2563" width="45.28515625" style="3" bestFit="1" customWidth="1"/>
    <col min="2564" max="2564" width="11.7109375" style="3" customWidth="1"/>
    <col min="2565" max="2565" width="30.85546875" style="3" bestFit="1" customWidth="1"/>
    <col min="2566" max="2566" width="6.7109375" style="3" customWidth="1"/>
    <col min="2567" max="2567" width="12.5703125" style="3" customWidth="1"/>
    <col min="2568" max="2568" width="12.28515625" style="3" customWidth="1"/>
    <col min="2569" max="2569" width="10.85546875" style="3" customWidth="1"/>
    <col min="2570" max="2570" width="12.140625" style="3" customWidth="1"/>
    <col min="2571" max="2571" width="13.7109375" style="3" customWidth="1"/>
    <col min="2572" max="2572" width="12.5703125" style="3" customWidth="1"/>
    <col min="2573" max="2573" width="13.7109375" style="3" customWidth="1"/>
    <col min="2574" max="2574" width="31.7109375" style="3" customWidth="1"/>
    <col min="2575" max="2575" width="11.7109375" style="3" customWidth="1"/>
    <col min="2576" max="2577" width="9.28515625" style="3" customWidth="1"/>
    <col min="2578" max="2578" width="10.42578125" style="3" customWidth="1"/>
    <col min="2579" max="2579" width="11.42578125" style="3"/>
    <col min="2580" max="2580" width="15.28515625" style="3" bestFit="1" customWidth="1"/>
    <col min="2581" max="2813" width="11.42578125" style="3"/>
    <col min="2814" max="2815" width="6.140625" style="3" customWidth="1"/>
    <col min="2816" max="2816" width="11.42578125" style="3"/>
    <col min="2817" max="2817" width="7.28515625" style="3" customWidth="1"/>
    <col min="2818" max="2818" width="8.42578125" style="3" customWidth="1"/>
    <col min="2819" max="2819" width="45.28515625" style="3" bestFit="1" customWidth="1"/>
    <col min="2820" max="2820" width="11.7109375" style="3" customWidth="1"/>
    <col min="2821" max="2821" width="30.85546875" style="3" bestFit="1" customWidth="1"/>
    <col min="2822" max="2822" width="6.7109375" style="3" customWidth="1"/>
    <col min="2823" max="2823" width="12.5703125" style="3" customWidth="1"/>
    <col min="2824" max="2824" width="12.28515625" style="3" customWidth="1"/>
    <col min="2825" max="2825" width="10.85546875" style="3" customWidth="1"/>
    <col min="2826" max="2826" width="12.140625" style="3" customWidth="1"/>
    <col min="2827" max="2827" width="13.7109375" style="3" customWidth="1"/>
    <col min="2828" max="2828" width="12.5703125" style="3" customWidth="1"/>
    <col min="2829" max="2829" width="13.7109375" style="3" customWidth="1"/>
    <col min="2830" max="2830" width="31.7109375" style="3" customWidth="1"/>
    <col min="2831" max="2831" width="11.7109375" style="3" customWidth="1"/>
    <col min="2832" max="2833" width="9.28515625" style="3" customWidth="1"/>
    <col min="2834" max="2834" width="10.42578125" style="3" customWidth="1"/>
    <col min="2835" max="2835" width="11.42578125" style="3"/>
    <col min="2836" max="2836" width="15.28515625" style="3" bestFit="1" customWidth="1"/>
    <col min="2837" max="3069" width="11.42578125" style="3"/>
    <col min="3070" max="3071" width="6.140625" style="3" customWidth="1"/>
    <col min="3072" max="3072" width="11.42578125" style="3"/>
    <col min="3073" max="3073" width="7.28515625" style="3" customWidth="1"/>
    <col min="3074" max="3074" width="8.42578125" style="3" customWidth="1"/>
    <col min="3075" max="3075" width="45.28515625" style="3" bestFit="1" customWidth="1"/>
    <col min="3076" max="3076" width="11.7109375" style="3" customWidth="1"/>
    <col min="3077" max="3077" width="30.85546875" style="3" bestFit="1" customWidth="1"/>
    <col min="3078" max="3078" width="6.7109375" style="3" customWidth="1"/>
    <col min="3079" max="3079" width="12.5703125" style="3" customWidth="1"/>
    <col min="3080" max="3080" width="12.28515625" style="3" customWidth="1"/>
    <col min="3081" max="3081" width="10.85546875" style="3" customWidth="1"/>
    <col min="3082" max="3082" width="12.140625" style="3" customWidth="1"/>
    <col min="3083" max="3083" width="13.7109375" style="3" customWidth="1"/>
    <col min="3084" max="3084" width="12.5703125" style="3" customWidth="1"/>
    <col min="3085" max="3085" width="13.7109375" style="3" customWidth="1"/>
    <col min="3086" max="3086" width="31.7109375" style="3" customWidth="1"/>
    <col min="3087" max="3087" width="11.7109375" style="3" customWidth="1"/>
    <col min="3088" max="3089" width="9.28515625" style="3" customWidth="1"/>
    <col min="3090" max="3090" width="10.42578125" style="3" customWidth="1"/>
    <col min="3091" max="3091" width="11.42578125" style="3"/>
    <col min="3092" max="3092" width="15.28515625" style="3" bestFit="1" customWidth="1"/>
    <col min="3093" max="3325" width="11.42578125" style="3"/>
    <col min="3326" max="3327" width="6.140625" style="3" customWidth="1"/>
    <col min="3328" max="3328" width="11.42578125" style="3"/>
    <col min="3329" max="3329" width="7.28515625" style="3" customWidth="1"/>
    <col min="3330" max="3330" width="8.42578125" style="3" customWidth="1"/>
    <col min="3331" max="3331" width="45.28515625" style="3" bestFit="1" customWidth="1"/>
    <col min="3332" max="3332" width="11.7109375" style="3" customWidth="1"/>
    <col min="3333" max="3333" width="30.85546875" style="3" bestFit="1" customWidth="1"/>
    <col min="3334" max="3334" width="6.7109375" style="3" customWidth="1"/>
    <col min="3335" max="3335" width="12.5703125" style="3" customWidth="1"/>
    <col min="3336" max="3336" width="12.28515625" style="3" customWidth="1"/>
    <col min="3337" max="3337" width="10.85546875" style="3" customWidth="1"/>
    <col min="3338" max="3338" width="12.140625" style="3" customWidth="1"/>
    <col min="3339" max="3339" width="13.7109375" style="3" customWidth="1"/>
    <col min="3340" max="3340" width="12.5703125" style="3" customWidth="1"/>
    <col min="3341" max="3341" width="13.7109375" style="3" customWidth="1"/>
    <col min="3342" max="3342" width="31.7109375" style="3" customWidth="1"/>
    <col min="3343" max="3343" width="11.7109375" style="3" customWidth="1"/>
    <col min="3344" max="3345" width="9.28515625" style="3" customWidth="1"/>
    <col min="3346" max="3346" width="10.42578125" style="3" customWidth="1"/>
    <col min="3347" max="3347" width="11.42578125" style="3"/>
    <col min="3348" max="3348" width="15.28515625" style="3" bestFit="1" customWidth="1"/>
    <col min="3349" max="3581" width="11.42578125" style="3"/>
    <col min="3582" max="3583" width="6.140625" style="3" customWidth="1"/>
    <col min="3584" max="3584" width="11.42578125" style="3"/>
    <col min="3585" max="3585" width="7.28515625" style="3" customWidth="1"/>
    <col min="3586" max="3586" width="8.42578125" style="3" customWidth="1"/>
    <col min="3587" max="3587" width="45.28515625" style="3" bestFit="1" customWidth="1"/>
    <col min="3588" max="3588" width="11.7109375" style="3" customWidth="1"/>
    <col min="3589" max="3589" width="30.85546875" style="3" bestFit="1" customWidth="1"/>
    <col min="3590" max="3590" width="6.7109375" style="3" customWidth="1"/>
    <col min="3591" max="3591" width="12.5703125" style="3" customWidth="1"/>
    <col min="3592" max="3592" width="12.28515625" style="3" customWidth="1"/>
    <col min="3593" max="3593" width="10.85546875" style="3" customWidth="1"/>
    <col min="3594" max="3594" width="12.140625" style="3" customWidth="1"/>
    <col min="3595" max="3595" width="13.7109375" style="3" customWidth="1"/>
    <col min="3596" max="3596" width="12.5703125" style="3" customWidth="1"/>
    <col min="3597" max="3597" width="13.7109375" style="3" customWidth="1"/>
    <col min="3598" max="3598" width="31.7109375" style="3" customWidth="1"/>
    <col min="3599" max="3599" width="11.7109375" style="3" customWidth="1"/>
    <col min="3600" max="3601" width="9.28515625" style="3" customWidth="1"/>
    <col min="3602" max="3602" width="10.42578125" style="3" customWidth="1"/>
    <col min="3603" max="3603" width="11.42578125" style="3"/>
    <col min="3604" max="3604" width="15.28515625" style="3" bestFit="1" customWidth="1"/>
    <col min="3605" max="3837" width="11.42578125" style="3"/>
    <col min="3838" max="3839" width="6.140625" style="3" customWidth="1"/>
    <col min="3840" max="3840" width="11.42578125" style="3"/>
    <col min="3841" max="3841" width="7.28515625" style="3" customWidth="1"/>
    <col min="3842" max="3842" width="8.42578125" style="3" customWidth="1"/>
    <col min="3843" max="3843" width="45.28515625" style="3" bestFit="1" customWidth="1"/>
    <col min="3844" max="3844" width="11.7109375" style="3" customWidth="1"/>
    <col min="3845" max="3845" width="30.85546875" style="3" bestFit="1" customWidth="1"/>
    <col min="3846" max="3846" width="6.7109375" style="3" customWidth="1"/>
    <col min="3847" max="3847" width="12.5703125" style="3" customWidth="1"/>
    <col min="3848" max="3848" width="12.28515625" style="3" customWidth="1"/>
    <col min="3849" max="3849" width="10.85546875" style="3" customWidth="1"/>
    <col min="3850" max="3850" width="12.140625" style="3" customWidth="1"/>
    <col min="3851" max="3851" width="13.7109375" style="3" customWidth="1"/>
    <col min="3852" max="3852" width="12.5703125" style="3" customWidth="1"/>
    <col min="3853" max="3853" width="13.7109375" style="3" customWidth="1"/>
    <col min="3854" max="3854" width="31.7109375" style="3" customWidth="1"/>
    <col min="3855" max="3855" width="11.7109375" style="3" customWidth="1"/>
    <col min="3856" max="3857" width="9.28515625" style="3" customWidth="1"/>
    <col min="3858" max="3858" width="10.42578125" style="3" customWidth="1"/>
    <col min="3859" max="3859" width="11.42578125" style="3"/>
    <col min="3860" max="3860" width="15.28515625" style="3" bestFit="1" customWidth="1"/>
    <col min="3861" max="4093" width="11.42578125" style="3"/>
    <col min="4094" max="4095" width="6.140625" style="3" customWidth="1"/>
    <col min="4096" max="4096" width="11.42578125" style="3"/>
    <col min="4097" max="4097" width="7.28515625" style="3" customWidth="1"/>
    <col min="4098" max="4098" width="8.42578125" style="3" customWidth="1"/>
    <col min="4099" max="4099" width="45.28515625" style="3" bestFit="1" customWidth="1"/>
    <col min="4100" max="4100" width="11.7109375" style="3" customWidth="1"/>
    <col min="4101" max="4101" width="30.85546875" style="3" bestFit="1" customWidth="1"/>
    <col min="4102" max="4102" width="6.7109375" style="3" customWidth="1"/>
    <col min="4103" max="4103" width="12.5703125" style="3" customWidth="1"/>
    <col min="4104" max="4104" width="12.28515625" style="3" customWidth="1"/>
    <col min="4105" max="4105" width="10.85546875" style="3" customWidth="1"/>
    <col min="4106" max="4106" width="12.140625" style="3" customWidth="1"/>
    <col min="4107" max="4107" width="13.7109375" style="3" customWidth="1"/>
    <col min="4108" max="4108" width="12.5703125" style="3" customWidth="1"/>
    <col min="4109" max="4109" width="13.7109375" style="3" customWidth="1"/>
    <col min="4110" max="4110" width="31.7109375" style="3" customWidth="1"/>
    <col min="4111" max="4111" width="11.7109375" style="3" customWidth="1"/>
    <col min="4112" max="4113" width="9.28515625" style="3" customWidth="1"/>
    <col min="4114" max="4114" width="10.42578125" style="3" customWidth="1"/>
    <col min="4115" max="4115" width="11.42578125" style="3"/>
    <col min="4116" max="4116" width="15.28515625" style="3" bestFit="1" customWidth="1"/>
    <col min="4117" max="4349" width="11.42578125" style="3"/>
    <col min="4350" max="4351" width="6.140625" style="3" customWidth="1"/>
    <col min="4352" max="4352" width="11.42578125" style="3"/>
    <col min="4353" max="4353" width="7.28515625" style="3" customWidth="1"/>
    <col min="4354" max="4354" width="8.42578125" style="3" customWidth="1"/>
    <col min="4355" max="4355" width="45.28515625" style="3" bestFit="1" customWidth="1"/>
    <col min="4356" max="4356" width="11.7109375" style="3" customWidth="1"/>
    <col min="4357" max="4357" width="30.85546875" style="3" bestFit="1" customWidth="1"/>
    <col min="4358" max="4358" width="6.7109375" style="3" customWidth="1"/>
    <col min="4359" max="4359" width="12.5703125" style="3" customWidth="1"/>
    <col min="4360" max="4360" width="12.28515625" style="3" customWidth="1"/>
    <col min="4361" max="4361" width="10.85546875" style="3" customWidth="1"/>
    <col min="4362" max="4362" width="12.140625" style="3" customWidth="1"/>
    <col min="4363" max="4363" width="13.7109375" style="3" customWidth="1"/>
    <col min="4364" max="4364" width="12.5703125" style="3" customWidth="1"/>
    <col min="4365" max="4365" width="13.7109375" style="3" customWidth="1"/>
    <col min="4366" max="4366" width="31.7109375" style="3" customWidth="1"/>
    <col min="4367" max="4367" width="11.7109375" style="3" customWidth="1"/>
    <col min="4368" max="4369" width="9.28515625" style="3" customWidth="1"/>
    <col min="4370" max="4370" width="10.42578125" style="3" customWidth="1"/>
    <col min="4371" max="4371" width="11.42578125" style="3"/>
    <col min="4372" max="4372" width="15.28515625" style="3" bestFit="1" customWidth="1"/>
    <col min="4373" max="4605" width="11.42578125" style="3"/>
    <col min="4606" max="4607" width="6.140625" style="3" customWidth="1"/>
    <col min="4608" max="4608" width="11.42578125" style="3"/>
    <col min="4609" max="4609" width="7.28515625" style="3" customWidth="1"/>
    <col min="4610" max="4610" width="8.42578125" style="3" customWidth="1"/>
    <col min="4611" max="4611" width="45.28515625" style="3" bestFit="1" customWidth="1"/>
    <col min="4612" max="4612" width="11.7109375" style="3" customWidth="1"/>
    <col min="4613" max="4613" width="30.85546875" style="3" bestFit="1" customWidth="1"/>
    <col min="4614" max="4614" width="6.7109375" style="3" customWidth="1"/>
    <col min="4615" max="4615" width="12.5703125" style="3" customWidth="1"/>
    <col min="4616" max="4616" width="12.28515625" style="3" customWidth="1"/>
    <col min="4617" max="4617" width="10.85546875" style="3" customWidth="1"/>
    <col min="4618" max="4618" width="12.140625" style="3" customWidth="1"/>
    <col min="4619" max="4619" width="13.7109375" style="3" customWidth="1"/>
    <col min="4620" max="4620" width="12.5703125" style="3" customWidth="1"/>
    <col min="4621" max="4621" width="13.7109375" style="3" customWidth="1"/>
    <col min="4622" max="4622" width="31.7109375" style="3" customWidth="1"/>
    <col min="4623" max="4623" width="11.7109375" style="3" customWidth="1"/>
    <col min="4624" max="4625" width="9.28515625" style="3" customWidth="1"/>
    <col min="4626" max="4626" width="10.42578125" style="3" customWidth="1"/>
    <col min="4627" max="4627" width="11.42578125" style="3"/>
    <col min="4628" max="4628" width="15.28515625" style="3" bestFit="1" customWidth="1"/>
    <col min="4629" max="4861" width="11.42578125" style="3"/>
    <col min="4862" max="4863" width="6.140625" style="3" customWidth="1"/>
    <col min="4864" max="4864" width="11.42578125" style="3"/>
    <col min="4865" max="4865" width="7.28515625" style="3" customWidth="1"/>
    <col min="4866" max="4866" width="8.42578125" style="3" customWidth="1"/>
    <col min="4867" max="4867" width="45.28515625" style="3" bestFit="1" customWidth="1"/>
    <col min="4868" max="4868" width="11.7109375" style="3" customWidth="1"/>
    <col min="4869" max="4869" width="30.85546875" style="3" bestFit="1" customWidth="1"/>
    <col min="4870" max="4870" width="6.7109375" style="3" customWidth="1"/>
    <col min="4871" max="4871" width="12.5703125" style="3" customWidth="1"/>
    <col min="4872" max="4872" width="12.28515625" style="3" customWidth="1"/>
    <col min="4873" max="4873" width="10.85546875" style="3" customWidth="1"/>
    <col min="4874" max="4874" width="12.140625" style="3" customWidth="1"/>
    <col min="4875" max="4875" width="13.7109375" style="3" customWidth="1"/>
    <col min="4876" max="4876" width="12.5703125" style="3" customWidth="1"/>
    <col min="4877" max="4877" width="13.7109375" style="3" customWidth="1"/>
    <col min="4878" max="4878" width="31.7109375" style="3" customWidth="1"/>
    <col min="4879" max="4879" width="11.7109375" style="3" customWidth="1"/>
    <col min="4880" max="4881" width="9.28515625" style="3" customWidth="1"/>
    <col min="4882" max="4882" width="10.42578125" style="3" customWidth="1"/>
    <col min="4883" max="4883" width="11.42578125" style="3"/>
    <col min="4884" max="4884" width="15.28515625" style="3" bestFit="1" customWidth="1"/>
    <col min="4885" max="5117" width="11.42578125" style="3"/>
    <col min="5118" max="5119" width="6.140625" style="3" customWidth="1"/>
    <col min="5120" max="5120" width="11.42578125" style="3"/>
    <col min="5121" max="5121" width="7.28515625" style="3" customWidth="1"/>
    <col min="5122" max="5122" width="8.42578125" style="3" customWidth="1"/>
    <col min="5123" max="5123" width="45.28515625" style="3" bestFit="1" customWidth="1"/>
    <col min="5124" max="5124" width="11.7109375" style="3" customWidth="1"/>
    <col min="5125" max="5125" width="30.85546875" style="3" bestFit="1" customWidth="1"/>
    <col min="5126" max="5126" width="6.7109375" style="3" customWidth="1"/>
    <col min="5127" max="5127" width="12.5703125" style="3" customWidth="1"/>
    <col min="5128" max="5128" width="12.28515625" style="3" customWidth="1"/>
    <col min="5129" max="5129" width="10.85546875" style="3" customWidth="1"/>
    <col min="5130" max="5130" width="12.140625" style="3" customWidth="1"/>
    <col min="5131" max="5131" width="13.7109375" style="3" customWidth="1"/>
    <col min="5132" max="5132" width="12.5703125" style="3" customWidth="1"/>
    <col min="5133" max="5133" width="13.7109375" style="3" customWidth="1"/>
    <col min="5134" max="5134" width="31.7109375" style="3" customWidth="1"/>
    <col min="5135" max="5135" width="11.7109375" style="3" customWidth="1"/>
    <col min="5136" max="5137" width="9.28515625" style="3" customWidth="1"/>
    <col min="5138" max="5138" width="10.42578125" style="3" customWidth="1"/>
    <col min="5139" max="5139" width="11.42578125" style="3"/>
    <col min="5140" max="5140" width="15.28515625" style="3" bestFit="1" customWidth="1"/>
    <col min="5141" max="5373" width="11.42578125" style="3"/>
    <col min="5374" max="5375" width="6.140625" style="3" customWidth="1"/>
    <col min="5376" max="5376" width="11.42578125" style="3"/>
    <col min="5377" max="5377" width="7.28515625" style="3" customWidth="1"/>
    <col min="5378" max="5378" width="8.42578125" style="3" customWidth="1"/>
    <col min="5379" max="5379" width="45.28515625" style="3" bestFit="1" customWidth="1"/>
    <col min="5380" max="5380" width="11.7109375" style="3" customWidth="1"/>
    <col min="5381" max="5381" width="30.85546875" style="3" bestFit="1" customWidth="1"/>
    <col min="5382" max="5382" width="6.7109375" style="3" customWidth="1"/>
    <col min="5383" max="5383" width="12.5703125" style="3" customWidth="1"/>
    <col min="5384" max="5384" width="12.28515625" style="3" customWidth="1"/>
    <col min="5385" max="5385" width="10.85546875" style="3" customWidth="1"/>
    <col min="5386" max="5386" width="12.140625" style="3" customWidth="1"/>
    <col min="5387" max="5387" width="13.7109375" style="3" customWidth="1"/>
    <col min="5388" max="5388" width="12.5703125" style="3" customWidth="1"/>
    <col min="5389" max="5389" width="13.7109375" style="3" customWidth="1"/>
    <col min="5390" max="5390" width="31.7109375" style="3" customWidth="1"/>
    <col min="5391" max="5391" width="11.7109375" style="3" customWidth="1"/>
    <col min="5392" max="5393" width="9.28515625" style="3" customWidth="1"/>
    <col min="5394" max="5394" width="10.42578125" style="3" customWidth="1"/>
    <col min="5395" max="5395" width="11.42578125" style="3"/>
    <col min="5396" max="5396" width="15.28515625" style="3" bestFit="1" customWidth="1"/>
    <col min="5397" max="5629" width="11.42578125" style="3"/>
    <col min="5630" max="5631" width="6.140625" style="3" customWidth="1"/>
    <col min="5632" max="5632" width="11.42578125" style="3"/>
    <col min="5633" max="5633" width="7.28515625" style="3" customWidth="1"/>
    <col min="5634" max="5634" width="8.42578125" style="3" customWidth="1"/>
    <col min="5635" max="5635" width="45.28515625" style="3" bestFit="1" customWidth="1"/>
    <col min="5636" max="5636" width="11.7109375" style="3" customWidth="1"/>
    <col min="5637" max="5637" width="30.85546875" style="3" bestFit="1" customWidth="1"/>
    <col min="5638" max="5638" width="6.7109375" style="3" customWidth="1"/>
    <col min="5639" max="5639" width="12.5703125" style="3" customWidth="1"/>
    <col min="5640" max="5640" width="12.28515625" style="3" customWidth="1"/>
    <col min="5641" max="5641" width="10.85546875" style="3" customWidth="1"/>
    <col min="5642" max="5642" width="12.140625" style="3" customWidth="1"/>
    <col min="5643" max="5643" width="13.7109375" style="3" customWidth="1"/>
    <col min="5644" max="5644" width="12.5703125" style="3" customWidth="1"/>
    <col min="5645" max="5645" width="13.7109375" style="3" customWidth="1"/>
    <col min="5646" max="5646" width="31.7109375" style="3" customWidth="1"/>
    <col min="5647" max="5647" width="11.7109375" style="3" customWidth="1"/>
    <col min="5648" max="5649" width="9.28515625" style="3" customWidth="1"/>
    <col min="5650" max="5650" width="10.42578125" style="3" customWidth="1"/>
    <col min="5651" max="5651" width="11.42578125" style="3"/>
    <col min="5652" max="5652" width="15.28515625" style="3" bestFit="1" customWidth="1"/>
    <col min="5653" max="5885" width="11.42578125" style="3"/>
    <col min="5886" max="5887" width="6.140625" style="3" customWidth="1"/>
    <col min="5888" max="5888" width="11.42578125" style="3"/>
    <col min="5889" max="5889" width="7.28515625" style="3" customWidth="1"/>
    <col min="5890" max="5890" width="8.42578125" style="3" customWidth="1"/>
    <col min="5891" max="5891" width="45.28515625" style="3" bestFit="1" customWidth="1"/>
    <col min="5892" max="5892" width="11.7109375" style="3" customWidth="1"/>
    <col min="5893" max="5893" width="30.85546875" style="3" bestFit="1" customWidth="1"/>
    <col min="5894" max="5894" width="6.7109375" style="3" customWidth="1"/>
    <col min="5895" max="5895" width="12.5703125" style="3" customWidth="1"/>
    <col min="5896" max="5896" width="12.28515625" style="3" customWidth="1"/>
    <col min="5897" max="5897" width="10.85546875" style="3" customWidth="1"/>
    <col min="5898" max="5898" width="12.140625" style="3" customWidth="1"/>
    <col min="5899" max="5899" width="13.7109375" style="3" customWidth="1"/>
    <col min="5900" max="5900" width="12.5703125" style="3" customWidth="1"/>
    <col min="5901" max="5901" width="13.7109375" style="3" customWidth="1"/>
    <col min="5902" max="5902" width="31.7109375" style="3" customWidth="1"/>
    <col min="5903" max="5903" width="11.7109375" style="3" customWidth="1"/>
    <col min="5904" max="5905" width="9.28515625" style="3" customWidth="1"/>
    <col min="5906" max="5906" width="10.42578125" style="3" customWidth="1"/>
    <col min="5907" max="5907" width="11.42578125" style="3"/>
    <col min="5908" max="5908" width="15.28515625" style="3" bestFit="1" customWidth="1"/>
    <col min="5909" max="6141" width="11.42578125" style="3"/>
    <col min="6142" max="6143" width="6.140625" style="3" customWidth="1"/>
    <col min="6144" max="6144" width="11.42578125" style="3"/>
    <col min="6145" max="6145" width="7.28515625" style="3" customWidth="1"/>
    <col min="6146" max="6146" width="8.42578125" style="3" customWidth="1"/>
    <col min="6147" max="6147" width="45.28515625" style="3" bestFit="1" customWidth="1"/>
    <col min="6148" max="6148" width="11.7109375" style="3" customWidth="1"/>
    <col min="6149" max="6149" width="30.85546875" style="3" bestFit="1" customWidth="1"/>
    <col min="6150" max="6150" width="6.7109375" style="3" customWidth="1"/>
    <col min="6151" max="6151" width="12.5703125" style="3" customWidth="1"/>
    <col min="6152" max="6152" width="12.28515625" style="3" customWidth="1"/>
    <col min="6153" max="6153" width="10.85546875" style="3" customWidth="1"/>
    <col min="6154" max="6154" width="12.140625" style="3" customWidth="1"/>
    <col min="6155" max="6155" width="13.7109375" style="3" customWidth="1"/>
    <col min="6156" max="6156" width="12.5703125" style="3" customWidth="1"/>
    <col min="6157" max="6157" width="13.7109375" style="3" customWidth="1"/>
    <col min="6158" max="6158" width="31.7109375" style="3" customWidth="1"/>
    <col min="6159" max="6159" width="11.7109375" style="3" customWidth="1"/>
    <col min="6160" max="6161" width="9.28515625" style="3" customWidth="1"/>
    <col min="6162" max="6162" width="10.42578125" style="3" customWidth="1"/>
    <col min="6163" max="6163" width="11.42578125" style="3"/>
    <col min="6164" max="6164" width="15.28515625" style="3" bestFit="1" customWidth="1"/>
    <col min="6165" max="6397" width="11.42578125" style="3"/>
    <col min="6398" max="6399" width="6.140625" style="3" customWidth="1"/>
    <col min="6400" max="6400" width="11.42578125" style="3"/>
    <col min="6401" max="6401" width="7.28515625" style="3" customWidth="1"/>
    <col min="6402" max="6402" width="8.42578125" style="3" customWidth="1"/>
    <col min="6403" max="6403" width="45.28515625" style="3" bestFit="1" customWidth="1"/>
    <col min="6404" max="6404" width="11.7109375" style="3" customWidth="1"/>
    <col min="6405" max="6405" width="30.85546875" style="3" bestFit="1" customWidth="1"/>
    <col min="6406" max="6406" width="6.7109375" style="3" customWidth="1"/>
    <col min="6407" max="6407" width="12.5703125" style="3" customWidth="1"/>
    <col min="6408" max="6408" width="12.28515625" style="3" customWidth="1"/>
    <col min="6409" max="6409" width="10.85546875" style="3" customWidth="1"/>
    <col min="6410" max="6410" width="12.140625" style="3" customWidth="1"/>
    <col min="6411" max="6411" width="13.7109375" style="3" customWidth="1"/>
    <col min="6412" max="6412" width="12.5703125" style="3" customWidth="1"/>
    <col min="6413" max="6413" width="13.7109375" style="3" customWidth="1"/>
    <col min="6414" max="6414" width="31.7109375" style="3" customWidth="1"/>
    <col min="6415" max="6415" width="11.7109375" style="3" customWidth="1"/>
    <col min="6416" max="6417" width="9.28515625" style="3" customWidth="1"/>
    <col min="6418" max="6418" width="10.42578125" style="3" customWidth="1"/>
    <col min="6419" max="6419" width="11.42578125" style="3"/>
    <col min="6420" max="6420" width="15.28515625" style="3" bestFit="1" customWidth="1"/>
    <col min="6421" max="6653" width="11.42578125" style="3"/>
    <col min="6654" max="6655" width="6.140625" style="3" customWidth="1"/>
    <col min="6656" max="6656" width="11.42578125" style="3"/>
    <col min="6657" max="6657" width="7.28515625" style="3" customWidth="1"/>
    <col min="6658" max="6658" width="8.42578125" style="3" customWidth="1"/>
    <col min="6659" max="6659" width="45.28515625" style="3" bestFit="1" customWidth="1"/>
    <col min="6660" max="6660" width="11.7109375" style="3" customWidth="1"/>
    <col min="6661" max="6661" width="30.85546875" style="3" bestFit="1" customWidth="1"/>
    <col min="6662" max="6662" width="6.7109375" style="3" customWidth="1"/>
    <col min="6663" max="6663" width="12.5703125" style="3" customWidth="1"/>
    <col min="6664" max="6664" width="12.28515625" style="3" customWidth="1"/>
    <col min="6665" max="6665" width="10.85546875" style="3" customWidth="1"/>
    <col min="6666" max="6666" width="12.140625" style="3" customWidth="1"/>
    <col min="6667" max="6667" width="13.7109375" style="3" customWidth="1"/>
    <col min="6668" max="6668" width="12.5703125" style="3" customWidth="1"/>
    <col min="6669" max="6669" width="13.7109375" style="3" customWidth="1"/>
    <col min="6670" max="6670" width="31.7109375" style="3" customWidth="1"/>
    <col min="6671" max="6671" width="11.7109375" style="3" customWidth="1"/>
    <col min="6672" max="6673" width="9.28515625" style="3" customWidth="1"/>
    <col min="6674" max="6674" width="10.42578125" style="3" customWidth="1"/>
    <col min="6675" max="6675" width="11.42578125" style="3"/>
    <col min="6676" max="6676" width="15.28515625" style="3" bestFit="1" customWidth="1"/>
    <col min="6677" max="6909" width="11.42578125" style="3"/>
    <col min="6910" max="6911" width="6.140625" style="3" customWidth="1"/>
    <col min="6912" max="6912" width="11.42578125" style="3"/>
    <col min="6913" max="6913" width="7.28515625" style="3" customWidth="1"/>
    <col min="6914" max="6914" width="8.42578125" style="3" customWidth="1"/>
    <col min="6915" max="6915" width="45.28515625" style="3" bestFit="1" customWidth="1"/>
    <col min="6916" max="6916" width="11.7109375" style="3" customWidth="1"/>
    <col min="6917" max="6917" width="30.85546875" style="3" bestFit="1" customWidth="1"/>
    <col min="6918" max="6918" width="6.7109375" style="3" customWidth="1"/>
    <col min="6919" max="6919" width="12.5703125" style="3" customWidth="1"/>
    <col min="6920" max="6920" width="12.28515625" style="3" customWidth="1"/>
    <col min="6921" max="6921" width="10.85546875" style="3" customWidth="1"/>
    <col min="6922" max="6922" width="12.140625" style="3" customWidth="1"/>
    <col min="6923" max="6923" width="13.7109375" style="3" customWidth="1"/>
    <col min="6924" max="6924" width="12.5703125" style="3" customWidth="1"/>
    <col min="6925" max="6925" width="13.7109375" style="3" customWidth="1"/>
    <col min="6926" max="6926" width="31.7109375" style="3" customWidth="1"/>
    <col min="6927" max="6927" width="11.7109375" style="3" customWidth="1"/>
    <col min="6928" max="6929" width="9.28515625" style="3" customWidth="1"/>
    <col min="6930" max="6930" width="10.42578125" style="3" customWidth="1"/>
    <col min="6931" max="6931" width="11.42578125" style="3"/>
    <col min="6932" max="6932" width="15.28515625" style="3" bestFit="1" customWidth="1"/>
    <col min="6933" max="7165" width="11.42578125" style="3"/>
    <col min="7166" max="7167" width="6.140625" style="3" customWidth="1"/>
    <col min="7168" max="7168" width="11.42578125" style="3"/>
    <col min="7169" max="7169" width="7.28515625" style="3" customWidth="1"/>
    <col min="7170" max="7170" width="8.42578125" style="3" customWidth="1"/>
    <col min="7171" max="7171" width="45.28515625" style="3" bestFit="1" customWidth="1"/>
    <col min="7172" max="7172" width="11.7109375" style="3" customWidth="1"/>
    <col min="7173" max="7173" width="30.85546875" style="3" bestFit="1" customWidth="1"/>
    <col min="7174" max="7174" width="6.7109375" style="3" customWidth="1"/>
    <col min="7175" max="7175" width="12.5703125" style="3" customWidth="1"/>
    <col min="7176" max="7176" width="12.28515625" style="3" customWidth="1"/>
    <col min="7177" max="7177" width="10.85546875" style="3" customWidth="1"/>
    <col min="7178" max="7178" width="12.140625" style="3" customWidth="1"/>
    <col min="7179" max="7179" width="13.7109375" style="3" customWidth="1"/>
    <col min="7180" max="7180" width="12.5703125" style="3" customWidth="1"/>
    <col min="7181" max="7181" width="13.7109375" style="3" customWidth="1"/>
    <col min="7182" max="7182" width="31.7109375" style="3" customWidth="1"/>
    <col min="7183" max="7183" width="11.7109375" style="3" customWidth="1"/>
    <col min="7184" max="7185" width="9.28515625" style="3" customWidth="1"/>
    <col min="7186" max="7186" width="10.42578125" style="3" customWidth="1"/>
    <col min="7187" max="7187" width="11.42578125" style="3"/>
    <col min="7188" max="7188" width="15.28515625" style="3" bestFit="1" customWidth="1"/>
    <col min="7189" max="7421" width="11.42578125" style="3"/>
    <col min="7422" max="7423" width="6.140625" style="3" customWidth="1"/>
    <col min="7424" max="7424" width="11.42578125" style="3"/>
    <col min="7425" max="7425" width="7.28515625" style="3" customWidth="1"/>
    <col min="7426" max="7426" width="8.42578125" style="3" customWidth="1"/>
    <col min="7427" max="7427" width="45.28515625" style="3" bestFit="1" customWidth="1"/>
    <col min="7428" max="7428" width="11.7109375" style="3" customWidth="1"/>
    <col min="7429" max="7429" width="30.85546875" style="3" bestFit="1" customWidth="1"/>
    <col min="7430" max="7430" width="6.7109375" style="3" customWidth="1"/>
    <col min="7431" max="7431" width="12.5703125" style="3" customWidth="1"/>
    <col min="7432" max="7432" width="12.28515625" style="3" customWidth="1"/>
    <col min="7433" max="7433" width="10.85546875" style="3" customWidth="1"/>
    <col min="7434" max="7434" width="12.140625" style="3" customWidth="1"/>
    <col min="7435" max="7435" width="13.7109375" style="3" customWidth="1"/>
    <col min="7436" max="7436" width="12.5703125" style="3" customWidth="1"/>
    <col min="7437" max="7437" width="13.7109375" style="3" customWidth="1"/>
    <col min="7438" max="7438" width="31.7109375" style="3" customWidth="1"/>
    <col min="7439" max="7439" width="11.7109375" style="3" customWidth="1"/>
    <col min="7440" max="7441" width="9.28515625" style="3" customWidth="1"/>
    <col min="7442" max="7442" width="10.42578125" style="3" customWidth="1"/>
    <col min="7443" max="7443" width="11.42578125" style="3"/>
    <col min="7444" max="7444" width="15.28515625" style="3" bestFit="1" customWidth="1"/>
    <col min="7445" max="7677" width="11.42578125" style="3"/>
    <col min="7678" max="7679" width="6.140625" style="3" customWidth="1"/>
    <col min="7680" max="7680" width="11.42578125" style="3"/>
    <col min="7681" max="7681" width="7.28515625" style="3" customWidth="1"/>
    <col min="7682" max="7682" width="8.42578125" style="3" customWidth="1"/>
    <col min="7683" max="7683" width="45.28515625" style="3" bestFit="1" customWidth="1"/>
    <col min="7684" max="7684" width="11.7109375" style="3" customWidth="1"/>
    <col min="7685" max="7685" width="30.85546875" style="3" bestFit="1" customWidth="1"/>
    <col min="7686" max="7686" width="6.7109375" style="3" customWidth="1"/>
    <col min="7687" max="7687" width="12.5703125" style="3" customWidth="1"/>
    <col min="7688" max="7688" width="12.28515625" style="3" customWidth="1"/>
    <col min="7689" max="7689" width="10.85546875" style="3" customWidth="1"/>
    <col min="7690" max="7690" width="12.140625" style="3" customWidth="1"/>
    <col min="7691" max="7691" width="13.7109375" style="3" customWidth="1"/>
    <col min="7692" max="7692" width="12.5703125" style="3" customWidth="1"/>
    <col min="7693" max="7693" width="13.7109375" style="3" customWidth="1"/>
    <col min="7694" max="7694" width="31.7109375" style="3" customWidth="1"/>
    <col min="7695" max="7695" width="11.7109375" style="3" customWidth="1"/>
    <col min="7696" max="7697" width="9.28515625" style="3" customWidth="1"/>
    <col min="7698" max="7698" width="10.42578125" style="3" customWidth="1"/>
    <col min="7699" max="7699" width="11.42578125" style="3"/>
    <col min="7700" max="7700" width="15.28515625" style="3" bestFit="1" customWidth="1"/>
    <col min="7701" max="7933" width="11.42578125" style="3"/>
    <col min="7934" max="7935" width="6.140625" style="3" customWidth="1"/>
    <col min="7936" max="7936" width="11.42578125" style="3"/>
    <col min="7937" max="7937" width="7.28515625" style="3" customWidth="1"/>
    <col min="7938" max="7938" width="8.42578125" style="3" customWidth="1"/>
    <col min="7939" max="7939" width="45.28515625" style="3" bestFit="1" customWidth="1"/>
    <col min="7940" max="7940" width="11.7109375" style="3" customWidth="1"/>
    <col min="7941" max="7941" width="30.85546875" style="3" bestFit="1" customWidth="1"/>
    <col min="7942" max="7942" width="6.7109375" style="3" customWidth="1"/>
    <col min="7943" max="7943" width="12.5703125" style="3" customWidth="1"/>
    <col min="7944" max="7944" width="12.28515625" style="3" customWidth="1"/>
    <col min="7945" max="7945" width="10.85546875" style="3" customWidth="1"/>
    <col min="7946" max="7946" width="12.140625" style="3" customWidth="1"/>
    <col min="7947" max="7947" width="13.7109375" style="3" customWidth="1"/>
    <col min="7948" max="7948" width="12.5703125" style="3" customWidth="1"/>
    <col min="7949" max="7949" width="13.7109375" style="3" customWidth="1"/>
    <col min="7950" max="7950" width="31.7109375" style="3" customWidth="1"/>
    <col min="7951" max="7951" width="11.7109375" style="3" customWidth="1"/>
    <col min="7952" max="7953" width="9.28515625" style="3" customWidth="1"/>
    <col min="7954" max="7954" width="10.42578125" style="3" customWidth="1"/>
    <col min="7955" max="7955" width="11.42578125" style="3"/>
    <col min="7956" max="7956" width="15.28515625" style="3" bestFit="1" customWidth="1"/>
    <col min="7957" max="8189" width="11.42578125" style="3"/>
    <col min="8190" max="8191" width="6.140625" style="3" customWidth="1"/>
    <col min="8192" max="8192" width="11.42578125" style="3"/>
    <col min="8193" max="8193" width="7.28515625" style="3" customWidth="1"/>
    <col min="8194" max="8194" width="8.42578125" style="3" customWidth="1"/>
    <col min="8195" max="8195" width="45.28515625" style="3" bestFit="1" customWidth="1"/>
    <col min="8196" max="8196" width="11.7109375" style="3" customWidth="1"/>
    <col min="8197" max="8197" width="30.85546875" style="3" bestFit="1" customWidth="1"/>
    <col min="8198" max="8198" width="6.7109375" style="3" customWidth="1"/>
    <col min="8199" max="8199" width="12.5703125" style="3" customWidth="1"/>
    <col min="8200" max="8200" width="12.28515625" style="3" customWidth="1"/>
    <col min="8201" max="8201" width="10.85546875" style="3" customWidth="1"/>
    <col min="8202" max="8202" width="12.140625" style="3" customWidth="1"/>
    <col min="8203" max="8203" width="13.7109375" style="3" customWidth="1"/>
    <col min="8204" max="8204" width="12.5703125" style="3" customWidth="1"/>
    <col min="8205" max="8205" width="13.7109375" style="3" customWidth="1"/>
    <col min="8206" max="8206" width="31.7109375" style="3" customWidth="1"/>
    <col min="8207" max="8207" width="11.7109375" style="3" customWidth="1"/>
    <col min="8208" max="8209" width="9.28515625" style="3" customWidth="1"/>
    <col min="8210" max="8210" width="10.42578125" style="3" customWidth="1"/>
    <col min="8211" max="8211" width="11.42578125" style="3"/>
    <col min="8212" max="8212" width="15.28515625" style="3" bestFit="1" customWidth="1"/>
    <col min="8213" max="8445" width="11.42578125" style="3"/>
    <col min="8446" max="8447" width="6.140625" style="3" customWidth="1"/>
    <col min="8448" max="8448" width="11.42578125" style="3"/>
    <col min="8449" max="8449" width="7.28515625" style="3" customWidth="1"/>
    <col min="8450" max="8450" width="8.42578125" style="3" customWidth="1"/>
    <col min="8451" max="8451" width="45.28515625" style="3" bestFit="1" customWidth="1"/>
    <col min="8452" max="8452" width="11.7109375" style="3" customWidth="1"/>
    <col min="8453" max="8453" width="30.85546875" style="3" bestFit="1" customWidth="1"/>
    <col min="8454" max="8454" width="6.7109375" style="3" customWidth="1"/>
    <col min="8455" max="8455" width="12.5703125" style="3" customWidth="1"/>
    <col min="8456" max="8456" width="12.28515625" style="3" customWidth="1"/>
    <col min="8457" max="8457" width="10.85546875" style="3" customWidth="1"/>
    <col min="8458" max="8458" width="12.140625" style="3" customWidth="1"/>
    <col min="8459" max="8459" width="13.7109375" style="3" customWidth="1"/>
    <col min="8460" max="8460" width="12.5703125" style="3" customWidth="1"/>
    <col min="8461" max="8461" width="13.7109375" style="3" customWidth="1"/>
    <col min="8462" max="8462" width="31.7109375" style="3" customWidth="1"/>
    <col min="8463" max="8463" width="11.7109375" style="3" customWidth="1"/>
    <col min="8464" max="8465" width="9.28515625" style="3" customWidth="1"/>
    <col min="8466" max="8466" width="10.42578125" style="3" customWidth="1"/>
    <col min="8467" max="8467" width="11.42578125" style="3"/>
    <col min="8468" max="8468" width="15.28515625" style="3" bestFit="1" customWidth="1"/>
    <col min="8469" max="8701" width="11.42578125" style="3"/>
    <col min="8702" max="8703" width="6.140625" style="3" customWidth="1"/>
    <col min="8704" max="8704" width="11.42578125" style="3"/>
    <col min="8705" max="8705" width="7.28515625" style="3" customWidth="1"/>
    <col min="8706" max="8706" width="8.42578125" style="3" customWidth="1"/>
    <col min="8707" max="8707" width="45.28515625" style="3" bestFit="1" customWidth="1"/>
    <col min="8708" max="8708" width="11.7109375" style="3" customWidth="1"/>
    <col min="8709" max="8709" width="30.85546875" style="3" bestFit="1" customWidth="1"/>
    <col min="8710" max="8710" width="6.7109375" style="3" customWidth="1"/>
    <col min="8711" max="8711" width="12.5703125" style="3" customWidth="1"/>
    <col min="8712" max="8712" width="12.28515625" style="3" customWidth="1"/>
    <col min="8713" max="8713" width="10.85546875" style="3" customWidth="1"/>
    <col min="8714" max="8714" width="12.140625" style="3" customWidth="1"/>
    <col min="8715" max="8715" width="13.7109375" style="3" customWidth="1"/>
    <col min="8716" max="8716" width="12.5703125" style="3" customWidth="1"/>
    <col min="8717" max="8717" width="13.7109375" style="3" customWidth="1"/>
    <col min="8718" max="8718" width="31.7109375" style="3" customWidth="1"/>
    <col min="8719" max="8719" width="11.7109375" style="3" customWidth="1"/>
    <col min="8720" max="8721" width="9.28515625" style="3" customWidth="1"/>
    <col min="8722" max="8722" width="10.42578125" style="3" customWidth="1"/>
    <col min="8723" max="8723" width="11.42578125" style="3"/>
    <col min="8724" max="8724" width="15.28515625" style="3" bestFit="1" customWidth="1"/>
    <col min="8725" max="8957" width="11.42578125" style="3"/>
    <col min="8958" max="8959" width="6.140625" style="3" customWidth="1"/>
    <col min="8960" max="8960" width="11.42578125" style="3"/>
    <col min="8961" max="8961" width="7.28515625" style="3" customWidth="1"/>
    <col min="8962" max="8962" width="8.42578125" style="3" customWidth="1"/>
    <col min="8963" max="8963" width="45.28515625" style="3" bestFit="1" customWidth="1"/>
    <col min="8964" max="8964" width="11.7109375" style="3" customWidth="1"/>
    <col min="8965" max="8965" width="30.85546875" style="3" bestFit="1" customWidth="1"/>
    <col min="8966" max="8966" width="6.7109375" style="3" customWidth="1"/>
    <col min="8967" max="8967" width="12.5703125" style="3" customWidth="1"/>
    <col min="8968" max="8968" width="12.28515625" style="3" customWidth="1"/>
    <col min="8969" max="8969" width="10.85546875" style="3" customWidth="1"/>
    <col min="8970" max="8970" width="12.140625" style="3" customWidth="1"/>
    <col min="8971" max="8971" width="13.7109375" style="3" customWidth="1"/>
    <col min="8972" max="8972" width="12.5703125" style="3" customWidth="1"/>
    <col min="8973" max="8973" width="13.7109375" style="3" customWidth="1"/>
    <col min="8974" max="8974" width="31.7109375" style="3" customWidth="1"/>
    <col min="8975" max="8975" width="11.7109375" style="3" customWidth="1"/>
    <col min="8976" max="8977" width="9.28515625" style="3" customWidth="1"/>
    <col min="8978" max="8978" width="10.42578125" style="3" customWidth="1"/>
    <col min="8979" max="8979" width="11.42578125" style="3"/>
    <col min="8980" max="8980" width="15.28515625" style="3" bestFit="1" customWidth="1"/>
    <col min="8981" max="9213" width="11.42578125" style="3"/>
    <col min="9214" max="9215" width="6.140625" style="3" customWidth="1"/>
    <col min="9216" max="9216" width="11.42578125" style="3"/>
    <col min="9217" max="9217" width="7.28515625" style="3" customWidth="1"/>
    <col min="9218" max="9218" width="8.42578125" style="3" customWidth="1"/>
    <col min="9219" max="9219" width="45.28515625" style="3" bestFit="1" customWidth="1"/>
    <col min="9220" max="9220" width="11.7109375" style="3" customWidth="1"/>
    <col min="9221" max="9221" width="30.85546875" style="3" bestFit="1" customWidth="1"/>
    <col min="9222" max="9222" width="6.7109375" style="3" customWidth="1"/>
    <col min="9223" max="9223" width="12.5703125" style="3" customWidth="1"/>
    <col min="9224" max="9224" width="12.28515625" style="3" customWidth="1"/>
    <col min="9225" max="9225" width="10.85546875" style="3" customWidth="1"/>
    <col min="9226" max="9226" width="12.140625" style="3" customWidth="1"/>
    <col min="9227" max="9227" width="13.7109375" style="3" customWidth="1"/>
    <col min="9228" max="9228" width="12.5703125" style="3" customWidth="1"/>
    <col min="9229" max="9229" width="13.7109375" style="3" customWidth="1"/>
    <col min="9230" max="9230" width="31.7109375" style="3" customWidth="1"/>
    <col min="9231" max="9231" width="11.7109375" style="3" customWidth="1"/>
    <col min="9232" max="9233" width="9.28515625" style="3" customWidth="1"/>
    <col min="9234" max="9234" width="10.42578125" style="3" customWidth="1"/>
    <col min="9235" max="9235" width="11.42578125" style="3"/>
    <col min="9236" max="9236" width="15.28515625" style="3" bestFit="1" customWidth="1"/>
    <col min="9237" max="9469" width="11.42578125" style="3"/>
    <col min="9470" max="9471" width="6.140625" style="3" customWidth="1"/>
    <col min="9472" max="9472" width="11.42578125" style="3"/>
    <col min="9473" max="9473" width="7.28515625" style="3" customWidth="1"/>
    <col min="9474" max="9474" width="8.42578125" style="3" customWidth="1"/>
    <col min="9475" max="9475" width="45.28515625" style="3" bestFit="1" customWidth="1"/>
    <col min="9476" max="9476" width="11.7109375" style="3" customWidth="1"/>
    <col min="9477" max="9477" width="30.85546875" style="3" bestFit="1" customWidth="1"/>
    <col min="9478" max="9478" width="6.7109375" style="3" customWidth="1"/>
    <col min="9479" max="9479" width="12.5703125" style="3" customWidth="1"/>
    <col min="9480" max="9480" width="12.28515625" style="3" customWidth="1"/>
    <col min="9481" max="9481" width="10.85546875" style="3" customWidth="1"/>
    <col min="9482" max="9482" width="12.140625" style="3" customWidth="1"/>
    <col min="9483" max="9483" width="13.7109375" style="3" customWidth="1"/>
    <col min="9484" max="9484" width="12.5703125" style="3" customWidth="1"/>
    <col min="9485" max="9485" width="13.7109375" style="3" customWidth="1"/>
    <col min="9486" max="9486" width="31.7109375" style="3" customWidth="1"/>
    <col min="9487" max="9487" width="11.7109375" style="3" customWidth="1"/>
    <col min="9488" max="9489" width="9.28515625" style="3" customWidth="1"/>
    <col min="9490" max="9490" width="10.42578125" style="3" customWidth="1"/>
    <col min="9491" max="9491" width="11.42578125" style="3"/>
    <col min="9492" max="9492" width="15.28515625" style="3" bestFit="1" customWidth="1"/>
    <col min="9493" max="9725" width="11.42578125" style="3"/>
    <col min="9726" max="9727" width="6.140625" style="3" customWidth="1"/>
    <col min="9728" max="9728" width="11.42578125" style="3"/>
    <col min="9729" max="9729" width="7.28515625" style="3" customWidth="1"/>
    <col min="9730" max="9730" width="8.42578125" style="3" customWidth="1"/>
    <col min="9731" max="9731" width="45.28515625" style="3" bestFit="1" customWidth="1"/>
    <col min="9732" max="9732" width="11.7109375" style="3" customWidth="1"/>
    <col min="9733" max="9733" width="30.85546875" style="3" bestFit="1" customWidth="1"/>
    <col min="9734" max="9734" width="6.7109375" style="3" customWidth="1"/>
    <col min="9735" max="9735" width="12.5703125" style="3" customWidth="1"/>
    <col min="9736" max="9736" width="12.28515625" style="3" customWidth="1"/>
    <col min="9737" max="9737" width="10.85546875" style="3" customWidth="1"/>
    <col min="9738" max="9738" width="12.140625" style="3" customWidth="1"/>
    <col min="9739" max="9739" width="13.7109375" style="3" customWidth="1"/>
    <col min="9740" max="9740" width="12.5703125" style="3" customWidth="1"/>
    <col min="9741" max="9741" width="13.7109375" style="3" customWidth="1"/>
    <col min="9742" max="9742" width="31.7109375" style="3" customWidth="1"/>
    <col min="9743" max="9743" width="11.7109375" style="3" customWidth="1"/>
    <col min="9744" max="9745" width="9.28515625" style="3" customWidth="1"/>
    <col min="9746" max="9746" width="10.42578125" style="3" customWidth="1"/>
    <col min="9747" max="9747" width="11.42578125" style="3"/>
    <col min="9748" max="9748" width="15.28515625" style="3" bestFit="1" customWidth="1"/>
    <col min="9749" max="9981" width="11.42578125" style="3"/>
    <col min="9982" max="9983" width="6.140625" style="3" customWidth="1"/>
    <col min="9984" max="9984" width="11.42578125" style="3"/>
    <col min="9985" max="9985" width="7.28515625" style="3" customWidth="1"/>
    <col min="9986" max="9986" width="8.42578125" style="3" customWidth="1"/>
    <col min="9987" max="9987" width="45.28515625" style="3" bestFit="1" customWidth="1"/>
    <col min="9988" max="9988" width="11.7109375" style="3" customWidth="1"/>
    <col min="9989" max="9989" width="30.85546875" style="3" bestFit="1" customWidth="1"/>
    <col min="9990" max="9990" width="6.7109375" style="3" customWidth="1"/>
    <col min="9991" max="9991" width="12.5703125" style="3" customWidth="1"/>
    <col min="9992" max="9992" width="12.28515625" style="3" customWidth="1"/>
    <col min="9993" max="9993" width="10.85546875" style="3" customWidth="1"/>
    <col min="9994" max="9994" width="12.140625" style="3" customWidth="1"/>
    <col min="9995" max="9995" width="13.7109375" style="3" customWidth="1"/>
    <col min="9996" max="9996" width="12.5703125" style="3" customWidth="1"/>
    <col min="9997" max="9997" width="13.7109375" style="3" customWidth="1"/>
    <col min="9998" max="9998" width="31.7109375" style="3" customWidth="1"/>
    <col min="9999" max="9999" width="11.7109375" style="3" customWidth="1"/>
    <col min="10000" max="10001" width="9.28515625" style="3" customWidth="1"/>
    <col min="10002" max="10002" width="10.42578125" style="3" customWidth="1"/>
    <col min="10003" max="10003" width="11.42578125" style="3"/>
    <col min="10004" max="10004" width="15.28515625" style="3" bestFit="1" customWidth="1"/>
    <col min="10005" max="10237" width="11.42578125" style="3"/>
    <col min="10238" max="10239" width="6.140625" style="3" customWidth="1"/>
    <col min="10240" max="10240" width="11.42578125" style="3"/>
    <col min="10241" max="10241" width="7.28515625" style="3" customWidth="1"/>
    <col min="10242" max="10242" width="8.42578125" style="3" customWidth="1"/>
    <col min="10243" max="10243" width="45.28515625" style="3" bestFit="1" customWidth="1"/>
    <col min="10244" max="10244" width="11.7109375" style="3" customWidth="1"/>
    <col min="10245" max="10245" width="30.85546875" style="3" bestFit="1" customWidth="1"/>
    <col min="10246" max="10246" width="6.7109375" style="3" customWidth="1"/>
    <col min="10247" max="10247" width="12.5703125" style="3" customWidth="1"/>
    <col min="10248" max="10248" width="12.28515625" style="3" customWidth="1"/>
    <col min="10249" max="10249" width="10.85546875" style="3" customWidth="1"/>
    <col min="10250" max="10250" width="12.140625" style="3" customWidth="1"/>
    <col min="10251" max="10251" width="13.7109375" style="3" customWidth="1"/>
    <col min="10252" max="10252" width="12.5703125" style="3" customWidth="1"/>
    <col min="10253" max="10253" width="13.7109375" style="3" customWidth="1"/>
    <col min="10254" max="10254" width="31.7109375" style="3" customWidth="1"/>
    <col min="10255" max="10255" width="11.7109375" style="3" customWidth="1"/>
    <col min="10256" max="10257" width="9.28515625" style="3" customWidth="1"/>
    <col min="10258" max="10258" width="10.42578125" style="3" customWidth="1"/>
    <col min="10259" max="10259" width="11.42578125" style="3"/>
    <col min="10260" max="10260" width="15.28515625" style="3" bestFit="1" customWidth="1"/>
    <col min="10261" max="10493" width="11.42578125" style="3"/>
    <col min="10494" max="10495" width="6.140625" style="3" customWidth="1"/>
    <col min="10496" max="10496" width="11.42578125" style="3"/>
    <col min="10497" max="10497" width="7.28515625" style="3" customWidth="1"/>
    <col min="10498" max="10498" width="8.42578125" style="3" customWidth="1"/>
    <col min="10499" max="10499" width="45.28515625" style="3" bestFit="1" customWidth="1"/>
    <col min="10500" max="10500" width="11.7109375" style="3" customWidth="1"/>
    <col min="10501" max="10501" width="30.85546875" style="3" bestFit="1" customWidth="1"/>
    <col min="10502" max="10502" width="6.7109375" style="3" customWidth="1"/>
    <col min="10503" max="10503" width="12.5703125" style="3" customWidth="1"/>
    <col min="10504" max="10504" width="12.28515625" style="3" customWidth="1"/>
    <col min="10505" max="10505" width="10.85546875" style="3" customWidth="1"/>
    <col min="10506" max="10506" width="12.140625" style="3" customWidth="1"/>
    <col min="10507" max="10507" width="13.7109375" style="3" customWidth="1"/>
    <col min="10508" max="10508" width="12.5703125" style="3" customWidth="1"/>
    <col min="10509" max="10509" width="13.7109375" style="3" customWidth="1"/>
    <col min="10510" max="10510" width="31.7109375" style="3" customWidth="1"/>
    <col min="10511" max="10511" width="11.7109375" style="3" customWidth="1"/>
    <col min="10512" max="10513" width="9.28515625" style="3" customWidth="1"/>
    <col min="10514" max="10514" width="10.42578125" style="3" customWidth="1"/>
    <col min="10515" max="10515" width="11.42578125" style="3"/>
    <col min="10516" max="10516" width="15.28515625" style="3" bestFit="1" customWidth="1"/>
    <col min="10517" max="10749" width="11.42578125" style="3"/>
    <col min="10750" max="10751" width="6.140625" style="3" customWidth="1"/>
    <col min="10752" max="10752" width="11.42578125" style="3"/>
    <col min="10753" max="10753" width="7.28515625" style="3" customWidth="1"/>
    <col min="10754" max="10754" width="8.42578125" style="3" customWidth="1"/>
    <col min="10755" max="10755" width="45.28515625" style="3" bestFit="1" customWidth="1"/>
    <col min="10756" max="10756" width="11.7109375" style="3" customWidth="1"/>
    <col min="10757" max="10757" width="30.85546875" style="3" bestFit="1" customWidth="1"/>
    <col min="10758" max="10758" width="6.7109375" style="3" customWidth="1"/>
    <col min="10759" max="10759" width="12.5703125" style="3" customWidth="1"/>
    <col min="10760" max="10760" width="12.28515625" style="3" customWidth="1"/>
    <col min="10761" max="10761" width="10.85546875" style="3" customWidth="1"/>
    <col min="10762" max="10762" width="12.140625" style="3" customWidth="1"/>
    <col min="10763" max="10763" width="13.7109375" style="3" customWidth="1"/>
    <col min="10764" max="10764" width="12.5703125" style="3" customWidth="1"/>
    <col min="10765" max="10765" width="13.7109375" style="3" customWidth="1"/>
    <col min="10766" max="10766" width="31.7109375" style="3" customWidth="1"/>
    <col min="10767" max="10767" width="11.7109375" style="3" customWidth="1"/>
    <col min="10768" max="10769" width="9.28515625" style="3" customWidth="1"/>
    <col min="10770" max="10770" width="10.42578125" style="3" customWidth="1"/>
    <col min="10771" max="10771" width="11.42578125" style="3"/>
    <col min="10772" max="10772" width="15.28515625" style="3" bestFit="1" customWidth="1"/>
    <col min="10773" max="11005" width="11.42578125" style="3"/>
    <col min="11006" max="11007" width="6.140625" style="3" customWidth="1"/>
    <col min="11008" max="11008" width="11.42578125" style="3"/>
    <col min="11009" max="11009" width="7.28515625" style="3" customWidth="1"/>
    <col min="11010" max="11010" width="8.42578125" style="3" customWidth="1"/>
    <col min="11011" max="11011" width="45.28515625" style="3" bestFit="1" customWidth="1"/>
    <col min="11012" max="11012" width="11.7109375" style="3" customWidth="1"/>
    <col min="11013" max="11013" width="30.85546875" style="3" bestFit="1" customWidth="1"/>
    <col min="11014" max="11014" width="6.7109375" style="3" customWidth="1"/>
    <col min="11015" max="11015" width="12.5703125" style="3" customWidth="1"/>
    <col min="11016" max="11016" width="12.28515625" style="3" customWidth="1"/>
    <col min="11017" max="11017" width="10.85546875" style="3" customWidth="1"/>
    <col min="11018" max="11018" width="12.140625" style="3" customWidth="1"/>
    <col min="11019" max="11019" width="13.7109375" style="3" customWidth="1"/>
    <col min="11020" max="11020" width="12.5703125" style="3" customWidth="1"/>
    <col min="11021" max="11021" width="13.7109375" style="3" customWidth="1"/>
    <col min="11022" max="11022" width="31.7109375" style="3" customWidth="1"/>
    <col min="11023" max="11023" width="11.7109375" style="3" customWidth="1"/>
    <col min="11024" max="11025" width="9.28515625" style="3" customWidth="1"/>
    <col min="11026" max="11026" width="10.42578125" style="3" customWidth="1"/>
    <col min="11027" max="11027" width="11.42578125" style="3"/>
    <col min="11028" max="11028" width="15.28515625" style="3" bestFit="1" customWidth="1"/>
    <col min="11029" max="11261" width="11.42578125" style="3"/>
    <col min="11262" max="11263" width="6.140625" style="3" customWidth="1"/>
    <col min="11264" max="11264" width="11.42578125" style="3"/>
    <col min="11265" max="11265" width="7.28515625" style="3" customWidth="1"/>
    <col min="11266" max="11266" width="8.42578125" style="3" customWidth="1"/>
    <col min="11267" max="11267" width="45.28515625" style="3" bestFit="1" customWidth="1"/>
    <col min="11268" max="11268" width="11.7109375" style="3" customWidth="1"/>
    <col min="11269" max="11269" width="30.85546875" style="3" bestFit="1" customWidth="1"/>
    <col min="11270" max="11270" width="6.7109375" style="3" customWidth="1"/>
    <col min="11271" max="11271" width="12.5703125" style="3" customWidth="1"/>
    <col min="11272" max="11272" width="12.28515625" style="3" customWidth="1"/>
    <col min="11273" max="11273" width="10.85546875" style="3" customWidth="1"/>
    <col min="11274" max="11274" width="12.140625" style="3" customWidth="1"/>
    <col min="11275" max="11275" width="13.7109375" style="3" customWidth="1"/>
    <col min="11276" max="11276" width="12.5703125" style="3" customWidth="1"/>
    <col min="11277" max="11277" width="13.7109375" style="3" customWidth="1"/>
    <col min="11278" max="11278" width="31.7109375" style="3" customWidth="1"/>
    <col min="11279" max="11279" width="11.7109375" style="3" customWidth="1"/>
    <col min="11280" max="11281" width="9.28515625" style="3" customWidth="1"/>
    <col min="11282" max="11282" width="10.42578125" style="3" customWidth="1"/>
    <col min="11283" max="11283" width="11.42578125" style="3"/>
    <col min="11284" max="11284" width="15.28515625" style="3" bestFit="1" customWidth="1"/>
    <col min="11285" max="11517" width="11.42578125" style="3"/>
    <col min="11518" max="11519" width="6.140625" style="3" customWidth="1"/>
    <col min="11520" max="11520" width="11.42578125" style="3"/>
    <col min="11521" max="11521" width="7.28515625" style="3" customWidth="1"/>
    <col min="11522" max="11522" width="8.42578125" style="3" customWidth="1"/>
    <col min="11523" max="11523" width="45.28515625" style="3" bestFit="1" customWidth="1"/>
    <col min="11524" max="11524" width="11.7109375" style="3" customWidth="1"/>
    <col min="11525" max="11525" width="30.85546875" style="3" bestFit="1" customWidth="1"/>
    <col min="11526" max="11526" width="6.7109375" style="3" customWidth="1"/>
    <col min="11527" max="11527" width="12.5703125" style="3" customWidth="1"/>
    <col min="11528" max="11528" width="12.28515625" style="3" customWidth="1"/>
    <col min="11529" max="11529" width="10.85546875" style="3" customWidth="1"/>
    <col min="11530" max="11530" width="12.140625" style="3" customWidth="1"/>
    <col min="11531" max="11531" width="13.7109375" style="3" customWidth="1"/>
    <col min="11532" max="11532" width="12.5703125" style="3" customWidth="1"/>
    <col min="11533" max="11533" width="13.7109375" style="3" customWidth="1"/>
    <col min="11534" max="11534" width="31.7109375" style="3" customWidth="1"/>
    <col min="11535" max="11535" width="11.7109375" style="3" customWidth="1"/>
    <col min="11536" max="11537" width="9.28515625" style="3" customWidth="1"/>
    <col min="11538" max="11538" width="10.42578125" style="3" customWidth="1"/>
    <col min="11539" max="11539" width="11.42578125" style="3"/>
    <col min="11540" max="11540" width="15.28515625" style="3" bestFit="1" customWidth="1"/>
    <col min="11541" max="11773" width="11.42578125" style="3"/>
    <col min="11774" max="11775" width="6.140625" style="3" customWidth="1"/>
    <col min="11776" max="11776" width="11.42578125" style="3"/>
    <col min="11777" max="11777" width="7.28515625" style="3" customWidth="1"/>
    <col min="11778" max="11778" width="8.42578125" style="3" customWidth="1"/>
    <col min="11779" max="11779" width="45.28515625" style="3" bestFit="1" customWidth="1"/>
    <col min="11780" max="11780" width="11.7109375" style="3" customWidth="1"/>
    <col min="11781" max="11781" width="30.85546875" style="3" bestFit="1" customWidth="1"/>
    <col min="11782" max="11782" width="6.7109375" style="3" customWidth="1"/>
    <col min="11783" max="11783" width="12.5703125" style="3" customWidth="1"/>
    <col min="11784" max="11784" width="12.28515625" style="3" customWidth="1"/>
    <col min="11785" max="11785" width="10.85546875" style="3" customWidth="1"/>
    <col min="11786" max="11786" width="12.140625" style="3" customWidth="1"/>
    <col min="11787" max="11787" width="13.7109375" style="3" customWidth="1"/>
    <col min="11788" max="11788" width="12.5703125" style="3" customWidth="1"/>
    <col min="11789" max="11789" width="13.7109375" style="3" customWidth="1"/>
    <col min="11790" max="11790" width="31.7109375" style="3" customWidth="1"/>
    <col min="11791" max="11791" width="11.7109375" style="3" customWidth="1"/>
    <col min="11792" max="11793" width="9.28515625" style="3" customWidth="1"/>
    <col min="11794" max="11794" width="10.42578125" style="3" customWidth="1"/>
    <col min="11795" max="11795" width="11.42578125" style="3"/>
    <col min="11796" max="11796" width="15.28515625" style="3" bestFit="1" customWidth="1"/>
    <col min="11797" max="12029" width="11.42578125" style="3"/>
    <col min="12030" max="12031" width="6.140625" style="3" customWidth="1"/>
    <col min="12032" max="12032" width="11.42578125" style="3"/>
    <col min="12033" max="12033" width="7.28515625" style="3" customWidth="1"/>
    <col min="12034" max="12034" width="8.42578125" style="3" customWidth="1"/>
    <col min="12035" max="12035" width="45.28515625" style="3" bestFit="1" customWidth="1"/>
    <col min="12036" max="12036" width="11.7109375" style="3" customWidth="1"/>
    <col min="12037" max="12037" width="30.85546875" style="3" bestFit="1" customWidth="1"/>
    <col min="12038" max="12038" width="6.7109375" style="3" customWidth="1"/>
    <col min="12039" max="12039" width="12.5703125" style="3" customWidth="1"/>
    <col min="12040" max="12040" width="12.28515625" style="3" customWidth="1"/>
    <col min="12041" max="12041" width="10.85546875" style="3" customWidth="1"/>
    <col min="12042" max="12042" width="12.140625" style="3" customWidth="1"/>
    <col min="12043" max="12043" width="13.7109375" style="3" customWidth="1"/>
    <col min="12044" max="12044" width="12.5703125" style="3" customWidth="1"/>
    <col min="12045" max="12045" width="13.7109375" style="3" customWidth="1"/>
    <col min="12046" max="12046" width="31.7109375" style="3" customWidth="1"/>
    <col min="12047" max="12047" width="11.7109375" style="3" customWidth="1"/>
    <col min="12048" max="12049" width="9.28515625" style="3" customWidth="1"/>
    <col min="12050" max="12050" width="10.42578125" style="3" customWidth="1"/>
    <col min="12051" max="12051" width="11.42578125" style="3"/>
    <col min="12052" max="12052" width="15.28515625" style="3" bestFit="1" customWidth="1"/>
    <col min="12053" max="12285" width="11.42578125" style="3"/>
    <col min="12286" max="12287" width="6.140625" style="3" customWidth="1"/>
    <col min="12288" max="12288" width="11.42578125" style="3"/>
    <col min="12289" max="12289" width="7.28515625" style="3" customWidth="1"/>
    <col min="12290" max="12290" width="8.42578125" style="3" customWidth="1"/>
    <col min="12291" max="12291" width="45.28515625" style="3" bestFit="1" customWidth="1"/>
    <col min="12292" max="12292" width="11.7109375" style="3" customWidth="1"/>
    <col min="12293" max="12293" width="30.85546875" style="3" bestFit="1" customWidth="1"/>
    <col min="12294" max="12294" width="6.7109375" style="3" customWidth="1"/>
    <col min="12295" max="12295" width="12.5703125" style="3" customWidth="1"/>
    <col min="12296" max="12296" width="12.28515625" style="3" customWidth="1"/>
    <col min="12297" max="12297" width="10.85546875" style="3" customWidth="1"/>
    <col min="12298" max="12298" width="12.140625" style="3" customWidth="1"/>
    <col min="12299" max="12299" width="13.7109375" style="3" customWidth="1"/>
    <col min="12300" max="12300" width="12.5703125" style="3" customWidth="1"/>
    <col min="12301" max="12301" width="13.7109375" style="3" customWidth="1"/>
    <col min="12302" max="12302" width="31.7109375" style="3" customWidth="1"/>
    <col min="12303" max="12303" width="11.7109375" style="3" customWidth="1"/>
    <col min="12304" max="12305" width="9.28515625" style="3" customWidth="1"/>
    <col min="12306" max="12306" width="10.42578125" style="3" customWidth="1"/>
    <col min="12307" max="12307" width="11.42578125" style="3"/>
    <col min="12308" max="12308" width="15.28515625" style="3" bestFit="1" customWidth="1"/>
    <col min="12309" max="12541" width="11.42578125" style="3"/>
    <col min="12542" max="12543" width="6.140625" style="3" customWidth="1"/>
    <col min="12544" max="12544" width="11.42578125" style="3"/>
    <col min="12545" max="12545" width="7.28515625" style="3" customWidth="1"/>
    <col min="12546" max="12546" width="8.42578125" style="3" customWidth="1"/>
    <col min="12547" max="12547" width="45.28515625" style="3" bestFit="1" customWidth="1"/>
    <col min="12548" max="12548" width="11.7109375" style="3" customWidth="1"/>
    <col min="12549" max="12549" width="30.85546875" style="3" bestFit="1" customWidth="1"/>
    <col min="12550" max="12550" width="6.7109375" style="3" customWidth="1"/>
    <col min="12551" max="12551" width="12.5703125" style="3" customWidth="1"/>
    <col min="12552" max="12552" width="12.28515625" style="3" customWidth="1"/>
    <col min="12553" max="12553" width="10.85546875" style="3" customWidth="1"/>
    <col min="12554" max="12554" width="12.140625" style="3" customWidth="1"/>
    <col min="12555" max="12555" width="13.7109375" style="3" customWidth="1"/>
    <col min="12556" max="12556" width="12.5703125" style="3" customWidth="1"/>
    <col min="12557" max="12557" width="13.7109375" style="3" customWidth="1"/>
    <col min="12558" max="12558" width="31.7109375" style="3" customWidth="1"/>
    <col min="12559" max="12559" width="11.7109375" style="3" customWidth="1"/>
    <col min="12560" max="12561" width="9.28515625" style="3" customWidth="1"/>
    <col min="12562" max="12562" width="10.42578125" style="3" customWidth="1"/>
    <col min="12563" max="12563" width="11.42578125" style="3"/>
    <col min="12564" max="12564" width="15.28515625" style="3" bestFit="1" customWidth="1"/>
    <col min="12565" max="12797" width="11.42578125" style="3"/>
    <col min="12798" max="12799" width="6.140625" style="3" customWidth="1"/>
    <col min="12800" max="12800" width="11.42578125" style="3"/>
    <col min="12801" max="12801" width="7.28515625" style="3" customWidth="1"/>
    <col min="12802" max="12802" width="8.42578125" style="3" customWidth="1"/>
    <col min="12803" max="12803" width="45.28515625" style="3" bestFit="1" customWidth="1"/>
    <col min="12804" max="12804" width="11.7109375" style="3" customWidth="1"/>
    <col min="12805" max="12805" width="30.85546875" style="3" bestFit="1" customWidth="1"/>
    <col min="12806" max="12806" width="6.7109375" style="3" customWidth="1"/>
    <col min="12807" max="12807" width="12.5703125" style="3" customWidth="1"/>
    <col min="12808" max="12808" width="12.28515625" style="3" customWidth="1"/>
    <col min="12809" max="12809" width="10.85546875" style="3" customWidth="1"/>
    <col min="12810" max="12810" width="12.140625" style="3" customWidth="1"/>
    <col min="12811" max="12811" width="13.7109375" style="3" customWidth="1"/>
    <col min="12812" max="12812" width="12.5703125" style="3" customWidth="1"/>
    <col min="12813" max="12813" width="13.7109375" style="3" customWidth="1"/>
    <col min="12814" max="12814" width="31.7109375" style="3" customWidth="1"/>
    <col min="12815" max="12815" width="11.7109375" style="3" customWidth="1"/>
    <col min="12816" max="12817" width="9.28515625" style="3" customWidth="1"/>
    <col min="12818" max="12818" width="10.42578125" style="3" customWidth="1"/>
    <col min="12819" max="12819" width="11.42578125" style="3"/>
    <col min="12820" max="12820" width="15.28515625" style="3" bestFit="1" customWidth="1"/>
    <col min="12821" max="13053" width="11.42578125" style="3"/>
    <col min="13054" max="13055" width="6.140625" style="3" customWidth="1"/>
    <col min="13056" max="13056" width="11.42578125" style="3"/>
    <col min="13057" max="13057" width="7.28515625" style="3" customWidth="1"/>
    <col min="13058" max="13058" width="8.42578125" style="3" customWidth="1"/>
    <col min="13059" max="13059" width="45.28515625" style="3" bestFit="1" customWidth="1"/>
    <col min="13060" max="13060" width="11.7109375" style="3" customWidth="1"/>
    <col min="13061" max="13061" width="30.85546875" style="3" bestFit="1" customWidth="1"/>
    <col min="13062" max="13062" width="6.7109375" style="3" customWidth="1"/>
    <col min="13063" max="13063" width="12.5703125" style="3" customWidth="1"/>
    <col min="13064" max="13064" width="12.28515625" style="3" customWidth="1"/>
    <col min="13065" max="13065" width="10.85546875" style="3" customWidth="1"/>
    <col min="13066" max="13066" width="12.140625" style="3" customWidth="1"/>
    <col min="13067" max="13067" width="13.7109375" style="3" customWidth="1"/>
    <col min="13068" max="13068" width="12.5703125" style="3" customWidth="1"/>
    <col min="13069" max="13069" width="13.7109375" style="3" customWidth="1"/>
    <col min="13070" max="13070" width="31.7109375" style="3" customWidth="1"/>
    <col min="13071" max="13071" width="11.7109375" style="3" customWidth="1"/>
    <col min="13072" max="13073" width="9.28515625" style="3" customWidth="1"/>
    <col min="13074" max="13074" width="10.42578125" style="3" customWidth="1"/>
    <col min="13075" max="13075" width="11.42578125" style="3"/>
    <col min="13076" max="13076" width="15.28515625" style="3" bestFit="1" customWidth="1"/>
    <col min="13077" max="13309" width="11.42578125" style="3"/>
    <col min="13310" max="13311" width="6.140625" style="3" customWidth="1"/>
    <col min="13312" max="13312" width="11.42578125" style="3"/>
    <col min="13313" max="13313" width="7.28515625" style="3" customWidth="1"/>
    <col min="13314" max="13314" width="8.42578125" style="3" customWidth="1"/>
    <col min="13315" max="13315" width="45.28515625" style="3" bestFit="1" customWidth="1"/>
    <col min="13316" max="13316" width="11.7109375" style="3" customWidth="1"/>
    <col min="13317" max="13317" width="30.85546875" style="3" bestFit="1" customWidth="1"/>
    <col min="13318" max="13318" width="6.7109375" style="3" customWidth="1"/>
    <col min="13319" max="13319" width="12.5703125" style="3" customWidth="1"/>
    <col min="13320" max="13320" width="12.28515625" style="3" customWidth="1"/>
    <col min="13321" max="13321" width="10.85546875" style="3" customWidth="1"/>
    <col min="13322" max="13322" width="12.140625" style="3" customWidth="1"/>
    <col min="13323" max="13323" width="13.7109375" style="3" customWidth="1"/>
    <col min="13324" max="13324" width="12.5703125" style="3" customWidth="1"/>
    <col min="13325" max="13325" width="13.7109375" style="3" customWidth="1"/>
    <col min="13326" max="13326" width="31.7109375" style="3" customWidth="1"/>
    <col min="13327" max="13327" width="11.7109375" style="3" customWidth="1"/>
    <col min="13328" max="13329" width="9.28515625" style="3" customWidth="1"/>
    <col min="13330" max="13330" width="10.42578125" style="3" customWidth="1"/>
    <col min="13331" max="13331" width="11.42578125" style="3"/>
    <col min="13332" max="13332" width="15.28515625" style="3" bestFit="1" customWidth="1"/>
    <col min="13333" max="13565" width="11.42578125" style="3"/>
    <col min="13566" max="13567" width="6.140625" style="3" customWidth="1"/>
    <col min="13568" max="13568" width="11.42578125" style="3"/>
    <col min="13569" max="13569" width="7.28515625" style="3" customWidth="1"/>
    <col min="13570" max="13570" width="8.42578125" style="3" customWidth="1"/>
    <col min="13571" max="13571" width="45.28515625" style="3" bestFit="1" customWidth="1"/>
    <col min="13572" max="13572" width="11.7109375" style="3" customWidth="1"/>
    <col min="13573" max="13573" width="30.85546875" style="3" bestFit="1" customWidth="1"/>
    <col min="13574" max="13574" width="6.7109375" style="3" customWidth="1"/>
    <col min="13575" max="13575" width="12.5703125" style="3" customWidth="1"/>
    <col min="13576" max="13576" width="12.28515625" style="3" customWidth="1"/>
    <col min="13577" max="13577" width="10.85546875" style="3" customWidth="1"/>
    <col min="13578" max="13578" width="12.140625" style="3" customWidth="1"/>
    <col min="13579" max="13579" width="13.7109375" style="3" customWidth="1"/>
    <col min="13580" max="13580" width="12.5703125" style="3" customWidth="1"/>
    <col min="13581" max="13581" width="13.7109375" style="3" customWidth="1"/>
    <col min="13582" max="13582" width="31.7109375" style="3" customWidth="1"/>
    <col min="13583" max="13583" width="11.7109375" style="3" customWidth="1"/>
    <col min="13584" max="13585" width="9.28515625" style="3" customWidth="1"/>
    <col min="13586" max="13586" width="10.42578125" style="3" customWidth="1"/>
    <col min="13587" max="13587" width="11.42578125" style="3"/>
    <col min="13588" max="13588" width="15.28515625" style="3" bestFit="1" customWidth="1"/>
    <col min="13589" max="13821" width="11.42578125" style="3"/>
    <col min="13822" max="13823" width="6.140625" style="3" customWidth="1"/>
    <col min="13824" max="13824" width="11.42578125" style="3"/>
    <col min="13825" max="13825" width="7.28515625" style="3" customWidth="1"/>
    <col min="13826" max="13826" width="8.42578125" style="3" customWidth="1"/>
    <col min="13827" max="13827" width="45.28515625" style="3" bestFit="1" customWidth="1"/>
    <col min="13828" max="13828" width="11.7109375" style="3" customWidth="1"/>
    <col min="13829" max="13829" width="30.85546875" style="3" bestFit="1" customWidth="1"/>
    <col min="13830" max="13830" width="6.7109375" style="3" customWidth="1"/>
    <col min="13831" max="13831" width="12.5703125" style="3" customWidth="1"/>
    <col min="13832" max="13832" width="12.28515625" style="3" customWidth="1"/>
    <col min="13833" max="13833" width="10.85546875" style="3" customWidth="1"/>
    <col min="13834" max="13834" width="12.140625" style="3" customWidth="1"/>
    <col min="13835" max="13835" width="13.7109375" style="3" customWidth="1"/>
    <col min="13836" max="13836" width="12.5703125" style="3" customWidth="1"/>
    <col min="13837" max="13837" width="13.7109375" style="3" customWidth="1"/>
    <col min="13838" max="13838" width="31.7109375" style="3" customWidth="1"/>
    <col min="13839" max="13839" width="11.7109375" style="3" customWidth="1"/>
    <col min="13840" max="13841" width="9.28515625" style="3" customWidth="1"/>
    <col min="13842" max="13842" width="10.42578125" style="3" customWidth="1"/>
    <col min="13843" max="13843" width="11.42578125" style="3"/>
    <col min="13844" max="13844" width="15.28515625" style="3" bestFit="1" customWidth="1"/>
    <col min="13845" max="14077" width="11.42578125" style="3"/>
    <col min="14078" max="14079" width="6.140625" style="3" customWidth="1"/>
    <col min="14080" max="14080" width="11.42578125" style="3"/>
    <col min="14081" max="14081" width="7.28515625" style="3" customWidth="1"/>
    <col min="14082" max="14082" width="8.42578125" style="3" customWidth="1"/>
    <col min="14083" max="14083" width="45.28515625" style="3" bestFit="1" customWidth="1"/>
    <col min="14084" max="14084" width="11.7109375" style="3" customWidth="1"/>
    <col min="14085" max="14085" width="30.85546875" style="3" bestFit="1" customWidth="1"/>
    <col min="14086" max="14086" width="6.7109375" style="3" customWidth="1"/>
    <col min="14087" max="14087" width="12.5703125" style="3" customWidth="1"/>
    <col min="14088" max="14088" width="12.28515625" style="3" customWidth="1"/>
    <col min="14089" max="14089" width="10.85546875" style="3" customWidth="1"/>
    <col min="14090" max="14090" width="12.140625" style="3" customWidth="1"/>
    <col min="14091" max="14091" width="13.7109375" style="3" customWidth="1"/>
    <col min="14092" max="14092" width="12.5703125" style="3" customWidth="1"/>
    <col min="14093" max="14093" width="13.7109375" style="3" customWidth="1"/>
    <col min="14094" max="14094" width="31.7109375" style="3" customWidth="1"/>
    <col min="14095" max="14095" width="11.7109375" style="3" customWidth="1"/>
    <col min="14096" max="14097" width="9.28515625" style="3" customWidth="1"/>
    <col min="14098" max="14098" width="10.42578125" style="3" customWidth="1"/>
    <col min="14099" max="14099" width="11.42578125" style="3"/>
    <col min="14100" max="14100" width="15.28515625" style="3" bestFit="1" customWidth="1"/>
    <col min="14101" max="14333" width="11.42578125" style="3"/>
    <col min="14334" max="14335" width="6.140625" style="3" customWidth="1"/>
    <col min="14336" max="14336" width="11.42578125" style="3"/>
    <col min="14337" max="14337" width="7.28515625" style="3" customWidth="1"/>
    <col min="14338" max="14338" width="8.42578125" style="3" customWidth="1"/>
    <col min="14339" max="14339" width="45.28515625" style="3" bestFit="1" customWidth="1"/>
    <col min="14340" max="14340" width="11.7109375" style="3" customWidth="1"/>
    <col min="14341" max="14341" width="30.85546875" style="3" bestFit="1" customWidth="1"/>
    <col min="14342" max="14342" width="6.7109375" style="3" customWidth="1"/>
    <col min="14343" max="14343" width="12.5703125" style="3" customWidth="1"/>
    <col min="14344" max="14344" width="12.28515625" style="3" customWidth="1"/>
    <col min="14345" max="14345" width="10.85546875" style="3" customWidth="1"/>
    <col min="14346" max="14346" width="12.140625" style="3" customWidth="1"/>
    <col min="14347" max="14347" width="13.7109375" style="3" customWidth="1"/>
    <col min="14348" max="14348" width="12.5703125" style="3" customWidth="1"/>
    <col min="14349" max="14349" width="13.7109375" style="3" customWidth="1"/>
    <col min="14350" max="14350" width="31.7109375" style="3" customWidth="1"/>
    <col min="14351" max="14351" width="11.7109375" style="3" customWidth="1"/>
    <col min="14352" max="14353" width="9.28515625" style="3" customWidth="1"/>
    <col min="14354" max="14354" width="10.42578125" style="3" customWidth="1"/>
    <col min="14355" max="14355" width="11.42578125" style="3"/>
    <col min="14356" max="14356" width="15.28515625" style="3" bestFit="1" customWidth="1"/>
    <col min="14357" max="14589" width="11.42578125" style="3"/>
    <col min="14590" max="14591" width="6.140625" style="3" customWidth="1"/>
    <col min="14592" max="14592" width="11.42578125" style="3"/>
    <col min="14593" max="14593" width="7.28515625" style="3" customWidth="1"/>
    <col min="14594" max="14594" width="8.42578125" style="3" customWidth="1"/>
    <col min="14595" max="14595" width="45.28515625" style="3" bestFit="1" customWidth="1"/>
    <col min="14596" max="14596" width="11.7109375" style="3" customWidth="1"/>
    <col min="14597" max="14597" width="30.85546875" style="3" bestFit="1" customWidth="1"/>
    <col min="14598" max="14598" width="6.7109375" style="3" customWidth="1"/>
    <col min="14599" max="14599" width="12.5703125" style="3" customWidth="1"/>
    <col min="14600" max="14600" width="12.28515625" style="3" customWidth="1"/>
    <col min="14601" max="14601" width="10.85546875" style="3" customWidth="1"/>
    <col min="14602" max="14602" width="12.140625" style="3" customWidth="1"/>
    <col min="14603" max="14603" width="13.7109375" style="3" customWidth="1"/>
    <col min="14604" max="14604" width="12.5703125" style="3" customWidth="1"/>
    <col min="14605" max="14605" width="13.7109375" style="3" customWidth="1"/>
    <col min="14606" max="14606" width="31.7109375" style="3" customWidth="1"/>
    <col min="14607" max="14607" width="11.7109375" style="3" customWidth="1"/>
    <col min="14608" max="14609" width="9.28515625" style="3" customWidth="1"/>
    <col min="14610" max="14610" width="10.42578125" style="3" customWidth="1"/>
    <col min="14611" max="14611" width="11.42578125" style="3"/>
    <col min="14612" max="14612" width="15.28515625" style="3" bestFit="1" customWidth="1"/>
    <col min="14613" max="14845" width="11.42578125" style="3"/>
    <col min="14846" max="14847" width="6.140625" style="3" customWidth="1"/>
    <col min="14848" max="14848" width="11.42578125" style="3"/>
    <col min="14849" max="14849" width="7.28515625" style="3" customWidth="1"/>
    <col min="14850" max="14850" width="8.42578125" style="3" customWidth="1"/>
    <col min="14851" max="14851" width="45.28515625" style="3" bestFit="1" customWidth="1"/>
    <col min="14852" max="14852" width="11.7109375" style="3" customWidth="1"/>
    <col min="14853" max="14853" width="30.85546875" style="3" bestFit="1" customWidth="1"/>
    <col min="14854" max="14854" width="6.7109375" style="3" customWidth="1"/>
    <col min="14855" max="14855" width="12.5703125" style="3" customWidth="1"/>
    <col min="14856" max="14856" width="12.28515625" style="3" customWidth="1"/>
    <col min="14857" max="14857" width="10.85546875" style="3" customWidth="1"/>
    <col min="14858" max="14858" width="12.140625" style="3" customWidth="1"/>
    <col min="14859" max="14859" width="13.7109375" style="3" customWidth="1"/>
    <col min="14860" max="14860" width="12.5703125" style="3" customWidth="1"/>
    <col min="14861" max="14861" width="13.7109375" style="3" customWidth="1"/>
    <col min="14862" max="14862" width="31.7109375" style="3" customWidth="1"/>
    <col min="14863" max="14863" width="11.7109375" style="3" customWidth="1"/>
    <col min="14864" max="14865" width="9.28515625" style="3" customWidth="1"/>
    <col min="14866" max="14866" width="10.42578125" style="3" customWidth="1"/>
    <col min="14867" max="14867" width="11.42578125" style="3"/>
    <col min="14868" max="14868" width="15.28515625" style="3" bestFit="1" customWidth="1"/>
    <col min="14869" max="15101" width="11.42578125" style="3"/>
    <col min="15102" max="15103" width="6.140625" style="3" customWidth="1"/>
    <col min="15104" max="15104" width="11.42578125" style="3"/>
    <col min="15105" max="15105" width="7.28515625" style="3" customWidth="1"/>
    <col min="15106" max="15106" width="8.42578125" style="3" customWidth="1"/>
    <col min="15107" max="15107" width="45.28515625" style="3" bestFit="1" customWidth="1"/>
    <col min="15108" max="15108" width="11.7109375" style="3" customWidth="1"/>
    <col min="15109" max="15109" width="30.85546875" style="3" bestFit="1" customWidth="1"/>
    <col min="15110" max="15110" width="6.7109375" style="3" customWidth="1"/>
    <col min="15111" max="15111" width="12.5703125" style="3" customWidth="1"/>
    <col min="15112" max="15112" width="12.28515625" style="3" customWidth="1"/>
    <col min="15113" max="15113" width="10.85546875" style="3" customWidth="1"/>
    <col min="15114" max="15114" width="12.140625" style="3" customWidth="1"/>
    <col min="15115" max="15115" width="13.7109375" style="3" customWidth="1"/>
    <col min="15116" max="15116" width="12.5703125" style="3" customWidth="1"/>
    <col min="15117" max="15117" width="13.7109375" style="3" customWidth="1"/>
    <col min="15118" max="15118" width="31.7109375" style="3" customWidth="1"/>
    <col min="15119" max="15119" width="11.7109375" style="3" customWidth="1"/>
    <col min="15120" max="15121" width="9.28515625" style="3" customWidth="1"/>
    <col min="15122" max="15122" width="10.42578125" style="3" customWidth="1"/>
    <col min="15123" max="15123" width="11.42578125" style="3"/>
    <col min="15124" max="15124" width="15.28515625" style="3" bestFit="1" customWidth="1"/>
    <col min="15125" max="15357" width="11.42578125" style="3"/>
    <col min="15358" max="15359" width="6.140625" style="3" customWidth="1"/>
    <col min="15360" max="15360" width="11.42578125" style="3"/>
    <col min="15361" max="15361" width="7.28515625" style="3" customWidth="1"/>
    <col min="15362" max="15362" width="8.42578125" style="3" customWidth="1"/>
    <col min="15363" max="15363" width="45.28515625" style="3" bestFit="1" customWidth="1"/>
    <col min="15364" max="15364" width="11.7109375" style="3" customWidth="1"/>
    <col min="15365" max="15365" width="30.85546875" style="3" bestFit="1" customWidth="1"/>
    <col min="15366" max="15366" width="6.7109375" style="3" customWidth="1"/>
    <col min="15367" max="15367" width="12.5703125" style="3" customWidth="1"/>
    <col min="15368" max="15368" width="12.28515625" style="3" customWidth="1"/>
    <col min="15369" max="15369" width="10.85546875" style="3" customWidth="1"/>
    <col min="15370" max="15370" width="12.140625" style="3" customWidth="1"/>
    <col min="15371" max="15371" width="13.7109375" style="3" customWidth="1"/>
    <col min="15372" max="15372" width="12.5703125" style="3" customWidth="1"/>
    <col min="15373" max="15373" width="13.7109375" style="3" customWidth="1"/>
    <col min="15374" max="15374" width="31.7109375" style="3" customWidth="1"/>
    <col min="15375" max="15375" width="11.7109375" style="3" customWidth="1"/>
    <col min="15376" max="15377" width="9.28515625" style="3" customWidth="1"/>
    <col min="15378" max="15378" width="10.42578125" style="3" customWidth="1"/>
    <col min="15379" max="15379" width="11.42578125" style="3"/>
    <col min="15380" max="15380" width="15.28515625" style="3" bestFit="1" customWidth="1"/>
    <col min="15381" max="15613" width="11.42578125" style="3"/>
    <col min="15614" max="15615" width="6.140625" style="3" customWidth="1"/>
    <col min="15616" max="15616" width="11.42578125" style="3"/>
    <col min="15617" max="15617" width="7.28515625" style="3" customWidth="1"/>
    <col min="15618" max="15618" width="8.42578125" style="3" customWidth="1"/>
    <col min="15619" max="15619" width="45.28515625" style="3" bestFit="1" customWidth="1"/>
    <col min="15620" max="15620" width="11.7109375" style="3" customWidth="1"/>
    <col min="15621" max="15621" width="30.85546875" style="3" bestFit="1" customWidth="1"/>
    <col min="15622" max="15622" width="6.7109375" style="3" customWidth="1"/>
    <col min="15623" max="15623" width="12.5703125" style="3" customWidth="1"/>
    <col min="15624" max="15624" width="12.28515625" style="3" customWidth="1"/>
    <col min="15625" max="15625" width="10.85546875" style="3" customWidth="1"/>
    <col min="15626" max="15626" width="12.140625" style="3" customWidth="1"/>
    <col min="15627" max="15627" width="13.7109375" style="3" customWidth="1"/>
    <col min="15628" max="15628" width="12.5703125" style="3" customWidth="1"/>
    <col min="15629" max="15629" width="13.7109375" style="3" customWidth="1"/>
    <col min="15630" max="15630" width="31.7109375" style="3" customWidth="1"/>
    <col min="15631" max="15631" width="11.7109375" style="3" customWidth="1"/>
    <col min="15632" max="15633" width="9.28515625" style="3" customWidth="1"/>
    <col min="15634" max="15634" width="10.42578125" style="3" customWidth="1"/>
    <col min="15635" max="15635" width="11.42578125" style="3"/>
    <col min="15636" max="15636" width="15.28515625" style="3" bestFit="1" customWidth="1"/>
    <col min="15637" max="15869" width="11.42578125" style="3"/>
    <col min="15870" max="15871" width="6.140625" style="3" customWidth="1"/>
    <col min="15872" max="15872" width="11.42578125" style="3"/>
    <col min="15873" max="15873" width="7.28515625" style="3" customWidth="1"/>
    <col min="15874" max="15874" width="8.42578125" style="3" customWidth="1"/>
    <col min="15875" max="15875" width="45.28515625" style="3" bestFit="1" customWidth="1"/>
    <col min="15876" max="15876" width="11.7109375" style="3" customWidth="1"/>
    <col min="15877" max="15877" width="30.85546875" style="3" bestFit="1" customWidth="1"/>
    <col min="15878" max="15878" width="6.7109375" style="3" customWidth="1"/>
    <col min="15879" max="15879" width="12.5703125" style="3" customWidth="1"/>
    <col min="15880" max="15880" width="12.28515625" style="3" customWidth="1"/>
    <col min="15881" max="15881" width="10.85546875" style="3" customWidth="1"/>
    <col min="15882" max="15882" width="12.140625" style="3" customWidth="1"/>
    <col min="15883" max="15883" width="13.7109375" style="3" customWidth="1"/>
    <col min="15884" max="15884" width="12.5703125" style="3" customWidth="1"/>
    <col min="15885" max="15885" width="13.7109375" style="3" customWidth="1"/>
    <col min="15886" max="15886" width="31.7109375" style="3" customWidth="1"/>
    <col min="15887" max="15887" width="11.7109375" style="3" customWidth="1"/>
    <col min="15888" max="15889" width="9.28515625" style="3" customWidth="1"/>
    <col min="15890" max="15890" width="10.42578125" style="3" customWidth="1"/>
    <col min="15891" max="15891" width="11.42578125" style="3"/>
    <col min="15892" max="15892" width="15.28515625" style="3" bestFit="1" customWidth="1"/>
    <col min="15893" max="16125" width="11.42578125" style="3"/>
    <col min="16126" max="16127" width="6.140625" style="3" customWidth="1"/>
    <col min="16128" max="16128" width="11.42578125" style="3"/>
    <col min="16129" max="16129" width="7.28515625" style="3" customWidth="1"/>
    <col min="16130" max="16130" width="8.42578125" style="3" customWidth="1"/>
    <col min="16131" max="16131" width="45.28515625" style="3" bestFit="1" customWidth="1"/>
    <col min="16132" max="16132" width="11.7109375" style="3" customWidth="1"/>
    <col min="16133" max="16133" width="30.85546875" style="3" bestFit="1" customWidth="1"/>
    <col min="16134" max="16134" width="6.7109375" style="3" customWidth="1"/>
    <col min="16135" max="16135" width="12.5703125" style="3" customWidth="1"/>
    <col min="16136" max="16136" width="12.28515625" style="3" customWidth="1"/>
    <col min="16137" max="16137" width="10.85546875" style="3" customWidth="1"/>
    <col min="16138" max="16138" width="12.140625" style="3" customWidth="1"/>
    <col min="16139" max="16139" width="13.7109375" style="3" customWidth="1"/>
    <col min="16140" max="16140" width="12.5703125" style="3" customWidth="1"/>
    <col min="16141" max="16141" width="13.7109375" style="3" customWidth="1"/>
    <col min="16142" max="16142" width="31.7109375" style="3" customWidth="1"/>
    <col min="16143" max="16143" width="11.7109375" style="3" customWidth="1"/>
    <col min="16144" max="16145" width="9.28515625" style="3" customWidth="1"/>
    <col min="16146" max="16146" width="10.42578125" style="3" customWidth="1"/>
    <col min="16147" max="16147" width="11.42578125" style="3"/>
    <col min="16148" max="16148" width="15.28515625" style="3" bestFit="1" customWidth="1"/>
    <col min="16149" max="16384" width="11.42578125" style="3"/>
  </cols>
  <sheetData>
    <row r="1" spans="1:18" s="2" customFormat="1" ht="15" customHeight="1" x14ac:dyDescent="0.25">
      <c r="A1" s="2" t="s">
        <v>0</v>
      </c>
      <c r="F1" s="1"/>
      <c r="G1" s="321"/>
      <c r="H1" s="321"/>
      <c r="I1" s="321"/>
      <c r="J1" s="321"/>
      <c r="K1" s="321"/>
      <c r="L1" s="321"/>
      <c r="M1" s="321"/>
      <c r="N1" s="322"/>
      <c r="O1" s="321"/>
      <c r="P1" s="321"/>
      <c r="Q1" s="321"/>
      <c r="R1" s="321"/>
    </row>
    <row r="2" spans="1:18" s="2" customFormat="1" x14ac:dyDescent="0.25">
      <c r="A2" s="2" t="s">
        <v>157</v>
      </c>
      <c r="G2" s="321"/>
      <c r="H2" s="321"/>
      <c r="I2" s="321"/>
      <c r="J2" s="321"/>
      <c r="K2" s="321"/>
      <c r="L2" s="321"/>
      <c r="M2" s="321"/>
      <c r="N2" s="322"/>
      <c r="O2" s="321"/>
      <c r="P2" s="321"/>
      <c r="Q2" s="321"/>
      <c r="R2" s="321"/>
    </row>
    <row r="3" spans="1:18" s="2" customFormat="1" x14ac:dyDescent="0.25">
      <c r="G3" s="321"/>
      <c r="H3" s="321"/>
      <c r="I3" s="321"/>
      <c r="J3" s="321"/>
      <c r="K3" s="321"/>
      <c r="L3" s="321"/>
      <c r="M3" s="321"/>
      <c r="N3" s="322"/>
      <c r="O3" s="321"/>
      <c r="P3" s="321"/>
      <c r="Q3" s="321"/>
      <c r="R3" s="321"/>
    </row>
    <row r="4" spans="1:18" ht="22.5" customHeight="1" x14ac:dyDescent="0.25">
      <c r="A4" s="473" t="s">
        <v>2785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</row>
    <row r="5" spans="1:18" s="2" customFormat="1" ht="12.75" customHeight="1" x14ac:dyDescent="0.25"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</row>
    <row r="6" spans="1:18" s="2" customFormat="1" ht="15" customHeight="1" x14ac:dyDescent="0.25">
      <c r="A6" s="212" t="s">
        <v>158</v>
      </c>
      <c r="C6" s="212"/>
      <c r="D6" s="1"/>
      <c r="E6" s="1"/>
      <c r="F6" s="1"/>
      <c r="G6" s="324"/>
      <c r="H6" s="324"/>
      <c r="I6" s="324"/>
      <c r="J6" s="324"/>
      <c r="K6" s="324"/>
      <c r="L6" s="324"/>
      <c r="M6" s="324"/>
      <c r="N6" s="325"/>
      <c r="O6" s="324"/>
      <c r="P6" s="321"/>
      <c r="Q6" s="321"/>
      <c r="R6" s="321"/>
    </row>
    <row r="7" spans="1:18" s="2" customFormat="1" ht="15" customHeight="1" x14ac:dyDescent="0.25">
      <c r="A7" s="2" t="s">
        <v>159</v>
      </c>
      <c r="F7" s="7"/>
      <c r="G7" s="321"/>
      <c r="H7" s="321"/>
      <c r="I7" s="321"/>
      <c r="J7" s="321"/>
      <c r="K7" s="321"/>
      <c r="L7" s="321"/>
      <c r="M7" s="321"/>
      <c r="N7" s="322"/>
      <c r="O7" s="321"/>
      <c r="P7" s="321"/>
      <c r="Q7" s="321"/>
      <c r="R7" s="321"/>
    </row>
    <row r="8" spans="1:18" s="323" customFormat="1" ht="25.5" customHeight="1" x14ac:dyDescent="0.25">
      <c r="A8" s="471" t="s">
        <v>160</v>
      </c>
      <c r="B8" s="471" t="s">
        <v>161</v>
      </c>
      <c r="C8" s="470" t="s">
        <v>162</v>
      </c>
      <c r="D8" s="470" t="s">
        <v>163</v>
      </c>
      <c r="E8" s="471" t="s">
        <v>164</v>
      </c>
      <c r="F8" s="474" t="s">
        <v>165</v>
      </c>
      <c r="G8" s="472" t="s">
        <v>166</v>
      </c>
      <c r="H8" s="472" t="s">
        <v>167</v>
      </c>
      <c r="I8" s="472" t="s">
        <v>168</v>
      </c>
      <c r="J8" s="326" t="s">
        <v>169</v>
      </c>
      <c r="K8" s="472" t="s">
        <v>156</v>
      </c>
      <c r="L8" s="472" t="s">
        <v>170</v>
      </c>
      <c r="M8" s="472" t="s">
        <v>171</v>
      </c>
      <c r="N8" s="472" t="s">
        <v>172</v>
      </c>
      <c r="O8" s="472" t="s">
        <v>173</v>
      </c>
      <c r="P8" s="472" t="s">
        <v>174</v>
      </c>
      <c r="Q8" s="472"/>
      <c r="R8" s="472"/>
    </row>
    <row r="9" spans="1:18" s="323" customFormat="1" ht="30" customHeight="1" x14ac:dyDescent="0.25">
      <c r="A9" s="471"/>
      <c r="B9" s="471"/>
      <c r="C9" s="470"/>
      <c r="D9" s="470"/>
      <c r="E9" s="471"/>
      <c r="F9" s="474"/>
      <c r="G9" s="472"/>
      <c r="H9" s="472"/>
      <c r="I9" s="472"/>
      <c r="J9" s="327" t="s">
        <v>175</v>
      </c>
      <c r="K9" s="472"/>
      <c r="L9" s="472"/>
      <c r="M9" s="472"/>
      <c r="N9" s="472"/>
      <c r="O9" s="472"/>
      <c r="P9" s="472" t="s">
        <v>176</v>
      </c>
      <c r="Q9" s="472"/>
      <c r="R9" s="472"/>
    </row>
    <row r="10" spans="1:18" ht="18.75" customHeight="1" x14ac:dyDescent="0.25">
      <c r="A10" s="328">
        <v>1</v>
      </c>
      <c r="B10" s="328" t="s">
        <v>177</v>
      </c>
      <c r="C10" s="329" t="s">
        <v>178</v>
      </c>
      <c r="D10" s="328" t="s">
        <v>179</v>
      </c>
      <c r="E10" s="329" t="s">
        <v>2737</v>
      </c>
      <c r="F10" s="328" t="s">
        <v>181</v>
      </c>
      <c r="G10" s="330">
        <v>7236</v>
      </c>
      <c r="H10" s="330">
        <v>660.29</v>
      </c>
      <c r="I10" s="330"/>
      <c r="J10" s="331"/>
      <c r="K10" s="332">
        <f>SUM(G10:J10)</f>
        <v>7896.29</v>
      </c>
      <c r="L10" s="330">
        <v>1300.3900000000001</v>
      </c>
      <c r="M10" s="332">
        <f>K10-L10</f>
        <v>6595.9</v>
      </c>
      <c r="N10" s="333"/>
      <c r="O10" s="330">
        <v>370.66</v>
      </c>
      <c r="P10" s="330">
        <v>14.41</v>
      </c>
      <c r="Q10" s="330"/>
      <c r="R10" s="330">
        <v>24.3</v>
      </c>
    </row>
    <row r="11" spans="1:18" ht="18.75" customHeight="1" x14ac:dyDescent="0.25">
      <c r="A11" s="328">
        <v>2</v>
      </c>
      <c r="B11" s="328" t="s">
        <v>182</v>
      </c>
      <c r="C11" s="329" t="s">
        <v>183</v>
      </c>
      <c r="D11" s="328" t="s">
        <v>184</v>
      </c>
      <c r="E11" s="329" t="s">
        <v>2759</v>
      </c>
      <c r="F11" s="328" t="s">
        <v>186</v>
      </c>
      <c r="G11" s="330">
        <v>2068</v>
      </c>
      <c r="H11" s="330">
        <v>508.38</v>
      </c>
      <c r="I11" s="330"/>
      <c r="J11" s="330"/>
      <c r="K11" s="332">
        <f t="shared" ref="K11:K76" si="0">SUM(G11:J11)</f>
        <v>2576.38</v>
      </c>
      <c r="L11" s="330">
        <v>1312.47</v>
      </c>
      <c r="M11" s="332">
        <f t="shared" ref="M11:M76" si="1">K11-L11</f>
        <v>1263.9100000000001</v>
      </c>
      <c r="N11" s="334"/>
      <c r="O11" s="330">
        <v>186.12</v>
      </c>
      <c r="P11" s="330">
        <v>7.24</v>
      </c>
      <c r="Q11" s="330"/>
      <c r="R11" s="330">
        <v>12.2</v>
      </c>
    </row>
    <row r="12" spans="1:18" ht="18.75" customHeight="1" x14ac:dyDescent="0.25">
      <c r="A12" s="328">
        <v>3</v>
      </c>
      <c r="B12" s="328" t="s">
        <v>187</v>
      </c>
      <c r="C12" s="329" t="s">
        <v>188</v>
      </c>
      <c r="D12" s="328" t="s">
        <v>189</v>
      </c>
      <c r="E12" s="329" t="s">
        <v>2740</v>
      </c>
      <c r="F12" s="328" t="s">
        <v>191</v>
      </c>
      <c r="G12" s="330">
        <v>6832</v>
      </c>
      <c r="H12" s="330">
        <v>522.52</v>
      </c>
      <c r="I12" s="330"/>
      <c r="J12" s="330"/>
      <c r="K12" s="332">
        <f t="shared" si="0"/>
        <v>7354.52</v>
      </c>
      <c r="L12" s="330">
        <v>1233.6699999999998</v>
      </c>
      <c r="M12" s="332">
        <f t="shared" si="1"/>
        <v>6120.85</v>
      </c>
      <c r="N12" s="334"/>
      <c r="O12" s="330">
        <v>347.02</v>
      </c>
      <c r="P12" s="330">
        <v>13.5</v>
      </c>
      <c r="Q12" s="330"/>
      <c r="R12" s="330">
        <v>22.75</v>
      </c>
    </row>
    <row r="13" spans="1:18" ht="18.75" customHeight="1" x14ac:dyDescent="0.25">
      <c r="A13" s="328">
        <v>4</v>
      </c>
      <c r="B13" s="328" t="s">
        <v>192</v>
      </c>
      <c r="C13" s="329" t="s">
        <v>193</v>
      </c>
      <c r="D13" s="328" t="s">
        <v>194</v>
      </c>
      <c r="E13" s="329" t="s">
        <v>2765</v>
      </c>
      <c r="F13" s="328" t="s">
        <v>195</v>
      </c>
      <c r="G13" s="330">
        <v>4680.32</v>
      </c>
      <c r="H13" s="330"/>
      <c r="I13" s="330"/>
      <c r="J13" s="330"/>
      <c r="K13" s="332">
        <f t="shared" si="0"/>
        <v>4680.32</v>
      </c>
      <c r="L13" s="330">
        <v>254.38</v>
      </c>
      <c r="M13" s="332">
        <f t="shared" si="1"/>
        <v>4425.9399999999996</v>
      </c>
      <c r="N13" s="334"/>
      <c r="O13" s="330">
        <v>135.94999999999999</v>
      </c>
      <c r="P13" s="330">
        <v>5.29</v>
      </c>
      <c r="Q13" s="330"/>
      <c r="R13" s="330">
        <v>8.91</v>
      </c>
    </row>
    <row r="14" spans="1:18" ht="18.75" customHeight="1" x14ac:dyDescent="0.25">
      <c r="A14" s="328">
        <v>5</v>
      </c>
      <c r="B14" s="328" t="s">
        <v>196</v>
      </c>
      <c r="C14" s="329" t="s">
        <v>197</v>
      </c>
      <c r="D14" s="328" t="s">
        <v>198</v>
      </c>
      <c r="E14" s="329" t="s">
        <v>2757</v>
      </c>
      <c r="F14" s="328" t="s">
        <v>200</v>
      </c>
      <c r="G14" s="330">
        <v>4158.3900000000003</v>
      </c>
      <c r="H14" s="330">
        <v>551.94000000000005</v>
      </c>
      <c r="I14" s="330"/>
      <c r="J14" s="330"/>
      <c r="K14" s="332">
        <f t="shared" si="0"/>
        <v>4710.33</v>
      </c>
      <c r="L14" s="330">
        <v>291.33</v>
      </c>
      <c r="M14" s="332">
        <f t="shared" si="1"/>
        <v>4419</v>
      </c>
      <c r="N14" s="334"/>
      <c r="O14" s="330">
        <v>121.5</v>
      </c>
      <c r="P14" s="330">
        <v>4.7300000000000004</v>
      </c>
      <c r="Q14" s="330"/>
      <c r="R14" s="330">
        <v>7.97</v>
      </c>
    </row>
    <row r="15" spans="1:18" ht="18.75" customHeight="1" x14ac:dyDescent="0.25">
      <c r="A15" s="328">
        <v>6</v>
      </c>
      <c r="B15" s="328" t="s">
        <v>201</v>
      </c>
      <c r="C15" s="329" t="s">
        <v>202</v>
      </c>
      <c r="D15" s="328" t="s">
        <v>203</v>
      </c>
      <c r="E15" s="329" t="s">
        <v>2773</v>
      </c>
      <c r="F15" s="328" t="s">
        <v>204</v>
      </c>
      <c r="G15" s="330">
        <v>2267</v>
      </c>
      <c r="H15" s="330">
        <v>594.5</v>
      </c>
      <c r="I15" s="330"/>
      <c r="J15" s="330"/>
      <c r="K15" s="332">
        <f t="shared" si="0"/>
        <v>2861.5</v>
      </c>
      <c r="L15" s="330">
        <v>278.28000000000003</v>
      </c>
      <c r="M15" s="332">
        <f t="shared" si="1"/>
        <v>2583.2199999999998</v>
      </c>
      <c r="N15" s="334"/>
      <c r="O15" s="330">
        <v>123.38</v>
      </c>
      <c r="P15" s="330"/>
      <c r="Q15" s="330">
        <v>2.06</v>
      </c>
      <c r="R15" s="330">
        <v>8.09</v>
      </c>
    </row>
    <row r="16" spans="1:18" ht="18.75" customHeight="1" x14ac:dyDescent="0.25">
      <c r="A16" s="328">
        <v>7</v>
      </c>
      <c r="B16" s="328" t="s">
        <v>205</v>
      </c>
      <c r="C16" s="329" t="s">
        <v>206</v>
      </c>
      <c r="D16" s="328" t="s">
        <v>207</v>
      </c>
      <c r="E16" s="329" t="s">
        <v>2759</v>
      </c>
      <c r="F16" s="328" t="s">
        <v>208</v>
      </c>
      <c r="G16" s="330">
        <v>2249</v>
      </c>
      <c r="H16" s="330">
        <v>508.38</v>
      </c>
      <c r="I16" s="330"/>
      <c r="J16" s="331"/>
      <c r="K16" s="332">
        <f t="shared" si="0"/>
        <v>2757.38</v>
      </c>
      <c r="L16" s="330">
        <v>1365.2300000000002</v>
      </c>
      <c r="M16" s="332">
        <f t="shared" si="1"/>
        <v>1392.1499999999999</v>
      </c>
      <c r="N16" s="333"/>
      <c r="O16" s="330">
        <v>122.32</v>
      </c>
      <c r="P16" s="330">
        <v>4.76</v>
      </c>
      <c r="Q16" s="330"/>
      <c r="R16" s="330">
        <v>8.02</v>
      </c>
    </row>
    <row r="17" spans="1:18" ht="18.75" customHeight="1" x14ac:dyDescent="0.25">
      <c r="A17" s="328">
        <v>8</v>
      </c>
      <c r="B17" s="328" t="s">
        <v>209</v>
      </c>
      <c r="C17" s="329" t="s">
        <v>210</v>
      </c>
      <c r="D17" s="328" t="s">
        <v>211</v>
      </c>
      <c r="E17" s="329" t="s">
        <v>2743</v>
      </c>
      <c r="F17" s="328" t="s">
        <v>213</v>
      </c>
      <c r="G17" s="330">
        <v>4094</v>
      </c>
      <c r="H17" s="330">
        <v>1344</v>
      </c>
      <c r="I17" s="330"/>
      <c r="J17" s="330"/>
      <c r="K17" s="332">
        <f t="shared" si="0"/>
        <v>5438</v>
      </c>
      <c r="L17" s="330">
        <v>664.07999999999993</v>
      </c>
      <c r="M17" s="332">
        <f t="shared" si="1"/>
        <v>4773.92</v>
      </c>
      <c r="N17" s="333"/>
      <c r="O17" s="330">
        <v>195.62</v>
      </c>
      <c r="P17" s="330">
        <v>7.61</v>
      </c>
      <c r="Q17" s="330"/>
      <c r="R17" s="330">
        <v>12.82</v>
      </c>
    </row>
    <row r="18" spans="1:18" ht="18.75" customHeight="1" x14ac:dyDescent="0.25">
      <c r="A18" s="328">
        <v>9</v>
      </c>
      <c r="B18" s="328" t="s">
        <v>214</v>
      </c>
      <c r="C18" s="329" t="s">
        <v>215</v>
      </c>
      <c r="D18" s="328" t="s">
        <v>216</v>
      </c>
      <c r="E18" s="329" t="s">
        <v>2750</v>
      </c>
      <c r="F18" s="328" t="s">
        <v>208</v>
      </c>
      <c r="G18" s="330">
        <v>855</v>
      </c>
      <c r="H18" s="330"/>
      <c r="I18" s="330"/>
      <c r="J18" s="330">
        <v>1182.17</v>
      </c>
      <c r="K18" s="332">
        <f t="shared" si="0"/>
        <v>2037.17</v>
      </c>
      <c r="L18" s="330">
        <v>113.7</v>
      </c>
      <c r="M18" s="332">
        <f t="shared" si="1"/>
        <v>1923.47</v>
      </c>
      <c r="N18" s="334"/>
      <c r="O18" s="330">
        <v>83.7</v>
      </c>
      <c r="P18" s="330"/>
      <c r="Q18" s="330">
        <v>1.4</v>
      </c>
      <c r="R18" s="330">
        <v>3.26</v>
      </c>
    </row>
    <row r="19" spans="1:18" ht="18.75" customHeight="1" x14ac:dyDescent="0.25">
      <c r="A19" s="328">
        <v>10</v>
      </c>
      <c r="B19" s="328" t="s">
        <v>217</v>
      </c>
      <c r="C19" s="329" t="s">
        <v>218</v>
      </c>
      <c r="D19" s="328" t="s">
        <v>219</v>
      </c>
      <c r="E19" s="329" t="s">
        <v>2757</v>
      </c>
      <c r="F19" s="328" t="s">
        <v>186</v>
      </c>
      <c r="G19" s="330">
        <v>2376</v>
      </c>
      <c r="H19" s="330">
        <v>598.5</v>
      </c>
      <c r="I19" s="330"/>
      <c r="J19" s="330"/>
      <c r="K19" s="332">
        <f t="shared" si="0"/>
        <v>2974.5</v>
      </c>
      <c r="L19" s="330">
        <v>1121.22</v>
      </c>
      <c r="M19" s="332">
        <f t="shared" si="1"/>
        <v>1853.28</v>
      </c>
      <c r="N19" s="334"/>
      <c r="O19" s="330">
        <v>120.98</v>
      </c>
      <c r="P19" s="330">
        <v>4.7</v>
      </c>
      <c r="Q19" s="330"/>
      <c r="R19" s="330">
        <v>7.93</v>
      </c>
    </row>
    <row r="20" spans="1:18" ht="18.75" customHeight="1" x14ac:dyDescent="0.25">
      <c r="A20" s="328">
        <v>11</v>
      </c>
      <c r="B20" s="328" t="s">
        <v>220</v>
      </c>
      <c r="C20" s="329" t="s">
        <v>221</v>
      </c>
      <c r="D20" s="328" t="s">
        <v>222</v>
      </c>
      <c r="E20" s="329" t="s">
        <v>2779</v>
      </c>
      <c r="F20" s="328" t="s">
        <v>223</v>
      </c>
      <c r="G20" s="330">
        <v>2226</v>
      </c>
      <c r="H20" s="330"/>
      <c r="I20" s="330"/>
      <c r="J20" s="330"/>
      <c r="K20" s="332">
        <f t="shared" si="0"/>
        <v>2226</v>
      </c>
      <c r="L20" s="330">
        <v>199.75</v>
      </c>
      <c r="M20" s="332">
        <f t="shared" si="1"/>
        <v>2026.25</v>
      </c>
      <c r="N20" s="334"/>
      <c r="O20" s="330">
        <v>120.98</v>
      </c>
      <c r="P20" s="330">
        <v>4.7</v>
      </c>
      <c r="Q20" s="330"/>
      <c r="R20" s="330">
        <v>7.93</v>
      </c>
    </row>
    <row r="21" spans="1:18" ht="18.75" customHeight="1" x14ac:dyDescent="0.25">
      <c r="A21" s="328">
        <v>12</v>
      </c>
      <c r="B21" s="328" t="s">
        <v>224</v>
      </c>
      <c r="C21" s="329" t="s">
        <v>225</v>
      </c>
      <c r="D21" s="328" t="s">
        <v>226</v>
      </c>
      <c r="E21" s="329" t="s">
        <v>2769</v>
      </c>
      <c r="F21" s="328" t="s">
        <v>228</v>
      </c>
      <c r="G21" s="330">
        <v>4921</v>
      </c>
      <c r="H21" s="330">
        <v>802.01</v>
      </c>
      <c r="I21" s="330"/>
      <c r="J21" s="330"/>
      <c r="K21" s="332">
        <f t="shared" si="0"/>
        <v>5723.01</v>
      </c>
      <c r="L21" s="330">
        <v>1495.09</v>
      </c>
      <c r="M21" s="332">
        <f t="shared" si="1"/>
        <v>4227.92</v>
      </c>
      <c r="N21" s="334"/>
      <c r="O21" s="330">
        <v>261.55</v>
      </c>
      <c r="P21" s="330">
        <v>10.17</v>
      </c>
      <c r="Q21" s="330"/>
      <c r="R21" s="330">
        <v>17.149999999999999</v>
      </c>
    </row>
    <row r="22" spans="1:18" ht="18.75" customHeight="1" x14ac:dyDescent="0.25">
      <c r="A22" s="328">
        <v>13</v>
      </c>
      <c r="B22" s="328" t="s">
        <v>229</v>
      </c>
      <c r="C22" s="329" t="s">
        <v>230</v>
      </c>
      <c r="D22" s="328" t="s">
        <v>231</v>
      </c>
      <c r="E22" s="329" t="s">
        <v>2772</v>
      </c>
      <c r="F22" s="328" t="s">
        <v>232</v>
      </c>
      <c r="G22" s="330">
        <v>3464</v>
      </c>
      <c r="H22" s="330"/>
      <c r="I22" s="330"/>
      <c r="J22" s="330"/>
      <c r="K22" s="332">
        <f t="shared" si="0"/>
        <v>3464</v>
      </c>
      <c r="L22" s="330"/>
      <c r="M22" s="332">
        <f t="shared" si="1"/>
        <v>3464</v>
      </c>
      <c r="N22" s="334"/>
      <c r="O22" s="330"/>
      <c r="P22" s="330"/>
      <c r="Q22" s="330"/>
      <c r="R22" s="330"/>
    </row>
    <row r="23" spans="1:18" ht="18.75" customHeight="1" x14ac:dyDescent="0.25">
      <c r="A23" s="328">
        <v>14</v>
      </c>
      <c r="B23" s="328" t="s">
        <v>233</v>
      </c>
      <c r="C23" s="329" t="s">
        <v>234</v>
      </c>
      <c r="D23" s="328" t="s">
        <v>235</v>
      </c>
      <c r="E23" s="329" t="s">
        <v>2744</v>
      </c>
      <c r="F23" s="328" t="s">
        <v>236</v>
      </c>
      <c r="G23" s="330">
        <v>5321</v>
      </c>
      <c r="H23" s="330">
        <v>1449.24</v>
      </c>
      <c r="I23" s="330"/>
      <c r="J23" s="330"/>
      <c r="K23" s="332">
        <f t="shared" si="0"/>
        <v>6770.24</v>
      </c>
      <c r="L23" s="330">
        <v>1030</v>
      </c>
      <c r="M23" s="332">
        <f t="shared" si="1"/>
        <v>5740.24</v>
      </c>
      <c r="N23" s="334"/>
      <c r="O23" s="330">
        <v>284.95</v>
      </c>
      <c r="P23" s="330">
        <v>11.08</v>
      </c>
      <c r="Q23" s="330"/>
      <c r="R23" s="330">
        <v>18.68</v>
      </c>
    </row>
    <row r="24" spans="1:18" ht="18.75" customHeight="1" x14ac:dyDescent="0.25">
      <c r="A24" s="328">
        <v>15</v>
      </c>
      <c r="B24" s="328" t="s">
        <v>237</v>
      </c>
      <c r="C24" s="329" t="s">
        <v>238</v>
      </c>
      <c r="D24" s="328" t="s">
        <v>239</v>
      </c>
      <c r="E24" s="329" t="s">
        <v>2757</v>
      </c>
      <c r="F24" s="328" t="s">
        <v>186</v>
      </c>
      <c r="G24" s="330">
        <v>2376</v>
      </c>
      <c r="H24" s="330">
        <v>598.5</v>
      </c>
      <c r="I24" s="330"/>
      <c r="J24" s="330"/>
      <c r="K24" s="332">
        <f t="shared" si="0"/>
        <v>2974.5</v>
      </c>
      <c r="L24" s="330">
        <v>2355.5700000000002</v>
      </c>
      <c r="M24" s="332">
        <f t="shared" si="1"/>
        <v>618.92999999999984</v>
      </c>
      <c r="N24" s="334"/>
      <c r="O24" s="330">
        <v>120.98</v>
      </c>
      <c r="P24" s="330">
        <v>4.7</v>
      </c>
      <c r="Q24" s="330"/>
      <c r="R24" s="330">
        <v>7.93</v>
      </c>
    </row>
    <row r="25" spans="1:18" ht="18.75" customHeight="1" x14ac:dyDescent="0.25">
      <c r="A25" s="328">
        <v>16</v>
      </c>
      <c r="B25" s="328" t="s">
        <v>240</v>
      </c>
      <c r="C25" s="329" t="s">
        <v>241</v>
      </c>
      <c r="D25" s="328" t="s">
        <v>242</v>
      </c>
      <c r="E25" s="329" t="s">
        <v>2750</v>
      </c>
      <c r="F25" s="328" t="s">
        <v>195</v>
      </c>
      <c r="G25" s="330">
        <v>907.45999999999992</v>
      </c>
      <c r="H25" s="330"/>
      <c r="I25" s="330"/>
      <c r="J25" s="330">
        <v>1182.17</v>
      </c>
      <c r="K25" s="332">
        <f t="shared" si="0"/>
        <v>2089.63</v>
      </c>
      <c r="L25" s="330">
        <v>280.14999999999998</v>
      </c>
      <c r="M25" s="332">
        <f t="shared" si="1"/>
        <v>1809.48</v>
      </c>
      <c r="N25" s="334"/>
      <c r="O25" s="330">
        <v>83.7</v>
      </c>
      <c r="P25" s="330"/>
      <c r="Q25" s="330">
        <v>1.4</v>
      </c>
      <c r="R25" s="330">
        <v>3.91</v>
      </c>
    </row>
    <row r="26" spans="1:18" ht="18.75" customHeight="1" x14ac:dyDescent="0.25">
      <c r="A26" s="328">
        <v>17</v>
      </c>
      <c r="B26" s="328" t="s">
        <v>243</v>
      </c>
      <c r="C26" s="329" t="s">
        <v>244</v>
      </c>
      <c r="D26" s="328" t="s">
        <v>245</v>
      </c>
      <c r="E26" s="329" t="s">
        <v>2778</v>
      </c>
      <c r="F26" s="328" t="s">
        <v>247</v>
      </c>
      <c r="G26" s="330">
        <v>2303</v>
      </c>
      <c r="H26" s="330"/>
      <c r="I26" s="330"/>
      <c r="J26" s="330"/>
      <c r="K26" s="332">
        <f t="shared" si="0"/>
        <v>2303</v>
      </c>
      <c r="L26" s="330">
        <v>278.55</v>
      </c>
      <c r="M26" s="332">
        <f t="shared" si="1"/>
        <v>2024.45</v>
      </c>
      <c r="N26" s="334"/>
      <c r="O26" s="330">
        <v>125.48</v>
      </c>
      <c r="P26" s="330">
        <v>4.88</v>
      </c>
      <c r="Q26" s="330"/>
      <c r="R26" s="330">
        <v>8.23</v>
      </c>
    </row>
    <row r="27" spans="1:18" ht="18.75" customHeight="1" x14ac:dyDescent="0.25">
      <c r="A27" s="328">
        <v>18</v>
      </c>
      <c r="B27" s="328" t="s">
        <v>248</v>
      </c>
      <c r="C27" s="329" t="s">
        <v>249</v>
      </c>
      <c r="D27" s="328" t="s">
        <v>250</v>
      </c>
      <c r="E27" s="329" t="s">
        <v>2757</v>
      </c>
      <c r="F27" s="328" t="s">
        <v>204</v>
      </c>
      <c r="G27" s="330">
        <v>2267</v>
      </c>
      <c r="H27" s="330">
        <v>598.5</v>
      </c>
      <c r="I27" s="330"/>
      <c r="J27" s="331"/>
      <c r="K27" s="332">
        <f t="shared" si="0"/>
        <v>2865.5</v>
      </c>
      <c r="L27" s="330">
        <v>848.04000000000008</v>
      </c>
      <c r="M27" s="332">
        <f t="shared" si="1"/>
        <v>2017.46</v>
      </c>
      <c r="N27" s="333"/>
      <c r="O27" s="330">
        <v>123.38</v>
      </c>
      <c r="P27" s="330">
        <v>4.8</v>
      </c>
      <c r="Q27" s="330"/>
      <c r="R27" s="330">
        <v>8.09</v>
      </c>
    </row>
    <row r="28" spans="1:18" ht="18.75" customHeight="1" x14ac:dyDescent="0.25">
      <c r="A28" s="328">
        <v>19</v>
      </c>
      <c r="B28" s="328" t="s">
        <v>251</v>
      </c>
      <c r="C28" s="329" t="s">
        <v>252</v>
      </c>
      <c r="D28" s="328" t="s">
        <v>253</v>
      </c>
      <c r="E28" s="329" t="s">
        <v>2757</v>
      </c>
      <c r="F28" s="328" t="s">
        <v>204</v>
      </c>
      <c r="G28" s="330">
        <v>2417</v>
      </c>
      <c r="H28" s="330">
        <v>252.69</v>
      </c>
      <c r="I28" s="330"/>
      <c r="J28" s="331"/>
      <c r="K28" s="332">
        <f t="shared" si="0"/>
        <v>2669.69</v>
      </c>
      <c r="L28" s="330">
        <v>329.19000000000005</v>
      </c>
      <c r="M28" s="332">
        <f t="shared" si="1"/>
        <v>2340.5</v>
      </c>
      <c r="N28" s="333"/>
      <c r="O28" s="330">
        <v>123.38</v>
      </c>
      <c r="P28" s="330">
        <v>4.8</v>
      </c>
      <c r="Q28" s="330"/>
      <c r="R28" s="330">
        <v>8.09</v>
      </c>
    </row>
    <row r="29" spans="1:18" ht="18.75" customHeight="1" x14ac:dyDescent="0.25">
      <c r="A29" s="328">
        <v>20</v>
      </c>
      <c r="B29" s="328" t="s">
        <v>254</v>
      </c>
      <c r="C29" s="329" t="s">
        <v>255</v>
      </c>
      <c r="D29" s="328" t="s">
        <v>256</v>
      </c>
      <c r="E29" s="329" t="s">
        <v>2767</v>
      </c>
      <c r="F29" s="328" t="s">
        <v>186</v>
      </c>
      <c r="G29" s="330">
        <v>2068</v>
      </c>
      <c r="H29" s="330">
        <v>483.6</v>
      </c>
      <c r="I29" s="330"/>
      <c r="J29" s="330"/>
      <c r="K29" s="332">
        <f t="shared" si="0"/>
        <v>2551.6</v>
      </c>
      <c r="L29" s="330">
        <v>340.84</v>
      </c>
      <c r="M29" s="332">
        <f t="shared" si="1"/>
        <v>2210.7599999999998</v>
      </c>
      <c r="N29" s="333"/>
      <c r="O29" s="330">
        <v>186.12</v>
      </c>
      <c r="P29" s="330">
        <v>7.24</v>
      </c>
      <c r="Q29" s="330"/>
      <c r="R29" s="330">
        <v>12.2</v>
      </c>
    </row>
    <row r="30" spans="1:18" ht="18.75" customHeight="1" x14ac:dyDescent="0.25">
      <c r="A30" s="328">
        <v>21</v>
      </c>
      <c r="B30" s="328" t="s">
        <v>257</v>
      </c>
      <c r="C30" s="329" t="s">
        <v>258</v>
      </c>
      <c r="D30" s="328" t="s">
        <v>259</v>
      </c>
      <c r="E30" s="329" t="s">
        <v>2744</v>
      </c>
      <c r="F30" s="328" t="s">
        <v>236</v>
      </c>
      <c r="G30" s="330">
        <v>2154.85</v>
      </c>
      <c r="H30" s="330"/>
      <c r="I30" s="330"/>
      <c r="J30" s="330"/>
      <c r="K30" s="332">
        <f t="shared" si="0"/>
        <v>2154.85</v>
      </c>
      <c r="L30" s="330">
        <v>0</v>
      </c>
      <c r="M30" s="332">
        <f t="shared" si="1"/>
        <v>2154.85</v>
      </c>
      <c r="N30" s="333"/>
      <c r="O30" s="330"/>
      <c r="P30" s="330"/>
      <c r="Q30" s="330"/>
      <c r="R30" s="330"/>
    </row>
    <row r="31" spans="1:18" ht="18.75" customHeight="1" x14ac:dyDescent="0.25">
      <c r="A31" s="328">
        <v>22</v>
      </c>
      <c r="B31" s="328" t="s">
        <v>260</v>
      </c>
      <c r="C31" s="329" t="s">
        <v>261</v>
      </c>
      <c r="D31" s="328" t="s">
        <v>262</v>
      </c>
      <c r="E31" s="329" t="s">
        <v>2757</v>
      </c>
      <c r="F31" s="328" t="s">
        <v>204</v>
      </c>
      <c r="G31" s="330">
        <v>2267</v>
      </c>
      <c r="H31" s="330">
        <v>598.5</v>
      </c>
      <c r="I31" s="330"/>
      <c r="J31" s="330"/>
      <c r="K31" s="332">
        <f t="shared" si="0"/>
        <v>2865.5</v>
      </c>
      <c r="L31" s="330">
        <v>1318.8400000000001</v>
      </c>
      <c r="M31" s="332">
        <f t="shared" si="1"/>
        <v>1546.6599999999999</v>
      </c>
      <c r="N31" s="334"/>
      <c r="O31" s="330">
        <v>123.38</v>
      </c>
      <c r="P31" s="330">
        <v>4.8</v>
      </c>
      <c r="Q31" s="330"/>
      <c r="R31" s="330">
        <v>8.09</v>
      </c>
    </row>
    <row r="32" spans="1:18" ht="18.75" customHeight="1" x14ac:dyDescent="0.25">
      <c r="A32" s="328">
        <v>23</v>
      </c>
      <c r="B32" s="328" t="s">
        <v>263</v>
      </c>
      <c r="C32" s="329" t="s">
        <v>264</v>
      </c>
      <c r="D32" s="328" t="s">
        <v>265</v>
      </c>
      <c r="E32" s="329" t="s">
        <v>2769</v>
      </c>
      <c r="F32" s="328" t="s">
        <v>228</v>
      </c>
      <c r="G32" s="330">
        <v>8397</v>
      </c>
      <c r="H32" s="330"/>
      <c r="I32" s="330"/>
      <c r="J32" s="330"/>
      <c r="K32" s="332">
        <f t="shared" si="0"/>
        <v>8397</v>
      </c>
      <c r="L32" s="330"/>
      <c r="M32" s="332">
        <f t="shared" si="1"/>
        <v>8397</v>
      </c>
      <c r="N32" s="334"/>
      <c r="O32" s="330"/>
      <c r="P32" s="330"/>
      <c r="Q32" s="330"/>
      <c r="R32" s="330"/>
    </row>
    <row r="33" spans="1:23" ht="18.75" customHeight="1" x14ac:dyDescent="0.25">
      <c r="A33" s="328">
        <v>24</v>
      </c>
      <c r="B33" s="328" t="s">
        <v>266</v>
      </c>
      <c r="C33" s="329" t="s">
        <v>267</v>
      </c>
      <c r="D33" s="328" t="s">
        <v>268</v>
      </c>
      <c r="E33" s="329" t="s">
        <v>2757</v>
      </c>
      <c r="F33" s="328" t="s">
        <v>269</v>
      </c>
      <c r="G33" s="330">
        <v>2285</v>
      </c>
      <c r="H33" s="330">
        <v>598.5</v>
      </c>
      <c r="I33" s="330"/>
      <c r="J33" s="330"/>
      <c r="K33" s="332">
        <f t="shared" si="0"/>
        <v>2883.5</v>
      </c>
      <c r="L33" s="330">
        <v>1075.43</v>
      </c>
      <c r="M33" s="332">
        <f t="shared" si="1"/>
        <v>1808.07</v>
      </c>
      <c r="N33" s="334"/>
      <c r="O33" s="330">
        <v>124.43</v>
      </c>
      <c r="P33" s="330">
        <v>4.84</v>
      </c>
      <c r="Q33" s="330"/>
      <c r="R33" s="330">
        <v>8.16</v>
      </c>
    </row>
    <row r="34" spans="1:23" ht="18.75" customHeight="1" x14ac:dyDescent="0.25">
      <c r="A34" s="328">
        <v>25</v>
      </c>
      <c r="B34" s="328" t="s">
        <v>270</v>
      </c>
      <c r="C34" s="329" t="s">
        <v>271</v>
      </c>
      <c r="D34" s="328" t="s">
        <v>272</v>
      </c>
      <c r="E34" s="329" t="s">
        <v>2749</v>
      </c>
      <c r="F34" s="328" t="s">
        <v>274</v>
      </c>
      <c r="G34" s="330">
        <v>3344</v>
      </c>
      <c r="H34" s="330">
        <v>1110.24</v>
      </c>
      <c r="I34" s="330"/>
      <c r="J34" s="330"/>
      <c r="K34" s="332">
        <f t="shared" si="0"/>
        <v>4454.24</v>
      </c>
      <c r="L34" s="330">
        <v>500.96000000000004</v>
      </c>
      <c r="M34" s="332">
        <f t="shared" si="1"/>
        <v>3953.2799999999997</v>
      </c>
      <c r="N34" s="334"/>
      <c r="O34" s="330">
        <v>195.62</v>
      </c>
      <c r="P34" s="330">
        <v>7.61</v>
      </c>
      <c r="Q34" s="330"/>
      <c r="R34" s="330">
        <v>12.82</v>
      </c>
    </row>
    <row r="35" spans="1:23" ht="18.75" customHeight="1" x14ac:dyDescent="0.25">
      <c r="A35" s="328">
        <v>26</v>
      </c>
      <c r="B35" s="328" t="s">
        <v>275</v>
      </c>
      <c r="C35" s="329" t="s">
        <v>276</v>
      </c>
      <c r="D35" s="328" t="s">
        <v>277</v>
      </c>
      <c r="E35" s="329" t="s">
        <v>2759</v>
      </c>
      <c r="F35" s="328" t="s">
        <v>223</v>
      </c>
      <c r="G35" s="330">
        <v>2226</v>
      </c>
      <c r="H35" s="330"/>
      <c r="I35" s="330"/>
      <c r="J35" s="330"/>
      <c r="K35" s="332">
        <f t="shared" si="0"/>
        <v>2226</v>
      </c>
      <c r="L35" s="330">
        <v>204.75</v>
      </c>
      <c r="M35" s="332">
        <f t="shared" si="1"/>
        <v>2021.25</v>
      </c>
      <c r="N35" s="334"/>
      <c r="O35" s="330">
        <v>120.98</v>
      </c>
      <c r="P35" s="330">
        <v>4.7</v>
      </c>
      <c r="Q35" s="330"/>
      <c r="R35" s="330">
        <v>7.93</v>
      </c>
    </row>
    <row r="36" spans="1:23" ht="18.75" customHeight="1" x14ac:dyDescent="0.25">
      <c r="A36" s="328">
        <v>27</v>
      </c>
      <c r="B36" s="328" t="s">
        <v>278</v>
      </c>
      <c r="C36" s="329" t="s">
        <v>279</v>
      </c>
      <c r="D36" s="328" t="s">
        <v>280</v>
      </c>
      <c r="E36" s="329" t="s">
        <v>2767</v>
      </c>
      <c r="F36" s="328" t="s">
        <v>186</v>
      </c>
      <c r="G36" s="330">
        <v>2226</v>
      </c>
      <c r="H36" s="330">
        <v>440.04</v>
      </c>
      <c r="I36" s="330"/>
      <c r="J36" s="330"/>
      <c r="K36" s="332">
        <f t="shared" si="0"/>
        <v>2666.04</v>
      </c>
      <c r="L36" s="330">
        <v>1295.3</v>
      </c>
      <c r="M36" s="332">
        <f t="shared" si="1"/>
        <v>1370.74</v>
      </c>
      <c r="N36" s="334"/>
      <c r="O36" s="330">
        <v>120.98</v>
      </c>
      <c r="P36" s="330">
        <v>4.7</v>
      </c>
      <c r="Q36" s="330"/>
      <c r="R36" s="330">
        <v>7.93</v>
      </c>
    </row>
    <row r="37" spans="1:23" ht="18.75" customHeight="1" x14ac:dyDescent="0.25">
      <c r="A37" s="328">
        <v>28</v>
      </c>
      <c r="B37" s="328" t="s">
        <v>281</v>
      </c>
      <c r="C37" s="329" t="s">
        <v>282</v>
      </c>
      <c r="D37" s="328" t="s">
        <v>283</v>
      </c>
      <c r="E37" s="329" t="s">
        <v>2757</v>
      </c>
      <c r="F37" s="328" t="s">
        <v>186</v>
      </c>
      <c r="G37" s="330">
        <v>2068</v>
      </c>
      <c r="H37" s="330">
        <v>598.5</v>
      </c>
      <c r="I37" s="330"/>
      <c r="J37" s="331"/>
      <c r="K37" s="332">
        <f t="shared" si="0"/>
        <v>2666.5</v>
      </c>
      <c r="L37" s="330">
        <v>334.78000000000003</v>
      </c>
      <c r="M37" s="332">
        <f t="shared" si="1"/>
        <v>2331.7199999999998</v>
      </c>
      <c r="N37" s="334"/>
      <c r="O37" s="330">
        <v>186.12</v>
      </c>
      <c r="P37" s="330">
        <v>7.24</v>
      </c>
      <c r="Q37" s="330"/>
      <c r="R37" s="330">
        <v>12.2</v>
      </c>
    </row>
    <row r="38" spans="1:23" ht="18.75" customHeight="1" x14ac:dyDescent="0.25">
      <c r="A38" s="328">
        <v>29</v>
      </c>
      <c r="B38" s="328" t="s">
        <v>284</v>
      </c>
      <c r="C38" s="329" t="s">
        <v>285</v>
      </c>
      <c r="D38" s="328" t="s">
        <v>286</v>
      </c>
      <c r="E38" s="329" t="s">
        <v>2757</v>
      </c>
      <c r="F38" s="328" t="s">
        <v>204</v>
      </c>
      <c r="G38" s="330">
        <v>2267</v>
      </c>
      <c r="H38" s="330">
        <v>551.94000000000005</v>
      </c>
      <c r="I38" s="330"/>
      <c r="J38" s="330"/>
      <c r="K38" s="332">
        <f t="shared" si="0"/>
        <v>2818.94</v>
      </c>
      <c r="L38" s="330">
        <v>1467.55</v>
      </c>
      <c r="M38" s="332">
        <f t="shared" si="1"/>
        <v>1351.39</v>
      </c>
      <c r="N38" s="334"/>
      <c r="O38" s="330">
        <v>123.38</v>
      </c>
      <c r="P38" s="330">
        <v>4.8</v>
      </c>
      <c r="Q38" s="330"/>
      <c r="R38" s="330">
        <v>8.09</v>
      </c>
      <c r="W38" s="3">
        <f>W19+T20+T28+T29+T30+T32+T33+T38</f>
        <v>0</v>
      </c>
    </row>
    <row r="39" spans="1:23" ht="18.75" customHeight="1" x14ac:dyDescent="0.25">
      <c r="A39" s="328">
        <v>30</v>
      </c>
      <c r="B39" s="328" t="s">
        <v>287</v>
      </c>
      <c r="C39" s="329" t="s">
        <v>288</v>
      </c>
      <c r="D39" s="328" t="s">
        <v>289</v>
      </c>
      <c r="E39" s="329" t="s">
        <v>2744</v>
      </c>
      <c r="F39" s="328" t="s">
        <v>236</v>
      </c>
      <c r="G39" s="330">
        <v>4921</v>
      </c>
      <c r="H39" s="330">
        <v>1515.12</v>
      </c>
      <c r="I39" s="330"/>
      <c r="J39" s="330"/>
      <c r="K39" s="332">
        <f t="shared" si="0"/>
        <v>6436.12</v>
      </c>
      <c r="L39" s="330">
        <v>915.73</v>
      </c>
      <c r="M39" s="332">
        <f t="shared" si="1"/>
        <v>5520.3899999999994</v>
      </c>
      <c r="N39" s="333"/>
      <c r="O39" s="330">
        <v>261.55</v>
      </c>
      <c r="P39" s="330">
        <v>10.17</v>
      </c>
      <c r="Q39" s="330"/>
      <c r="R39" s="330">
        <v>17.149999999999999</v>
      </c>
    </row>
    <row r="40" spans="1:23" ht="18.75" customHeight="1" x14ac:dyDescent="0.25">
      <c r="A40" s="328">
        <v>31</v>
      </c>
      <c r="B40" s="328" t="s">
        <v>290</v>
      </c>
      <c r="C40" s="329" t="s">
        <v>291</v>
      </c>
      <c r="D40" s="328" t="s">
        <v>292</v>
      </c>
      <c r="E40" s="329" t="s">
        <v>2784</v>
      </c>
      <c r="F40" s="328" t="s">
        <v>204</v>
      </c>
      <c r="G40" s="330">
        <v>2267</v>
      </c>
      <c r="H40" s="330">
        <v>440.04</v>
      </c>
      <c r="I40" s="330"/>
      <c r="J40" s="330"/>
      <c r="K40" s="332">
        <f t="shared" si="0"/>
        <v>2707.04</v>
      </c>
      <c r="L40" s="330">
        <v>1013.22</v>
      </c>
      <c r="M40" s="332">
        <f t="shared" si="1"/>
        <v>1693.82</v>
      </c>
      <c r="N40" s="334"/>
      <c r="O40" s="330">
        <v>123.38</v>
      </c>
      <c r="P40" s="330">
        <v>4.8</v>
      </c>
      <c r="Q40" s="330"/>
      <c r="R40" s="330">
        <v>8.09</v>
      </c>
    </row>
    <row r="41" spans="1:23" ht="30" customHeight="1" x14ac:dyDescent="0.25">
      <c r="A41" s="328">
        <v>32</v>
      </c>
      <c r="B41" s="328" t="s">
        <v>293</v>
      </c>
      <c r="C41" s="329" t="s">
        <v>294</v>
      </c>
      <c r="D41" s="328" t="s">
        <v>295</v>
      </c>
      <c r="E41" s="329" t="s">
        <v>2645</v>
      </c>
      <c r="F41" s="328" t="s">
        <v>200</v>
      </c>
      <c r="G41" s="330">
        <v>828.6099999999999</v>
      </c>
      <c r="H41" s="330"/>
      <c r="I41" s="330"/>
      <c r="J41" s="330"/>
      <c r="K41" s="332">
        <f t="shared" si="0"/>
        <v>828.6099999999999</v>
      </c>
      <c r="L41" s="330">
        <v>557.16999999999996</v>
      </c>
      <c r="M41" s="332">
        <f t="shared" si="1"/>
        <v>271.43999999999994</v>
      </c>
      <c r="N41" s="333" t="s">
        <v>297</v>
      </c>
      <c r="O41" s="330">
        <v>83.7</v>
      </c>
      <c r="P41" s="330"/>
      <c r="Q41" s="330">
        <v>1.4</v>
      </c>
      <c r="R41" s="330">
        <v>3.31</v>
      </c>
    </row>
    <row r="42" spans="1:23" ht="18.75" customHeight="1" x14ac:dyDescent="0.25">
      <c r="A42" s="328">
        <v>33</v>
      </c>
      <c r="B42" s="328" t="s">
        <v>298</v>
      </c>
      <c r="C42" s="329" t="s">
        <v>299</v>
      </c>
      <c r="D42" s="328" t="s">
        <v>300</v>
      </c>
      <c r="E42" s="329" t="s">
        <v>2756</v>
      </c>
      <c r="F42" s="328" t="s">
        <v>208</v>
      </c>
      <c r="G42" s="330">
        <v>855</v>
      </c>
      <c r="H42" s="330">
        <v>263.58</v>
      </c>
      <c r="I42" s="330"/>
      <c r="J42" s="330">
        <v>1182.17</v>
      </c>
      <c r="K42" s="332">
        <f t="shared" si="0"/>
        <v>2300.75</v>
      </c>
      <c r="L42" s="330">
        <v>1068.0900000000001</v>
      </c>
      <c r="M42" s="332">
        <f t="shared" si="1"/>
        <v>1232.6599999999999</v>
      </c>
      <c r="N42" s="334"/>
      <c r="O42" s="330">
        <v>83.7</v>
      </c>
      <c r="P42" s="330"/>
      <c r="Q42" s="330">
        <v>1.4</v>
      </c>
      <c r="R42" s="330">
        <v>3.13</v>
      </c>
    </row>
    <row r="43" spans="1:23" ht="18.75" customHeight="1" x14ac:dyDescent="0.25">
      <c r="A43" s="328">
        <v>34</v>
      </c>
      <c r="B43" s="328" t="s">
        <v>301</v>
      </c>
      <c r="C43" s="329" t="s">
        <v>302</v>
      </c>
      <c r="D43" s="328" t="s">
        <v>303</v>
      </c>
      <c r="E43" s="329" t="s">
        <v>2750</v>
      </c>
      <c r="F43" s="328" t="s">
        <v>204</v>
      </c>
      <c r="G43" s="330">
        <v>859.71</v>
      </c>
      <c r="H43" s="330"/>
      <c r="I43" s="330"/>
      <c r="J43" s="330">
        <v>1182.17</v>
      </c>
      <c r="K43" s="332">
        <f t="shared" si="0"/>
        <v>2041.88</v>
      </c>
      <c r="L43" s="330">
        <v>942.99</v>
      </c>
      <c r="M43" s="332">
        <f t="shared" si="1"/>
        <v>1098.8900000000001</v>
      </c>
      <c r="N43" s="334"/>
      <c r="O43" s="330">
        <v>83.7</v>
      </c>
      <c r="P43" s="330"/>
      <c r="Q43" s="330">
        <v>1.4</v>
      </c>
      <c r="R43" s="330">
        <v>3.42</v>
      </c>
    </row>
    <row r="44" spans="1:23" ht="18.75" customHeight="1" x14ac:dyDescent="0.25">
      <c r="A44" s="328">
        <v>35</v>
      </c>
      <c r="B44" s="328" t="s">
        <v>304</v>
      </c>
      <c r="C44" s="329" t="s">
        <v>305</v>
      </c>
      <c r="D44" s="328" t="s">
        <v>306</v>
      </c>
      <c r="E44" s="329" t="s">
        <v>2746</v>
      </c>
      <c r="F44" s="328" t="s">
        <v>308</v>
      </c>
      <c r="G44" s="330">
        <v>3344</v>
      </c>
      <c r="H44" s="330"/>
      <c r="I44" s="330"/>
      <c r="J44" s="330"/>
      <c r="K44" s="332">
        <f t="shared" si="0"/>
        <v>3344</v>
      </c>
      <c r="L44" s="330">
        <v>424.87</v>
      </c>
      <c r="M44" s="332">
        <f t="shared" si="1"/>
        <v>2919.13</v>
      </c>
      <c r="N44" s="334"/>
      <c r="O44" s="330">
        <v>195.62</v>
      </c>
      <c r="P44" s="330">
        <v>7.61</v>
      </c>
      <c r="Q44" s="330"/>
      <c r="R44" s="330">
        <v>12.82</v>
      </c>
    </row>
    <row r="45" spans="1:23" ht="18.75" customHeight="1" x14ac:dyDescent="0.25">
      <c r="A45" s="328">
        <v>36</v>
      </c>
      <c r="B45" s="328" t="s">
        <v>309</v>
      </c>
      <c r="C45" s="329" t="s">
        <v>310</v>
      </c>
      <c r="D45" s="328" t="s">
        <v>311</v>
      </c>
      <c r="E45" s="329" t="s">
        <v>2748</v>
      </c>
      <c r="F45" s="328" t="s">
        <v>312</v>
      </c>
      <c r="G45" s="330">
        <v>3344</v>
      </c>
      <c r="H45" s="330">
        <v>740.32</v>
      </c>
      <c r="I45" s="330"/>
      <c r="J45" s="330"/>
      <c r="K45" s="332">
        <f t="shared" si="0"/>
        <v>4084.32</v>
      </c>
      <c r="L45" s="330">
        <v>592.19999999999993</v>
      </c>
      <c r="M45" s="332">
        <f t="shared" si="1"/>
        <v>3492.1200000000003</v>
      </c>
      <c r="N45" s="334"/>
      <c r="O45" s="330">
        <v>195.62</v>
      </c>
      <c r="P45" s="330">
        <v>7.61</v>
      </c>
      <c r="Q45" s="330"/>
      <c r="R45" s="330">
        <v>12.82</v>
      </c>
    </row>
    <row r="46" spans="1:23" ht="18.75" customHeight="1" x14ac:dyDescent="0.25">
      <c r="A46" s="328">
        <v>37</v>
      </c>
      <c r="B46" s="328" t="s">
        <v>313</v>
      </c>
      <c r="C46" s="329" t="s">
        <v>314</v>
      </c>
      <c r="D46" s="328" t="s">
        <v>315</v>
      </c>
      <c r="E46" s="329" t="s">
        <v>2757</v>
      </c>
      <c r="F46" s="328" t="s">
        <v>204</v>
      </c>
      <c r="G46" s="330">
        <v>2267</v>
      </c>
      <c r="H46" s="330">
        <v>562.83000000000004</v>
      </c>
      <c r="I46" s="330"/>
      <c r="J46" s="330"/>
      <c r="K46" s="332">
        <f t="shared" si="0"/>
        <v>2829.83</v>
      </c>
      <c r="L46" s="330">
        <v>1188.4099999999999</v>
      </c>
      <c r="M46" s="332">
        <f t="shared" si="1"/>
        <v>1641.42</v>
      </c>
      <c r="N46" s="334"/>
      <c r="O46" s="330">
        <v>123.38</v>
      </c>
      <c r="P46" s="330">
        <v>4.8</v>
      </c>
      <c r="Q46" s="330"/>
      <c r="R46" s="330">
        <v>8.09</v>
      </c>
    </row>
    <row r="47" spans="1:23" ht="18.75" customHeight="1" x14ac:dyDescent="0.25">
      <c r="A47" s="328">
        <v>38</v>
      </c>
      <c r="B47" s="328" t="s">
        <v>316</v>
      </c>
      <c r="C47" s="329" t="s">
        <v>317</v>
      </c>
      <c r="D47" s="328" t="s">
        <v>318</v>
      </c>
      <c r="E47" s="329" t="s">
        <v>2779</v>
      </c>
      <c r="F47" s="328" t="s">
        <v>223</v>
      </c>
      <c r="G47" s="330">
        <v>2226</v>
      </c>
      <c r="H47" s="330">
        <v>485.94</v>
      </c>
      <c r="I47" s="330"/>
      <c r="J47" s="330"/>
      <c r="K47" s="332">
        <f t="shared" si="0"/>
        <v>2711.94</v>
      </c>
      <c r="L47" s="330">
        <v>232.32</v>
      </c>
      <c r="M47" s="332">
        <f t="shared" si="1"/>
        <v>2479.62</v>
      </c>
      <c r="N47" s="334"/>
      <c r="O47" s="330">
        <v>120.98</v>
      </c>
      <c r="P47" s="330">
        <v>4.7</v>
      </c>
      <c r="Q47" s="330"/>
      <c r="R47" s="330">
        <v>7.93</v>
      </c>
    </row>
    <row r="48" spans="1:23" ht="18.75" customHeight="1" x14ac:dyDescent="0.25">
      <c r="A48" s="328">
        <v>39</v>
      </c>
      <c r="B48" s="328" t="s">
        <v>319</v>
      </c>
      <c r="C48" s="329" t="s">
        <v>320</v>
      </c>
      <c r="D48" s="328" t="s">
        <v>321</v>
      </c>
      <c r="E48" s="329" t="s">
        <v>2772</v>
      </c>
      <c r="F48" s="328" t="s">
        <v>322</v>
      </c>
      <c r="G48" s="330">
        <v>2217</v>
      </c>
      <c r="H48" s="330">
        <v>532.22</v>
      </c>
      <c r="I48" s="330"/>
      <c r="J48" s="330"/>
      <c r="K48" s="332">
        <f t="shared" si="0"/>
        <v>2749.2200000000003</v>
      </c>
      <c r="L48" s="330">
        <v>747.56000000000006</v>
      </c>
      <c r="M48" s="332">
        <f t="shared" si="1"/>
        <v>2001.6600000000003</v>
      </c>
      <c r="N48" s="334"/>
      <c r="O48" s="330">
        <v>120.45</v>
      </c>
      <c r="P48" s="330">
        <v>4.68</v>
      </c>
      <c r="Q48" s="330"/>
      <c r="R48" s="330">
        <v>7.9</v>
      </c>
    </row>
    <row r="49" spans="1:18" ht="18.75" customHeight="1" x14ac:dyDescent="0.25">
      <c r="A49" s="328">
        <v>40</v>
      </c>
      <c r="B49" s="328" t="s">
        <v>323</v>
      </c>
      <c r="C49" s="329" t="s">
        <v>324</v>
      </c>
      <c r="D49" s="328" t="s">
        <v>325</v>
      </c>
      <c r="E49" s="329" t="s">
        <v>2759</v>
      </c>
      <c r="F49" s="328" t="s">
        <v>208</v>
      </c>
      <c r="G49" s="330">
        <v>4085.0299999999997</v>
      </c>
      <c r="H49" s="330"/>
      <c r="I49" s="330"/>
      <c r="J49" s="330"/>
      <c r="K49" s="332">
        <f t="shared" si="0"/>
        <v>4085.0299999999997</v>
      </c>
      <c r="L49" s="330">
        <v>201.69</v>
      </c>
      <c r="M49" s="332">
        <f t="shared" si="1"/>
        <v>3883.3399999999997</v>
      </c>
      <c r="N49" s="334"/>
      <c r="O49" s="330">
        <v>122.32</v>
      </c>
      <c r="P49" s="330">
        <v>4.76</v>
      </c>
      <c r="Q49" s="330"/>
      <c r="R49" s="330">
        <v>8.02</v>
      </c>
    </row>
    <row r="50" spans="1:18" ht="18.75" customHeight="1" x14ac:dyDescent="0.25">
      <c r="A50" s="328">
        <v>41</v>
      </c>
      <c r="B50" s="328" t="s">
        <v>326</v>
      </c>
      <c r="C50" s="329" t="s">
        <v>327</v>
      </c>
      <c r="D50" s="328" t="s">
        <v>328</v>
      </c>
      <c r="E50" s="329" t="s">
        <v>2769</v>
      </c>
      <c r="F50" s="328" t="s">
        <v>228</v>
      </c>
      <c r="G50" s="330">
        <v>4921</v>
      </c>
      <c r="H50" s="330">
        <v>431.85</v>
      </c>
      <c r="I50" s="330"/>
      <c r="J50" s="330"/>
      <c r="K50" s="332">
        <f t="shared" si="0"/>
        <v>5352.85</v>
      </c>
      <c r="L50" s="330">
        <v>1338.06</v>
      </c>
      <c r="M50" s="332">
        <f t="shared" si="1"/>
        <v>4014.7900000000004</v>
      </c>
      <c r="N50" s="334"/>
      <c r="O50" s="330">
        <v>261.55</v>
      </c>
      <c r="P50" s="330">
        <v>10.17</v>
      </c>
      <c r="Q50" s="330"/>
      <c r="R50" s="330">
        <v>17.149999999999999</v>
      </c>
    </row>
    <row r="51" spans="1:18" ht="18.75" customHeight="1" x14ac:dyDescent="0.25">
      <c r="A51" s="328">
        <v>42</v>
      </c>
      <c r="B51" s="328" t="s">
        <v>329</v>
      </c>
      <c r="C51" s="329" t="s">
        <v>330</v>
      </c>
      <c r="D51" s="328" t="s">
        <v>331</v>
      </c>
      <c r="E51" s="329" t="s">
        <v>2757</v>
      </c>
      <c r="F51" s="328" t="s">
        <v>204</v>
      </c>
      <c r="G51" s="330">
        <v>2267</v>
      </c>
      <c r="H51" s="330">
        <v>551.94000000000005</v>
      </c>
      <c r="I51" s="335"/>
      <c r="J51" s="330"/>
      <c r="K51" s="332">
        <f t="shared" si="0"/>
        <v>2818.94</v>
      </c>
      <c r="L51" s="330">
        <v>250.21</v>
      </c>
      <c r="M51" s="332">
        <f t="shared" si="1"/>
        <v>2568.73</v>
      </c>
      <c r="N51" s="336"/>
      <c r="O51" s="335">
        <v>123.38</v>
      </c>
      <c r="P51" s="335">
        <v>4.8</v>
      </c>
      <c r="Q51" s="335"/>
      <c r="R51" s="335">
        <v>8.09</v>
      </c>
    </row>
    <row r="52" spans="1:18" ht="18.75" customHeight="1" x14ac:dyDescent="0.25">
      <c r="A52" s="328">
        <v>43</v>
      </c>
      <c r="B52" s="328" t="s">
        <v>332</v>
      </c>
      <c r="C52" s="329" t="s">
        <v>333</v>
      </c>
      <c r="D52" s="328" t="s">
        <v>334</v>
      </c>
      <c r="E52" s="329" t="s">
        <v>2744</v>
      </c>
      <c r="F52" s="328" t="s">
        <v>236</v>
      </c>
      <c r="G52" s="330">
        <v>4921</v>
      </c>
      <c r="H52" s="330"/>
      <c r="I52" s="330"/>
      <c r="J52" s="330"/>
      <c r="K52" s="332">
        <f t="shared" si="0"/>
        <v>4921</v>
      </c>
      <c r="L52" s="330">
        <v>609.26</v>
      </c>
      <c r="M52" s="332">
        <f t="shared" si="1"/>
        <v>4311.74</v>
      </c>
      <c r="N52" s="334"/>
      <c r="O52" s="330">
        <v>261.55</v>
      </c>
      <c r="P52" s="330">
        <v>10.17</v>
      </c>
      <c r="Q52" s="330"/>
      <c r="R52" s="330">
        <v>17.149999999999999</v>
      </c>
    </row>
    <row r="53" spans="1:18" ht="18.75" customHeight="1" x14ac:dyDescent="0.25">
      <c r="A53" s="328">
        <v>44</v>
      </c>
      <c r="B53" s="328" t="s">
        <v>335</v>
      </c>
      <c r="C53" s="329" t="s">
        <v>336</v>
      </c>
      <c r="D53" s="328" t="s">
        <v>337</v>
      </c>
      <c r="E53" s="329" t="s">
        <v>2744</v>
      </c>
      <c r="F53" s="328" t="s">
        <v>236</v>
      </c>
      <c r="G53" s="330">
        <v>4921</v>
      </c>
      <c r="H53" s="330"/>
      <c r="I53" s="330"/>
      <c r="J53" s="330"/>
      <c r="K53" s="332">
        <f t="shared" si="0"/>
        <v>4921</v>
      </c>
      <c r="L53" s="330">
        <v>685.3</v>
      </c>
      <c r="M53" s="332">
        <f t="shared" si="1"/>
        <v>4235.7</v>
      </c>
      <c r="N53" s="334"/>
      <c r="O53" s="330">
        <v>261.55</v>
      </c>
      <c r="P53" s="330">
        <v>10.17</v>
      </c>
      <c r="Q53" s="330"/>
      <c r="R53" s="330">
        <v>17.149999999999999</v>
      </c>
    </row>
    <row r="54" spans="1:18" ht="18.75" customHeight="1" x14ac:dyDescent="0.25">
      <c r="A54" s="328">
        <v>45</v>
      </c>
      <c r="B54" s="328" t="s">
        <v>338</v>
      </c>
      <c r="C54" s="329" t="s">
        <v>339</v>
      </c>
      <c r="D54" s="328" t="s">
        <v>340</v>
      </c>
      <c r="E54" s="329" t="s">
        <v>2747</v>
      </c>
      <c r="F54" s="328" t="s">
        <v>342</v>
      </c>
      <c r="G54" s="330">
        <v>4921</v>
      </c>
      <c r="H54" s="330"/>
      <c r="I54" s="330"/>
      <c r="J54" s="330"/>
      <c r="K54" s="332">
        <f t="shared" si="0"/>
        <v>4921</v>
      </c>
      <c r="L54" s="330">
        <v>1212.2199999999998</v>
      </c>
      <c r="M54" s="332">
        <f t="shared" si="1"/>
        <v>3708.78</v>
      </c>
      <c r="N54" s="334"/>
      <c r="O54" s="330">
        <v>261.55</v>
      </c>
      <c r="P54" s="330">
        <v>10.17</v>
      </c>
      <c r="Q54" s="330"/>
      <c r="R54" s="330">
        <v>17.149999999999999</v>
      </c>
    </row>
    <row r="55" spans="1:18" ht="18.75" customHeight="1" x14ac:dyDescent="0.25">
      <c r="A55" s="328">
        <v>46</v>
      </c>
      <c r="B55" s="328" t="s">
        <v>343</v>
      </c>
      <c r="C55" s="329" t="s">
        <v>344</v>
      </c>
      <c r="D55" s="328" t="s">
        <v>345</v>
      </c>
      <c r="E55" s="329" t="s">
        <v>2764</v>
      </c>
      <c r="F55" s="328" t="s">
        <v>223</v>
      </c>
      <c r="G55" s="330">
        <v>820.83</v>
      </c>
      <c r="H55" s="330"/>
      <c r="I55" s="330"/>
      <c r="J55" s="330">
        <v>1182.17</v>
      </c>
      <c r="K55" s="332">
        <f t="shared" si="0"/>
        <v>2003</v>
      </c>
      <c r="L55" s="330">
        <v>667.68000000000006</v>
      </c>
      <c r="M55" s="332">
        <f t="shared" si="1"/>
        <v>1335.32</v>
      </c>
      <c r="N55" s="334"/>
      <c r="O55" s="330">
        <v>83.7</v>
      </c>
      <c r="P55" s="330">
        <v>3.26</v>
      </c>
      <c r="Q55" s="330"/>
      <c r="R55" s="330">
        <v>3.66</v>
      </c>
    </row>
    <row r="56" spans="1:18" ht="18.75" customHeight="1" x14ac:dyDescent="0.25">
      <c r="A56" s="328">
        <v>47</v>
      </c>
      <c r="B56" s="328" t="s">
        <v>346</v>
      </c>
      <c r="C56" s="329" t="s">
        <v>347</v>
      </c>
      <c r="D56" s="328" t="s">
        <v>348</v>
      </c>
      <c r="E56" s="329" t="s">
        <v>2740</v>
      </c>
      <c r="F56" s="328" t="s">
        <v>349</v>
      </c>
      <c r="G56" s="330">
        <v>8166</v>
      </c>
      <c r="H56" s="330"/>
      <c r="I56" s="330"/>
      <c r="J56" s="330"/>
      <c r="K56" s="332">
        <f t="shared" si="0"/>
        <v>8166</v>
      </c>
      <c r="L56" s="330">
        <v>1307.2</v>
      </c>
      <c r="M56" s="332">
        <f t="shared" si="1"/>
        <v>6858.8</v>
      </c>
      <c r="N56" s="334"/>
      <c r="O56" s="330">
        <v>425.06</v>
      </c>
      <c r="P56" s="330">
        <v>16.53</v>
      </c>
      <c r="Q56" s="330"/>
      <c r="R56" s="330">
        <v>27.87</v>
      </c>
    </row>
    <row r="57" spans="1:18" ht="18.75" customHeight="1" x14ac:dyDescent="0.25">
      <c r="A57" s="328">
        <v>48</v>
      </c>
      <c r="B57" s="328" t="s">
        <v>350</v>
      </c>
      <c r="C57" s="329" t="s">
        <v>351</v>
      </c>
      <c r="D57" s="328" t="s">
        <v>352</v>
      </c>
      <c r="E57" s="329" t="s">
        <v>2768</v>
      </c>
      <c r="F57" s="328" t="s">
        <v>322</v>
      </c>
      <c r="G57" s="330">
        <v>2217</v>
      </c>
      <c r="H57" s="330">
        <v>532.22</v>
      </c>
      <c r="I57" s="330"/>
      <c r="J57" s="330"/>
      <c r="K57" s="332">
        <f t="shared" si="0"/>
        <v>2749.2200000000003</v>
      </c>
      <c r="L57" s="330">
        <v>1123.9099999999999</v>
      </c>
      <c r="M57" s="332">
        <f t="shared" si="1"/>
        <v>1625.3100000000004</v>
      </c>
      <c r="N57" s="334"/>
      <c r="O57" s="330">
        <v>120.45</v>
      </c>
      <c r="P57" s="330">
        <v>4.68</v>
      </c>
      <c r="Q57" s="330"/>
      <c r="R57" s="330">
        <v>7.9</v>
      </c>
    </row>
    <row r="58" spans="1:18" ht="18.75" customHeight="1" x14ac:dyDescent="0.25">
      <c r="A58" s="328">
        <v>49</v>
      </c>
      <c r="B58" s="328" t="s">
        <v>353</v>
      </c>
      <c r="C58" s="329" t="s">
        <v>354</v>
      </c>
      <c r="D58" s="328" t="s">
        <v>355</v>
      </c>
      <c r="E58" s="329" t="s">
        <v>2757</v>
      </c>
      <c r="F58" s="328" t="s">
        <v>204</v>
      </c>
      <c r="G58" s="330">
        <v>2267</v>
      </c>
      <c r="H58" s="330">
        <v>598.5</v>
      </c>
      <c r="I58" s="330"/>
      <c r="J58" s="330"/>
      <c r="K58" s="332">
        <f t="shared" si="0"/>
        <v>2865.5</v>
      </c>
      <c r="L58" s="330">
        <v>1467.26</v>
      </c>
      <c r="M58" s="332">
        <f t="shared" si="1"/>
        <v>1398.24</v>
      </c>
      <c r="N58" s="334"/>
      <c r="O58" s="330">
        <v>123.38</v>
      </c>
      <c r="P58" s="330">
        <v>4.8</v>
      </c>
      <c r="Q58" s="330"/>
      <c r="R58" s="330">
        <v>8.09</v>
      </c>
    </row>
    <row r="59" spans="1:18" ht="18.75" customHeight="1" x14ac:dyDescent="0.25">
      <c r="A59" s="328">
        <v>50</v>
      </c>
      <c r="B59" s="328" t="s">
        <v>356</v>
      </c>
      <c r="C59" s="329" t="s">
        <v>357</v>
      </c>
      <c r="D59" s="328" t="s">
        <v>358</v>
      </c>
      <c r="E59" s="329" t="s">
        <v>2757</v>
      </c>
      <c r="F59" s="328" t="s">
        <v>204</v>
      </c>
      <c r="G59" s="330">
        <v>2267</v>
      </c>
      <c r="H59" s="330"/>
      <c r="I59" s="330"/>
      <c r="J59" s="330"/>
      <c r="K59" s="332">
        <f t="shared" si="0"/>
        <v>2267</v>
      </c>
      <c r="L59" s="330">
        <v>203.21</v>
      </c>
      <c r="M59" s="332">
        <f t="shared" si="1"/>
        <v>2063.79</v>
      </c>
      <c r="N59" s="334"/>
      <c r="O59" s="330">
        <v>123.38</v>
      </c>
      <c r="P59" s="330">
        <v>4.8</v>
      </c>
      <c r="Q59" s="330"/>
      <c r="R59" s="330">
        <v>8.09</v>
      </c>
    </row>
    <row r="60" spans="1:18" ht="18.75" customHeight="1" x14ac:dyDescent="0.25">
      <c r="A60" s="328">
        <v>51</v>
      </c>
      <c r="B60" s="328" t="s">
        <v>359</v>
      </c>
      <c r="C60" s="329" t="s">
        <v>360</v>
      </c>
      <c r="D60" s="328" t="s">
        <v>361</v>
      </c>
      <c r="E60" s="329" t="s">
        <v>2743</v>
      </c>
      <c r="F60" s="328" t="s">
        <v>213</v>
      </c>
      <c r="G60" s="330">
        <v>3794</v>
      </c>
      <c r="H60" s="330"/>
      <c r="I60" s="330"/>
      <c r="J60" s="330"/>
      <c r="K60" s="332">
        <f t="shared" si="0"/>
        <v>3794</v>
      </c>
      <c r="L60" s="330">
        <v>521.56999999999994</v>
      </c>
      <c r="M60" s="332">
        <f t="shared" si="1"/>
        <v>3272.4300000000003</v>
      </c>
      <c r="N60" s="334"/>
      <c r="O60" s="330">
        <v>195.62</v>
      </c>
      <c r="P60" s="330">
        <v>7.61</v>
      </c>
      <c r="Q60" s="330"/>
      <c r="R60" s="330">
        <v>12.82</v>
      </c>
    </row>
    <row r="61" spans="1:18" ht="18.75" customHeight="1" x14ac:dyDescent="0.25">
      <c r="A61" s="328">
        <v>52</v>
      </c>
      <c r="B61" s="328" t="s">
        <v>362</v>
      </c>
      <c r="C61" s="329" t="s">
        <v>363</v>
      </c>
      <c r="D61" s="328" t="s">
        <v>364</v>
      </c>
      <c r="E61" s="329" t="s">
        <v>2760</v>
      </c>
      <c r="F61" s="328" t="s">
        <v>186</v>
      </c>
      <c r="G61" s="330">
        <v>2068</v>
      </c>
      <c r="H61" s="330">
        <v>359.7</v>
      </c>
      <c r="I61" s="330"/>
      <c r="J61" s="330"/>
      <c r="K61" s="332">
        <f t="shared" si="0"/>
        <v>2427.6999999999998</v>
      </c>
      <c r="L61" s="330">
        <v>184.23</v>
      </c>
      <c r="M61" s="332">
        <f t="shared" si="1"/>
        <v>2243.4699999999998</v>
      </c>
      <c r="N61" s="334"/>
      <c r="O61" s="330">
        <v>120.98</v>
      </c>
      <c r="P61" s="330">
        <v>4.7</v>
      </c>
      <c r="Q61" s="330"/>
      <c r="R61" s="330">
        <v>7.93</v>
      </c>
    </row>
    <row r="62" spans="1:18" ht="18.75" customHeight="1" x14ac:dyDescent="0.25">
      <c r="A62" s="328">
        <v>53</v>
      </c>
      <c r="B62" s="328" t="s">
        <v>365</v>
      </c>
      <c r="C62" s="329" t="s">
        <v>366</v>
      </c>
      <c r="D62" s="328" t="s">
        <v>367</v>
      </c>
      <c r="E62" s="329" t="s">
        <v>2750</v>
      </c>
      <c r="F62" s="328" t="s">
        <v>204</v>
      </c>
      <c r="G62" s="330">
        <v>859.71</v>
      </c>
      <c r="H62" s="330"/>
      <c r="I62" s="330"/>
      <c r="J62" s="330">
        <v>3022.17</v>
      </c>
      <c r="K62" s="332">
        <f t="shared" si="0"/>
        <v>3881.88</v>
      </c>
      <c r="L62" s="330">
        <v>76.97</v>
      </c>
      <c r="M62" s="332">
        <f t="shared" si="1"/>
        <v>3804.9100000000003</v>
      </c>
      <c r="N62" s="334"/>
      <c r="O62" s="330">
        <v>83.7</v>
      </c>
      <c r="P62" s="330"/>
      <c r="Q62" s="330">
        <v>1.4</v>
      </c>
      <c r="R62" s="330">
        <v>3.27</v>
      </c>
    </row>
    <row r="63" spans="1:18" ht="18.75" customHeight="1" x14ac:dyDescent="0.25">
      <c r="A63" s="328">
        <v>54</v>
      </c>
      <c r="B63" s="328" t="s">
        <v>368</v>
      </c>
      <c r="C63" s="329" t="s">
        <v>369</v>
      </c>
      <c r="D63" s="328" t="s">
        <v>370</v>
      </c>
      <c r="E63" s="329" t="s">
        <v>2757</v>
      </c>
      <c r="F63" s="328" t="s">
        <v>269</v>
      </c>
      <c r="G63" s="330">
        <v>2285</v>
      </c>
      <c r="H63" s="330"/>
      <c r="I63" s="330"/>
      <c r="J63" s="330"/>
      <c r="K63" s="332">
        <f t="shared" si="0"/>
        <v>2285</v>
      </c>
      <c r="L63" s="330">
        <v>297.73</v>
      </c>
      <c r="M63" s="332">
        <f t="shared" si="1"/>
        <v>1987.27</v>
      </c>
      <c r="N63" s="334"/>
      <c r="O63" s="330">
        <v>124.43</v>
      </c>
      <c r="P63" s="330">
        <v>4.84</v>
      </c>
      <c r="Q63" s="330"/>
      <c r="R63" s="330">
        <v>8.16</v>
      </c>
    </row>
    <row r="64" spans="1:18" ht="18.75" customHeight="1" x14ac:dyDescent="0.25">
      <c r="A64" s="328">
        <v>55</v>
      </c>
      <c r="B64" s="328" t="s">
        <v>371</v>
      </c>
      <c r="C64" s="329" t="s">
        <v>372</v>
      </c>
      <c r="D64" s="328" t="s">
        <v>373</v>
      </c>
      <c r="E64" s="329" t="s">
        <v>2759</v>
      </c>
      <c r="F64" s="328" t="s">
        <v>223</v>
      </c>
      <c r="G64" s="330">
        <v>2226</v>
      </c>
      <c r="H64" s="330"/>
      <c r="I64" s="330"/>
      <c r="J64" s="330"/>
      <c r="K64" s="332">
        <f t="shared" si="0"/>
        <v>2226</v>
      </c>
      <c r="L64" s="330">
        <v>530.62</v>
      </c>
      <c r="M64" s="332">
        <f t="shared" si="1"/>
        <v>1695.38</v>
      </c>
      <c r="N64" s="334"/>
      <c r="O64" s="330">
        <v>120.98</v>
      </c>
      <c r="P64" s="330">
        <v>4.7</v>
      </c>
      <c r="Q64" s="330"/>
      <c r="R64" s="330">
        <v>7.93</v>
      </c>
    </row>
    <row r="65" spans="1:18" ht="18.75" customHeight="1" x14ac:dyDescent="0.25">
      <c r="A65" s="328">
        <v>56</v>
      </c>
      <c r="B65" s="328" t="s">
        <v>374</v>
      </c>
      <c r="C65" s="329" t="s">
        <v>375</v>
      </c>
      <c r="D65" s="328" t="s">
        <v>376</v>
      </c>
      <c r="E65" s="329" t="s">
        <v>2749</v>
      </c>
      <c r="F65" s="328" t="s">
        <v>274</v>
      </c>
      <c r="G65" s="330">
        <v>3344</v>
      </c>
      <c r="H65" s="330">
        <v>993.4</v>
      </c>
      <c r="I65" s="330"/>
      <c r="J65" s="330"/>
      <c r="K65" s="332">
        <f t="shared" si="0"/>
        <v>4337.3999999999996</v>
      </c>
      <c r="L65" s="330">
        <v>566.57999999999993</v>
      </c>
      <c r="M65" s="332">
        <f t="shared" si="1"/>
        <v>3770.8199999999997</v>
      </c>
      <c r="N65" s="333"/>
      <c r="O65" s="330">
        <v>195.62</v>
      </c>
      <c r="P65" s="330">
        <v>7.61</v>
      </c>
      <c r="Q65" s="330"/>
      <c r="R65" s="330">
        <v>12.82</v>
      </c>
    </row>
    <row r="66" spans="1:18" ht="18.75" customHeight="1" x14ac:dyDescent="0.25">
      <c r="A66" s="328">
        <v>57</v>
      </c>
      <c r="B66" s="328" t="s">
        <v>377</v>
      </c>
      <c r="C66" s="329" t="s">
        <v>378</v>
      </c>
      <c r="D66" s="328" t="s">
        <v>379</v>
      </c>
      <c r="E66" s="329" t="s">
        <v>2743</v>
      </c>
      <c r="F66" s="328" t="s">
        <v>380</v>
      </c>
      <c r="G66" s="330">
        <v>4410</v>
      </c>
      <c r="H66" s="330">
        <v>1410.73</v>
      </c>
      <c r="I66" s="330"/>
      <c r="J66" s="331"/>
      <c r="K66" s="332">
        <f t="shared" si="0"/>
        <v>5820.73</v>
      </c>
      <c r="L66" s="330">
        <v>735</v>
      </c>
      <c r="M66" s="332">
        <f t="shared" si="1"/>
        <v>5085.7299999999996</v>
      </c>
      <c r="N66" s="333"/>
      <c r="O66" s="330">
        <v>214.11</v>
      </c>
      <c r="P66" s="330">
        <v>8.33</v>
      </c>
      <c r="Q66" s="330"/>
      <c r="R66" s="330">
        <v>14.04</v>
      </c>
    </row>
    <row r="67" spans="1:18" ht="18.75" customHeight="1" x14ac:dyDescent="0.25">
      <c r="A67" s="328">
        <v>58</v>
      </c>
      <c r="B67" s="328" t="s">
        <v>381</v>
      </c>
      <c r="C67" s="329" t="s">
        <v>382</v>
      </c>
      <c r="D67" s="328" t="s">
        <v>383</v>
      </c>
      <c r="E67" s="329" t="s">
        <v>2764</v>
      </c>
      <c r="F67" s="328" t="s">
        <v>269</v>
      </c>
      <c r="G67" s="330">
        <v>867.49</v>
      </c>
      <c r="H67" s="330"/>
      <c r="I67" s="330"/>
      <c r="J67" s="330">
        <v>1182.17</v>
      </c>
      <c r="K67" s="332">
        <f t="shared" si="0"/>
        <v>2049.66</v>
      </c>
      <c r="L67" s="330">
        <v>519.68000000000006</v>
      </c>
      <c r="M67" s="332">
        <f t="shared" si="1"/>
        <v>1529.9799999999998</v>
      </c>
      <c r="N67" s="334"/>
      <c r="O67" s="330">
        <v>83.7</v>
      </c>
      <c r="P67" s="330">
        <v>3.26</v>
      </c>
      <c r="Q67" s="330"/>
      <c r="R67" s="330">
        <v>3.71</v>
      </c>
    </row>
    <row r="68" spans="1:18" ht="18.75" customHeight="1" x14ac:dyDescent="0.25">
      <c r="A68" s="328">
        <v>59</v>
      </c>
      <c r="B68" s="328" t="s">
        <v>384</v>
      </c>
      <c r="C68" s="329" t="s">
        <v>385</v>
      </c>
      <c r="D68" s="328" t="s">
        <v>386</v>
      </c>
      <c r="E68" s="329" t="s">
        <v>2757</v>
      </c>
      <c r="F68" s="328" t="s">
        <v>204</v>
      </c>
      <c r="G68" s="330">
        <v>2417</v>
      </c>
      <c r="H68" s="330">
        <v>598.5</v>
      </c>
      <c r="I68" s="330"/>
      <c r="J68" s="330"/>
      <c r="K68" s="332">
        <f t="shared" si="0"/>
        <v>3015.5</v>
      </c>
      <c r="L68" s="330">
        <v>1646.7199999999998</v>
      </c>
      <c r="M68" s="332">
        <f t="shared" si="1"/>
        <v>1368.7800000000002</v>
      </c>
      <c r="N68" s="333"/>
      <c r="O68" s="330">
        <v>123.38</v>
      </c>
      <c r="P68" s="330">
        <v>4.8</v>
      </c>
      <c r="Q68" s="330"/>
      <c r="R68" s="330">
        <v>8.09</v>
      </c>
    </row>
    <row r="69" spans="1:18" ht="18.75" customHeight="1" x14ac:dyDescent="0.25">
      <c r="A69" s="328">
        <v>60</v>
      </c>
      <c r="B69" s="328" t="s">
        <v>387</v>
      </c>
      <c r="C69" s="329" t="s">
        <v>388</v>
      </c>
      <c r="D69" s="328" t="s">
        <v>389</v>
      </c>
      <c r="E69" s="329" t="s">
        <v>2743</v>
      </c>
      <c r="F69" s="328" t="s">
        <v>213</v>
      </c>
      <c r="G69" s="330">
        <v>3794</v>
      </c>
      <c r="H69" s="330">
        <v>613.55999999999995</v>
      </c>
      <c r="I69" s="330"/>
      <c r="J69" s="330"/>
      <c r="K69" s="332">
        <f t="shared" si="0"/>
        <v>4407.5599999999995</v>
      </c>
      <c r="L69" s="330">
        <v>921.31000000000017</v>
      </c>
      <c r="M69" s="332">
        <f t="shared" si="1"/>
        <v>3486.2499999999991</v>
      </c>
      <c r="N69" s="334"/>
      <c r="O69" s="330">
        <v>195.62</v>
      </c>
      <c r="P69" s="330">
        <v>7.61</v>
      </c>
      <c r="Q69" s="330"/>
      <c r="R69" s="330">
        <v>12.82</v>
      </c>
    </row>
    <row r="70" spans="1:18" ht="18.75" customHeight="1" x14ac:dyDescent="0.25">
      <c r="A70" s="328">
        <v>61</v>
      </c>
      <c r="B70" s="328" t="s">
        <v>390</v>
      </c>
      <c r="C70" s="329" t="s">
        <v>391</v>
      </c>
      <c r="D70" s="328" t="s">
        <v>392</v>
      </c>
      <c r="E70" s="329" t="s">
        <v>2779</v>
      </c>
      <c r="F70" s="328" t="s">
        <v>223</v>
      </c>
      <c r="G70" s="330">
        <v>2226</v>
      </c>
      <c r="H70" s="330"/>
      <c r="I70" s="330"/>
      <c r="J70" s="330"/>
      <c r="K70" s="332">
        <f t="shared" si="0"/>
        <v>2226</v>
      </c>
      <c r="L70" s="330">
        <v>1204.03</v>
      </c>
      <c r="M70" s="332">
        <f t="shared" si="1"/>
        <v>1021.97</v>
      </c>
      <c r="N70" s="334"/>
      <c r="O70" s="330">
        <v>120.98</v>
      </c>
      <c r="P70" s="330">
        <v>4.7</v>
      </c>
      <c r="Q70" s="330"/>
      <c r="R70" s="330">
        <v>7.93</v>
      </c>
    </row>
    <row r="71" spans="1:18" ht="18.75" customHeight="1" x14ac:dyDescent="0.25">
      <c r="A71" s="328">
        <v>62</v>
      </c>
      <c r="B71" s="328" t="s">
        <v>393</v>
      </c>
      <c r="C71" s="329" t="s">
        <v>394</v>
      </c>
      <c r="D71" s="328" t="s">
        <v>395</v>
      </c>
      <c r="E71" s="329" t="s">
        <v>2779</v>
      </c>
      <c r="F71" s="328" t="s">
        <v>200</v>
      </c>
      <c r="G71" s="330">
        <v>2235</v>
      </c>
      <c r="H71" s="330">
        <v>532.22</v>
      </c>
      <c r="I71" s="330"/>
      <c r="J71" s="330"/>
      <c r="K71" s="332">
        <f t="shared" si="0"/>
        <v>2767.2200000000003</v>
      </c>
      <c r="L71" s="330">
        <v>244.93</v>
      </c>
      <c r="M71" s="332">
        <f t="shared" si="1"/>
        <v>2522.2900000000004</v>
      </c>
      <c r="N71" s="334"/>
      <c r="O71" s="330">
        <v>121.5</v>
      </c>
      <c r="P71" s="330">
        <v>4.7300000000000004</v>
      </c>
      <c r="Q71" s="330"/>
      <c r="R71" s="330">
        <v>7.97</v>
      </c>
    </row>
    <row r="72" spans="1:18" ht="18.75" customHeight="1" x14ac:dyDescent="0.25">
      <c r="A72" s="328">
        <v>63</v>
      </c>
      <c r="B72" s="328" t="s">
        <v>396</v>
      </c>
      <c r="C72" s="329" t="s">
        <v>397</v>
      </c>
      <c r="D72" s="328" t="s">
        <v>398</v>
      </c>
      <c r="E72" s="329" t="s">
        <v>2757</v>
      </c>
      <c r="F72" s="328" t="s">
        <v>200</v>
      </c>
      <c r="G72" s="330">
        <v>2235</v>
      </c>
      <c r="H72" s="330">
        <v>551.94000000000005</v>
      </c>
      <c r="I72" s="330"/>
      <c r="J72" s="330"/>
      <c r="K72" s="332">
        <f t="shared" si="0"/>
        <v>2786.94</v>
      </c>
      <c r="L72" s="330">
        <v>270.51</v>
      </c>
      <c r="M72" s="332">
        <f t="shared" si="1"/>
        <v>2516.4300000000003</v>
      </c>
      <c r="N72" s="334"/>
      <c r="O72" s="330">
        <v>121.5</v>
      </c>
      <c r="P72" s="330">
        <v>4.7300000000000004</v>
      </c>
      <c r="Q72" s="330"/>
      <c r="R72" s="330">
        <v>7.97</v>
      </c>
    </row>
    <row r="73" spans="1:18" ht="18.75" customHeight="1" x14ac:dyDescent="0.25">
      <c r="A73" s="328">
        <v>64</v>
      </c>
      <c r="B73" s="328" t="s">
        <v>399</v>
      </c>
      <c r="C73" s="329" t="s">
        <v>400</v>
      </c>
      <c r="D73" s="328" t="s">
        <v>401</v>
      </c>
      <c r="E73" s="329" t="s">
        <v>2744</v>
      </c>
      <c r="F73" s="328" t="s">
        <v>236</v>
      </c>
      <c r="G73" s="330">
        <v>4921</v>
      </c>
      <c r="H73" s="330">
        <v>1646.88</v>
      </c>
      <c r="I73" s="330"/>
      <c r="J73" s="330"/>
      <c r="K73" s="332">
        <f t="shared" si="0"/>
        <v>6567.88</v>
      </c>
      <c r="L73" s="330">
        <v>989.19999999999993</v>
      </c>
      <c r="M73" s="332">
        <f t="shared" si="1"/>
        <v>5578.68</v>
      </c>
      <c r="N73" s="334"/>
      <c r="O73" s="330">
        <v>261.55</v>
      </c>
      <c r="P73" s="330">
        <v>10.17</v>
      </c>
      <c r="Q73" s="330"/>
      <c r="R73" s="330">
        <v>17.149999999999999</v>
      </c>
    </row>
    <row r="74" spans="1:18" ht="18.75" customHeight="1" x14ac:dyDescent="0.25">
      <c r="A74" s="328">
        <v>65</v>
      </c>
      <c r="B74" s="328" t="s">
        <v>402</v>
      </c>
      <c r="C74" s="329" t="s">
        <v>403</v>
      </c>
      <c r="D74" s="328" t="s">
        <v>404</v>
      </c>
      <c r="E74" s="329" t="s">
        <v>2757</v>
      </c>
      <c r="F74" s="328" t="s">
        <v>186</v>
      </c>
      <c r="G74" s="330">
        <v>2226</v>
      </c>
      <c r="H74" s="330">
        <v>504.38</v>
      </c>
      <c r="I74" s="330"/>
      <c r="J74" s="330"/>
      <c r="K74" s="332">
        <f t="shared" si="0"/>
        <v>2730.38</v>
      </c>
      <c r="L74" s="330">
        <v>1552.1600000000003</v>
      </c>
      <c r="M74" s="332">
        <f t="shared" si="1"/>
        <v>1178.2199999999998</v>
      </c>
      <c r="N74" s="334"/>
      <c r="O74" s="330">
        <v>120.98</v>
      </c>
      <c r="P74" s="330">
        <v>4.7</v>
      </c>
      <c r="Q74" s="330"/>
      <c r="R74" s="330">
        <v>7.93</v>
      </c>
    </row>
    <row r="75" spans="1:18" ht="18.75" customHeight="1" x14ac:dyDescent="0.25">
      <c r="A75" s="328">
        <v>66</v>
      </c>
      <c r="B75" s="328" t="s">
        <v>405</v>
      </c>
      <c r="C75" s="329" t="s">
        <v>406</v>
      </c>
      <c r="D75" s="328" t="s">
        <v>407</v>
      </c>
      <c r="E75" s="329" t="s">
        <v>2769</v>
      </c>
      <c r="F75" s="328" t="s">
        <v>312</v>
      </c>
      <c r="G75" s="330">
        <v>3344</v>
      </c>
      <c r="H75" s="330">
        <v>802.01</v>
      </c>
      <c r="I75" s="330"/>
      <c r="J75" s="330"/>
      <c r="K75" s="332">
        <f t="shared" si="0"/>
        <v>4146.01</v>
      </c>
      <c r="L75" s="330">
        <v>2297.9499999999998</v>
      </c>
      <c r="M75" s="332">
        <f t="shared" si="1"/>
        <v>1848.0600000000004</v>
      </c>
      <c r="N75" s="334"/>
      <c r="O75" s="330">
        <v>195.62</v>
      </c>
      <c r="P75" s="330">
        <v>7.61</v>
      </c>
      <c r="Q75" s="330"/>
      <c r="R75" s="330">
        <v>12.82</v>
      </c>
    </row>
    <row r="76" spans="1:18" ht="18.75" customHeight="1" x14ac:dyDescent="0.25">
      <c r="A76" s="328">
        <v>67</v>
      </c>
      <c r="B76" s="328" t="s">
        <v>408</v>
      </c>
      <c r="C76" s="329" t="s">
        <v>409</v>
      </c>
      <c r="D76" s="328" t="s">
        <v>410</v>
      </c>
      <c r="E76" s="329" t="s">
        <v>2744</v>
      </c>
      <c r="F76" s="328" t="s">
        <v>236</v>
      </c>
      <c r="G76" s="330">
        <v>4921</v>
      </c>
      <c r="H76" s="330">
        <v>1416.32</v>
      </c>
      <c r="I76" s="330"/>
      <c r="J76" s="330"/>
      <c r="K76" s="332">
        <f t="shared" si="0"/>
        <v>6337.32</v>
      </c>
      <c r="L76" s="330">
        <v>2871.22</v>
      </c>
      <c r="M76" s="332">
        <f t="shared" si="1"/>
        <v>3466.1</v>
      </c>
      <c r="N76" s="334"/>
      <c r="O76" s="330">
        <v>261.55</v>
      </c>
      <c r="P76" s="330">
        <v>10.17</v>
      </c>
      <c r="Q76" s="330"/>
      <c r="R76" s="330">
        <v>17.149999999999999</v>
      </c>
    </row>
    <row r="77" spans="1:18" ht="18.75" customHeight="1" x14ac:dyDescent="0.25">
      <c r="A77" s="328">
        <v>68</v>
      </c>
      <c r="B77" s="328" t="s">
        <v>411</v>
      </c>
      <c r="C77" s="329" t="s">
        <v>412</v>
      </c>
      <c r="D77" s="328" t="s">
        <v>413</v>
      </c>
      <c r="E77" s="329" t="s">
        <v>2768</v>
      </c>
      <c r="F77" s="328" t="s">
        <v>414</v>
      </c>
      <c r="G77" s="330">
        <v>2244</v>
      </c>
      <c r="H77" s="330"/>
      <c r="I77" s="330"/>
      <c r="J77" s="330"/>
      <c r="K77" s="332">
        <f>SUM(G77:J77)</f>
        <v>2244</v>
      </c>
      <c r="L77" s="330">
        <v>1298.0899999999999</v>
      </c>
      <c r="M77" s="332">
        <f>K77-L77</f>
        <v>945.91000000000008</v>
      </c>
      <c r="N77" s="334"/>
      <c r="O77" s="330">
        <v>122.03</v>
      </c>
      <c r="P77" s="330">
        <v>4.75</v>
      </c>
      <c r="Q77" s="330"/>
      <c r="R77" s="330">
        <v>8</v>
      </c>
    </row>
    <row r="78" spans="1:18" ht="18.75" customHeight="1" x14ac:dyDescent="0.25">
      <c r="A78" s="328">
        <v>69</v>
      </c>
      <c r="B78" s="328" t="s">
        <v>415</v>
      </c>
      <c r="C78" s="329" t="s">
        <v>416</v>
      </c>
      <c r="D78" s="328" t="s">
        <v>417</v>
      </c>
      <c r="E78" s="329" t="s">
        <v>2779</v>
      </c>
      <c r="F78" s="328" t="s">
        <v>223</v>
      </c>
      <c r="G78" s="330">
        <v>2226</v>
      </c>
      <c r="H78" s="330">
        <v>381.81</v>
      </c>
      <c r="I78" s="330"/>
      <c r="J78" s="330"/>
      <c r="K78" s="332">
        <f t="shared" ref="K78:K141" si="2">SUM(G78:J78)</f>
        <v>2607.81</v>
      </c>
      <c r="L78" s="330">
        <v>1269.21</v>
      </c>
      <c r="M78" s="332">
        <f t="shared" ref="M78:M141" si="3">K78-L78</f>
        <v>1338.6</v>
      </c>
      <c r="N78" s="334"/>
      <c r="O78" s="330">
        <v>120.98</v>
      </c>
      <c r="P78" s="330">
        <v>4.7</v>
      </c>
      <c r="Q78" s="330"/>
      <c r="R78" s="330">
        <v>7.93</v>
      </c>
    </row>
    <row r="79" spans="1:18" ht="18.75" customHeight="1" x14ac:dyDescent="0.25">
      <c r="A79" s="328">
        <v>70</v>
      </c>
      <c r="B79" s="328" t="s">
        <v>418</v>
      </c>
      <c r="C79" s="329" t="s">
        <v>419</v>
      </c>
      <c r="D79" s="328" t="s">
        <v>420</v>
      </c>
      <c r="E79" s="329" t="s">
        <v>2744</v>
      </c>
      <c r="F79" s="328" t="s">
        <v>236</v>
      </c>
      <c r="G79" s="330">
        <v>4921</v>
      </c>
      <c r="H79" s="330">
        <v>1646.88</v>
      </c>
      <c r="I79" s="330"/>
      <c r="J79" s="330"/>
      <c r="K79" s="332">
        <f t="shared" si="2"/>
        <v>6567.88</v>
      </c>
      <c r="L79" s="330">
        <v>1018.3</v>
      </c>
      <c r="M79" s="332">
        <f t="shared" si="3"/>
        <v>5549.58</v>
      </c>
      <c r="N79" s="334"/>
      <c r="O79" s="330">
        <v>261.55</v>
      </c>
      <c r="P79" s="330">
        <v>10.17</v>
      </c>
      <c r="Q79" s="330"/>
      <c r="R79" s="330">
        <v>17.149999999999999</v>
      </c>
    </row>
    <row r="80" spans="1:18" ht="18.75" customHeight="1" x14ac:dyDescent="0.25">
      <c r="A80" s="328">
        <v>71</v>
      </c>
      <c r="B80" s="328" t="s">
        <v>421</v>
      </c>
      <c r="C80" s="329" t="s">
        <v>422</v>
      </c>
      <c r="D80" s="328" t="s">
        <v>423</v>
      </c>
      <c r="E80" s="329" t="s">
        <v>2750</v>
      </c>
      <c r="F80" s="328" t="s">
        <v>208</v>
      </c>
      <c r="G80" s="330">
        <v>2034.11</v>
      </c>
      <c r="H80" s="330"/>
      <c r="I80" s="330"/>
      <c r="J80" s="330"/>
      <c r="K80" s="332">
        <f t="shared" si="2"/>
        <v>2034.11</v>
      </c>
      <c r="L80" s="330">
        <v>242.46</v>
      </c>
      <c r="M80" s="332">
        <f t="shared" si="3"/>
        <v>1791.6499999999999</v>
      </c>
      <c r="N80" s="334"/>
      <c r="O80" s="330">
        <v>183.07</v>
      </c>
      <c r="P80" s="330"/>
      <c r="Q80" s="330">
        <v>3.05</v>
      </c>
      <c r="R80" s="330">
        <v>12</v>
      </c>
    </row>
    <row r="81" spans="1:18" ht="18.75" customHeight="1" x14ac:dyDescent="0.25">
      <c r="A81" s="328">
        <v>72</v>
      </c>
      <c r="B81" s="328" t="s">
        <v>424</v>
      </c>
      <c r="C81" s="329" t="s">
        <v>425</v>
      </c>
      <c r="D81" s="328" t="s">
        <v>426</v>
      </c>
      <c r="E81" s="329" t="s">
        <v>2779</v>
      </c>
      <c r="F81" s="328" t="s">
        <v>200</v>
      </c>
      <c r="G81" s="330">
        <v>2235</v>
      </c>
      <c r="H81" s="330">
        <v>532.22</v>
      </c>
      <c r="I81" s="330"/>
      <c r="J81" s="330"/>
      <c r="K81" s="332">
        <f t="shared" si="2"/>
        <v>2767.2200000000003</v>
      </c>
      <c r="L81" s="330">
        <v>243.51</v>
      </c>
      <c r="M81" s="332">
        <f t="shared" si="3"/>
        <v>2523.71</v>
      </c>
      <c r="N81" s="334"/>
      <c r="O81" s="330">
        <v>121.5</v>
      </c>
      <c r="P81" s="330">
        <v>4.7300000000000004</v>
      </c>
      <c r="Q81" s="330"/>
      <c r="R81" s="330">
        <v>7.97</v>
      </c>
    </row>
    <row r="82" spans="1:18" ht="18.75" customHeight="1" x14ac:dyDescent="0.25">
      <c r="A82" s="328">
        <v>73</v>
      </c>
      <c r="B82" s="328" t="s">
        <v>427</v>
      </c>
      <c r="C82" s="329" t="s">
        <v>428</v>
      </c>
      <c r="D82" s="328" t="s">
        <v>429</v>
      </c>
      <c r="E82" s="329" t="s">
        <v>2750</v>
      </c>
      <c r="F82" s="328" t="s">
        <v>269</v>
      </c>
      <c r="G82" s="330">
        <v>867.49</v>
      </c>
      <c r="H82" s="330"/>
      <c r="I82" s="330"/>
      <c r="J82" s="330">
        <v>1182.17</v>
      </c>
      <c r="K82" s="332">
        <f t="shared" si="2"/>
        <v>2049.66</v>
      </c>
      <c r="L82" s="330">
        <v>96.63</v>
      </c>
      <c r="M82" s="332">
        <f t="shared" si="3"/>
        <v>1953.0299999999997</v>
      </c>
      <c r="N82" s="334"/>
      <c r="O82" s="330">
        <v>83.7</v>
      </c>
      <c r="P82" s="330"/>
      <c r="Q82" s="330">
        <v>1.4</v>
      </c>
      <c r="R82" s="330">
        <v>3.48</v>
      </c>
    </row>
    <row r="83" spans="1:18" ht="18.75" customHeight="1" x14ac:dyDescent="0.25">
      <c r="A83" s="328">
        <v>74</v>
      </c>
      <c r="B83" s="328" t="s">
        <v>430</v>
      </c>
      <c r="C83" s="329" t="s">
        <v>431</v>
      </c>
      <c r="D83" s="328" t="s">
        <v>432</v>
      </c>
      <c r="E83" s="329" t="s">
        <v>2757</v>
      </c>
      <c r="F83" s="328" t="s">
        <v>204</v>
      </c>
      <c r="G83" s="330">
        <v>2267</v>
      </c>
      <c r="H83" s="330">
        <v>598.5</v>
      </c>
      <c r="I83" s="330"/>
      <c r="J83" s="330"/>
      <c r="K83" s="332">
        <f t="shared" si="2"/>
        <v>2865.5</v>
      </c>
      <c r="L83" s="330">
        <v>1119.1199999999999</v>
      </c>
      <c r="M83" s="332">
        <f t="shared" si="3"/>
        <v>1746.38</v>
      </c>
      <c r="N83" s="334"/>
      <c r="O83" s="330">
        <v>123.38</v>
      </c>
      <c r="P83" s="330">
        <v>4.8</v>
      </c>
      <c r="Q83" s="330"/>
      <c r="R83" s="330">
        <v>8.09</v>
      </c>
    </row>
    <row r="84" spans="1:18" ht="18.75" customHeight="1" x14ac:dyDescent="0.25">
      <c r="A84" s="328">
        <v>75</v>
      </c>
      <c r="B84" s="328" t="s">
        <v>433</v>
      </c>
      <c r="C84" s="329" t="s">
        <v>434</v>
      </c>
      <c r="D84" s="328" t="s">
        <v>435</v>
      </c>
      <c r="E84" s="329" t="s">
        <v>2750</v>
      </c>
      <c r="F84" s="328" t="s">
        <v>232</v>
      </c>
      <c r="G84" s="330">
        <v>2078</v>
      </c>
      <c r="H84" s="330"/>
      <c r="I84" s="330"/>
      <c r="J84" s="331"/>
      <c r="K84" s="332">
        <f t="shared" si="2"/>
        <v>2078</v>
      </c>
      <c r="L84" s="330">
        <v>0</v>
      </c>
      <c r="M84" s="332">
        <f t="shared" si="3"/>
        <v>2078</v>
      </c>
      <c r="N84" s="334"/>
      <c r="O84" s="330">
        <v>187.02</v>
      </c>
      <c r="P84" s="330"/>
      <c r="Q84" s="330">
        <v>3.12</v>
      </c>
      <c r="R84" s="330">
        <v>12.26</v>
      </c>
    </row>
    <row r="85" spans="1:18" ht="18.75" customHeight="1" x14ac:dyDescent="0.25">
      <c r="A85" s="328">
        <v>76</v>
      </c>
      <c r="B85" s="328" t="s">
        <v>436</v>
      </c>
      <c r="C85" s="329" t="s">
        <v>437</v>
      </c>
      <c r="D85" s="328" t="s">
        <v>438</v>
      </c>
      <c r="E85" s="329" t="s">
        <v>2747</v>
      </c>
      <c r="F85" s="328" t="s">
        <v>342</v>
      </c>
      <c r="G85" s="330">
        <v>4471</v>
      </c>
      <c r="H85" s="330"/>
      <c r="I85" s="330"/>
      <c r="J85" s="330"/>
      <c r="K85" s="332">
        <f t="shared" si="2"/>
        <v>4471</v>
      </c>
      <c r="L85" s="330">
        <v>661.69</v>
      </c>
      <c r="M85" s="332">
        <f t="shared" si="3"/>
        <v>3809.31</v>
      </c>
      <c r="N85" s="334"/>
      <c r="O85" s="330">
        <v>261.55</v>
      </c>
      <c r="P85" s="330">
        <v>10.17</v>
      </c>
      <c r="Q85" s="330"/>
      <c r="R85" s="330">
        <v>17.149999999999999</v>
      </c>
    </row>
    <row r="86" spans="1:18" ht="18.75" customHeight="1" x14ac:dyDescent="0.25">
      <c r="A86" s="328">
        <v>77</v>
      </c>
      <c r="B86" s="328" t="s">
        <v>439</v>
      </c>
      <c r="C86" s="329" t="s">
        <v>440</v>
      </c>
      <c r="D86" s="328" t="s">
        <v>441</v>
      </c>
      <c r="E86" s="329" t="s">
        <v>2744</v>
      </c>
      <c r="F86" s="328" t="s">
        <v>442</v>
      </c>
      <c r="G86" s="330">
        <v>15330</v>
      </c>
      <c r="H86" s="330">
        <v>1414.96</v>
      </c>
      <c r="I86" s="330"/>
      <c r="J86" s="330"/>
      <c r="K86" s="332">
        <f t="shared" si="2"/>
        <v>16744.96</v>
      </c>
      <c r="L86" s="330">
        <v>3099.09</v>
      </c>
      <c r="M86" s="332">
        <f t="shared" si="3"/>
        <v>13645.869999999999</v>
      </c>
      <c r="N86" s="334"/>
      <c r="O86" s="330">
        <v>228.15</v>
      </c>
      <c r="P86" s="330">
        <v>8.8699999999999992</v>
      </c>
      <c r="Q86" s="330"/>
      <c r="R86" s="330">
        <v>14.96</v>
      </c>
    </row>
    <row r="87" spans="1:18" ht="18.75" customHeight="1" x14ac:dyDescent="0.25">
      <c r="A87" s="328">
        <v>78</v>
      </c>
      <c r="B87" s="328" t="s">
        <v>443</v>
      </c>
      <c r="C87" s="329" t="s">
        <v>444</v>
      </c>
      <c r="D87" s="328" t="s">
        <v>445</v>
      </c>
      <c r="E87" s="329" t="s">
        <v>2757</v>
      </c>
      <c r="F87" s="328" t="s">
        <v>204</v>
      </c>
      <c r="G87" s="330">
        <v>2267</v>
      </c>
      <c r="H87" s="330">
        <v>551.94000000000005</v>
      </c>
      <c r="I87" s="330"/>
      <c r="J87" s="330"/>
      <c r="K87" s="332">
        <f t="shared" si="2"/>
        <v>2818.94</v>
      </c>
      <c r="L87" s="330">
        <v>254.21</v>
      </c>
      <c r="M87" s="332">
        <f t="shared" si="3"/>
        <v>2564.73</v>
      </c>
      <c r="N87" s="334"/>
      <c r="O87" s="330">
        <v>123.38</v>
      </c>
      <c r="P87" s="330">
        <v>4.8</v>
      </c>
      <c r="Q87" s="330"/>
      <c r="R87" s="330">
        <v>8.09</v>
      </c>
    </row>
    <row r="88" spans="1:18" ht="18.75" customHeight="1" x14ac:dyDescent="0.25">
      <c r="A88" s="328">
        <v>79</v>
      </c>
      <c r="B88" s="328" t="s">
        <v>446</v>
      </c>
      <c r="C88" s="329" t="s">
        <v>447</v>
      </c>
      <c r="D88" s="328" t="s">
        <v>448</v>
      </c>
      <c r="E88" s="329" t="s">
        <v>2783</v>
      </c>
      <c r="F88" s="328" t="s">
        <v>186</v>
      </c>
      <c r="G88" s="330">
        <v>2226</v>
      </c>
      <c r="H88" s="330">
        <v>338.92</v>
      </c>
      <c r="I88" s="330"/>
      <c r="J88" s="330"/>
      <c r="K88" s="332">
        <f t="shared" si="2"/>
        <v>2564.92</v>
      </c>
      <c r="L88" s="330">
        <v>334.21999999999997</v>
      </c>
      <c r="M88" s="332">
        <f t="shared" si="3"/>
        <v>2230.7000000000003</v>
      </c>
      <c r="N88" s="334"/>
      <c r="O88" s="330">
        <v>120.98</v>
      </c>
      <c r="P88" s="330">
        <v>4.7</v>
      </c>
      <c r="Q88" s="330"/>
      <c r="R88" s="330">
        <v>7.93</v>
      </c>
    </row>
    <row r="89" spans="1:18" ht="18.75" customHeight="1" x14ac:dyDescent="0.25">
      <c r="A89" s="328">
        <v>80</v>
      </c>
      <c r="B89" s="328" t="s">
        <v>449</v>
      </c>
      <c r="C89" s="329" t="s">
        <v>450</v>
      </c>
      <c r="D89" s="328" t="s">
        <v>451</v>
      </c>
      <c r="E89" s="329" t="s">
        <v>2768</v>
      </c>
      <c r="F89" s="328" t="s">
        <v>322</v>
      </c>
      <c r="G89" s="330">
        <v>2217</v>
      </c>
      <c r="H89" s="330"/>
      <c r="I89" s="330"/>
      <c r="J89" s="330"/>
      <c r="K89" s="332">
        <f t="shared" si="2"/>
        <v>2217</v>
      </c>
      <c r="L89" s="330">
        <v>1226.05</v>
      </c>
      <c r="M89" s="332">
        <f t="shared" si="3"/>
        <v>990.95</v>
      </c>
      <c r="N89" s="333"/>
      <c r="O89" s="330">
        <v>120.45</v>
      </c>
      <c r="P89" s="330">
        <v>4.68</v>
      </c>
      <c r="Q89" s="330"/>
      <c r="R89" s="330">
        <v>7.9</v>
      </c>
    </row>
    <row r="90" spans="1:18" ht="18.75" customHeight="1" x14ac:dyDescent="0.25">
      <c r="A90" s="328">
        <v>81</v>
      </c>
      <c r="B90" s="328" t="s">
        <v>452</v>
      </c>
      <c r="C90" s="329" t="s">
        <v>453</v>
      </c>
      <c r="D90" s="328" t="s">
        <v>454</v>
      </c>
      <c r="E90" s="329" t="s">
        <v>2768</v>
      </c>
      <c r="F90" s="328" t="s">
        <v>414</v>
      </c>
      <c r="G90" s="330">
        <v>2244</v>
      </c>
      <c r="H90" s="330"/>
      <c r="I90" s="330"/>
      <c r="J90" s="330"/>
      <c r="K90" s="332">
        <f t="shared" si="2"/>
        <v>2244</v>
      </c>
      <c r="L90" s="330">
        <v>1052.44</v>
      </c>
      <c r="M90" s="332">
        <f t="shared" si="3"/>
        <v>1191.56</v>
      </c>
      <c r="N90" s="334"/>
      <c r="O90" s="330">
        <v>122.03</v>
      </c>
      <c r="P90" s="330">
        <v>4.75</v>
      </c>
      <c r="Q90" s="330"/>
      <c r="R90" s="330">
        <v>8</v>
      </c>
    </row>
    <row r="91" spans="1:18" ht="18.75" customHeight="1" x14ac:dyDescent="0.25">
      <c r="A91" s="328">
        <v>82</v>
      </c>
      <c r="B91" s="328" t="s">
        <v>455</v>
      </c>
      <c r="C91" s="329" t="s">
        <v>456</v>
      </c>
      <c r="D91" s="328" t="s">
        <v>457</v>
      </c>
      <c r="E91" s="329" t="s">
        <v>2749</v>
      </c>
      <c r="F91" s="328" t="s">
        <v>274</v>
      </c>
      <c r="G91" s="330">
        <v>3344</v>
      </c>
      <c r="H91" s="330">
        <v>1519.32</v>
      </c>
      <c r="I91" s="330"/>
      <c r="J91" s="330"/>
      <c r="K91" s="332">
        <f t="shared" si="2"/>
        <v>4863.32</v>
      </c>
      <c r="L91" s="330">
        <v>541.57999999999993</v>
      </c>
      <c r="M91" s="332">
        <f t="shared" si="3"/>
        <v>4321.74</v>
      </c>
      <c r="N91" s="334"/>
      <c r="O91" s="330">
        <v>195.62</v>
      </c>
      <c r="P91" s="330">
        <v>7.61</v>
      </c>
      <c r="Q91" s="330"/>
      <c r="R91" s="330">
        <v>12.82</v>
      </c>
    </row>
    <row r="92" spans="1:18" ht="18.75" customHeight="1" x14ac:dyDescent="0.25">
      <c r="A92" s="328">
        <v>83</v>
      </c>
      <c r="B92" s="328" t="s">
        <v>458</v>
      </c>
      <c r="C92" s="329" t="s">
        <v>459</v>
      </c>
      <c r="D92" s="328" t="s">
        <v>460</v>
      </c>
      <c r="E92" s="329" t="s">
        <v>2757</v>
      </c>
      <c r="F92" s="328" t="s">
        <v>208</v>
      </c>
      <c r="G92" s="330">
        <v>2249</v>
      </c>
      <c r="H92" s="330"/>
      <c r="I92" s="330"/>
      <c r="J92" s="330"/>
      <c r="K92" s="332">
        <f t="shared" si="2"/>
        <v>2249</v>
      </c>
      <c r="L92" s="330">
        <v>201.69</v>
      </c>
      <c r="M92" s="332">
        <f t="shared" si="3"/>
        <v>2047.31</v>
      </c>
      <c r="N92" s="333"/>
      <c r="O92" s="330">
        <v>122.32</v>
      </c>
      <c r="P92" s="330">
        <v>4.76</v>
      </c>
      <c r="Q92" s="330"/>
      <c r="R92" s="330">
        <v>8.02</v>
      </c>
    </row>
    <row r="93" spans="1:18" ht="18.75" customHeight="1" x14ac:dyDescent="0.25">
      <c r="A93" s="328">
        <v>84</v>
      </c>
      <c r="B93" s="328" t="s">
        <v>461</v>
      </c>
      <c r="C93" s="329" t="s">
        <v>462</v>
      </c>
      <c r="D93" s="328" t="s">
        <v>463</v>
      </c>
      <c r="E93" s="329" t="s">
        <v>2744</v>
      </c>
      <c r="F93" s="328" t="s">
        <v>236</v>
      </c>
      <c r="G93" s="330">
        <v>4921</v>
      </c>
      <c r="H93" s="330"/>
      <c r="I93" s="330"/>
      <c r="J93" s="330"/>
      <c r="K93" s="332">
        <f t="shared" si="2"/>
        <v>4921</v>
      </c>
      <c r="L93" s="330">
        <v>673.31</v>
      </c>
      <c r="M93" s="332">
        <f t="shared" si="3"/>
        <v>4247.6900000000005</v>
      </c>
      <c r="N93" s="334"/>
      <c r="O93" s="330">
        <v>261.55</v>
      </c>
      <c r="P93" s="330">
        <v>10.17</v>
      </c>
      <c r="Q93" s="330"/>
      <c r="R93" s="330">
        <v>17.149999999999999</v>
      </c>
    </row>
    <row r="94" spans="1:18" ht="18.75" customHeight="1" x14ac:dyDescent="0.25">
      <c r="A94" s="328">
        <v>85</v>
      </c>
      <c r="B94" s="328" t="s">
        <v>464</v>
      </c>
      <c r="C94" s="329" t="s">
        <v>465</v>
      </c>
      <c r="D94" s="328" t="s">
        <v>466</v>
      </c>
      <c r="E94" s="329" t="s">
        <v>2757</v>
      </c>
      <c r="F94" s="328" t="s">
        <v>204</v>
      </c>
      <c r="G94" s="330">
        <v>2267</v>
      </c>
      <c r="H94" s="330">
        <v>551.94000000000005</v>
      </c>
      <c r="I94" s="330"/>
      <c r="J94" s="330"/>
      <c r="K94" s="332">
        <f t="shared" si="2"/>
        <v>2818.94</v>
      </c>
      <c r="L94" s="330">
        <v>1441.94</v>
      </c>
      <c r="M94" s="332">
        <f t="shared" si="3"/>
        <v>1377</v>
      </c>
      <c r="N94" s="334"/>
      <c r="O94" s="330">
        <v>123.38</v>
      </c>
      <c r="P94" s="330">
        <v>4.8</v>
      </c>
      <c r="Q94" s="330"/>
      <c r="R94" s="330">
        <v>8.09</v>
      </c>
    </row>
    <row r="95" spans="1:18" ht="18.75" customHeight="1" x14ac:dyDescent="0.25">
      <c r="A95" s="328">
        <v>86</v>
      </c>
      <c r="B95" s="328" t="s">
        <v>467</v>
      </c>
      <c r="C95" s="329" t="s">
        <v>468</v>
      </c>
      <c r="D95" s="328" t="s">
        <v>469</v>
      </c>
      <c r="E95" s="329" t="s">
        <v>2757</v>
      </c>
      <c r="F95" s="328" t="s">
        <v>204</v>
      </c>
      <c r="G95" s="330">
        <v>3995.33</v>
      </c>
      <c r="H95" s="330">
        <v>551.94000000000005</v>
      </c>
      <c r="I95" s="330"/>
      <c r="J95" s="330"/>
      <c r="K95" s="332">
        <f t="shared" si="2"/>
        <v>4547.2700000000004</v>
      </c>
      <c r="L95" s="330">
        <v>630.15</v>
      </c>
      <c r="M95" s="332">
        <f t="shared" si="3"/>
        <v>3917.1200000000003</v>
      </c>
      <c r="N95" s="334"/>
      <c r="O95" s="330">
        <v>123.38</v>
      </c>
      <c r="P95" s="330">
        <v>4.8</v>
      </c>
      <c r="Q95" s="330"/>
      <c r="R95" s="330">
        <v>8.09</v>
      </c>
    </row>
    <row r="96" spans="1:18" ht="18.75" customHeight="1" x14ac:dyDescent="0.25">
      <c r="A96" s="328">
        <v>87</v>
      </c>
      <c r="B96" s="328" t="s">
        <v>470</v>
      </c>
      <c r="C96" s="329" t="s">
        <v>471</v>
      </c>
      <c r="D96" s="328" t="s">
        <v>472</v>
      </c>
      <c r="E96" s="329" t="s">
        <v>2772</v>
      </c>
      <c r="F96" s="328" t="s">
        <v>322</v>
      </c>
      <c r="G96" s="330">
        <v>2217</v>
      </c>
      <c r="H96" s="330"/>
      <c r="I96" s="330"/>
      <c r="J96" s="330"/>
      <c r="K96" s="332">
        <f t="shared" si="2"/>
        <v>2217</v>
      </c>
      <c r="L96" s="330">
        <v>1236.4900000000002</v>
      </c>
      <c r="M96" s="332">
        <f t="shared" si="3"/>
        <v>980.50999999999976</v>
      </c>
      <c r="N96" s="334"/>
      <c r="O96" s="330">
        <v>120.45</v>
      </c>
      <c r="P96" s="330">
        <v>4.68</v>
      </c>
      <c r="Q96" s="330"/>
      <c r="R96" s="330">
        <v>7.9</v>
      </c>
    </row>
    <row r="97" spans="1:18" ht="18.75" customHeight="1" x14ac:dyDescent="0.25">
      <c r="A97" s="328">
        <v>88</v>
      </c>
      <c r="B97" s="328" t="s">
        <v>473</v>
      </c>
      <c r="C97" s="329" t="s">
        <v>474</v>
      </c>
      <c r="D97" s="328" t="s">
        <v>475</v>
      </c>
      <c r="E97" s="329" t="s">
        <v>2757</v>
      </c>
      <c r="F97" s="328" t="s">
        <v>204</v>
      </c>
      <c r="G97" s="330">
        <v>2267</v>
      </c>
      <c r="H97" s="330">
        <v>551.94000000000005</v>
      </c>
      <c r="I97" s="330"/>
      <c r="J97" s="330"/>
      <c r="K97" s="332">
        <f t="shared" si="2"/>
        <v>2818.94</v>
      </c>
      <c r="L97" s="330">
        <v>1837.4099999999999</v>
      </c>
      <c r="M97" s="332">
        <f t="shared" si="3"/>
        <v>981.5300000000002</v>
      </c>
      <c r="N97" s="334"/>
      <c r="O97" s="330">
        <v>123.38</v>
      </c>
      <c r="P97" s="330">
        <v>4.8</v>
      </c>
      <c r="Q97" s="330"/>
      <c r="R97" s="330">
        <v>8.09</v>
      </c>
    </row>
    <row r="98" spans="1:18" ht="18.75" customHeight="1" x14ac:dyDescent="0.25">
      <c r="A98" s="328">
        <v>89</v>
      </c>
      <c r="B98" s="328" t="s">
        <v>476</v>
      </c>
      <c r="C98" s="329" t="s">
        <v>477</v>
      </c>
      <c r="D98" s="328" t="s">
        <v>478</v>
      </c>
      <c r="E98" s="329" t="s">
        <v>2764</v>
      </c>
      <c r="F98" s="328" t="s">
        <v>223</v>
      </c>
      <c r="G98" s="330">
        <v>820.82999999999993</v>
      </c>
      <c r="H98" s="330"/>
      <c r="I98" s="330"/>
      <c r="J98" s="330">
        <v>1182.17</v>
      </c>
      <c r="K98" s="332">
        <f t="shared" si="2"/>
        <v>2003</v>
      </c>
      <c r="L98" s="330">
        <v>426.35999999999996</v>
      </c>
      <c r="M98" s="332">
        <f t="shared" si="3"/>
        <v>1576.64</v>
      </c>
      <c r="N98" s="334"/>
      <c r="O98" s="330">
        <v>83.7</v>
      </c>
      <c r="P98" s="330"/>
      <c r="Q98" s="330">
        <v>1.4</v>
      </c>
      <c r="R98" s="330">
        <v>3.67</v>
      </c>
    </row>
    <row r="99" spans="1:18" ht="18.75" customHeight="1" x14ac:dyDescent="0.25">
      <c r="A99" s="328">
        <v>90</v>
      </c>
      <c r="B99" s="328" t="s">
        <v>479</v>
      </c>
      <c r="C99" s="329" t="s">
        <v>480</v>
      </c>
      <c r="D99" s="328" t="s">
        <v>481</v>
      </c>
      <c r="E99" s="329" t="s">
        <v>2740</v>
      </c>
      <c r="F99" s="328" t="s">
        <v>482</v>
      </c>
      <c r="G99" s="330">
        <v>5532</v>
      </c>
      <c r="H99" s="330">
        <v>858.9</v>
      </c>
      <c r="I99" s="330"/>
      <c r="J99" s="330"/>
      <c r="K99" s="332">
        <f t="shared" si="2"/>
        <v>6390.9</v>
      </c>
      <c r="L99" s="330">
        <v>1217.97</v>
      </c>
      <c r="M99" s="332">
        <f t="shared" si="3"/>
        <v>5172.9299999999994</v>
      </c>
      <c r="N99" s="334"/>
      <c r="O99" s="330">
        <v>497.88</v>
      </c>
      <c r="P99" s="330">
        <v>19.36</v>
      </c>
      <c r="Q99" s="330"/>
      <c r="R99" s="330">
        <v>32.64</v>
      </c>
    </row>
    <row r="100" spans="1:18" ht="18.75" customHeight="1" x14ac:dyDescent="0.25">
      <c r="A100" s="328">
        <v>91</v>
      </c>
      <c r="B100" s="328" t="s">
        <v>483</v>
      </c>
      <c r="C100" s="329" t="s">
        <v>484</v>
      </c>
      <c r="D100" s="328" t="s">
        <v>485</v>
      </c>
      <c r="E100" s="329" t="s">
        <v>2740</v>
      </c>
      <c r="F100" s="328" t="s">
        <v>191</v>
      </c>
      <c r="G100" s="330">
        <v>7282</v>
      </c>
      <c r="H100" s="330">
        <v>1198.72</v>
      </c>
      <c r="I100" s="330"/>
      <c r="J100" s="330"/>
      <c r="K100" s="332">
        <f t="shared" si="2"/>
        <v>8480.7199999999993</v>
      </c>
      <c r="L100" s="330">
        <v>1344.83</v>
      </c>
      <c r="M100" s="332">
        <f t="shared" si="3"/>
        <v>7135.8899999999994</v>
      </c>
      <c r="N100" s="334"/>
      <c r="O100" s="330">
        <v>347.02</v>
      </c>
      <c r="P100" s="330">
        <v>13.5</v>
      </c>
      <c r="Q100" s="330"/>
      <c r="R100" s="330">
        <v>22.75</v>
      </c>
    </row>
    <row r="101" spans="1:18" ht="18.75" customHeight="1" x14ac:dyDescent="0.25">
      <c r="A101" s="328">
        <v>92</v>
      </c>
      <c r="B101" s="328" t="s">
        <v>486</v>
      </c>
      <c r="C101" s="329" t="s">
        <v>487</v>
      </c>
      <c r="D101" s="328" t="s">
        <v>488</v>
      </c>
      <c r="E101" s="329" t="s">
        <v>2757</v>
      </c>
      <c r="F101" s="328" t="s">
        <v>204</v>
      </c>
      <c r="G101" s="330">
        <v>2267</v>
      </c>
      <c r="H101" s="330"/>
      <c r="I101" s="330"/>
      <c r="J101" s="330"/>
      <c r="K101" s="332">
        <f t="shared" si="2"/>
        <v>2267</v>
      </c>
      <c r="L101" s="330">
        <v>1231.6100000000001</v>
      </c>
      <c r="M101" s="332">
        <f t="shared" si="3"/>
        <v>1035.3899999999999</v>
      </c>
      <c r="N101" s="334"/>
      <c r="O101" s="330">
        <v>123.38</v>
      </c>
      <c r="P101" s="330">
        <v>4.8</v>
      </c>
      <c r="Q101" s="330"/>
      <c r="R101" s="330">
        <v>8.09</v>
      </c>
    </row>
    <row r="102" spans="1:18" ht="18.75" customHeight="1" x14ac:dyDescent="0.25">
      <c r="A102" s="328">
        <v>93</v>
      </c>
      <c r="B102" s="328" t="s">
        <v>489</v>
      </c>
      <c r="C102" s="329" t="s">
        <v>490</v>
      </c>
      <c r="D102" s="328" t="s">
        <v>491</v>
      </c>
      <c r="E102" s="329" t="s">
        <v>2762</v>
      </c>
      <c r="F102" s="328" t="s">
        <v>492</v>
      </c>
      <c r="G102" s="330">
        <v>2199</v>
      </c>
      <c r="H102" s="330">
        <v>46.28</v>
      </c>
      <c r="I102" s="330"/>
      <c r="J102" s="330"/>
      <c r="K102" s="332">
        <f t="shared" si="2"/>
        <v>2245.2800000000002</v>
      </c>
      <c r="L102" s="330">
        <v>1256.72</v>
      </c>
      <c r="M102" s="332">
        <f t="shared" si="3"/>
        <v>988.56000000000017</v>
      </c>
      <c r="N102" s="334"/>
      <c r="O102" s="330">
        <v>119.4</v>
      </c>
      <c r="P102" s="330">
        <v>4.6399999999999997</v>
      </c>
      <c r="Q102" s="330"/>
      <c r="R102" s="330">
        <v>7.83</v>
      </c>
    </row>
    <row r="103" spans="1:18" ht="18.75" customHeight="1" x14ac:dyDescent="0.25">
      <c r="A103" s="328">
        <v>94</v>
      </c>
      <c r="B103" s="328" t="s">
        <v>493</v>
      </c>
      <c r="C103" s="329" t="s">
        <v>494</v>
      </c>
      <c r="D103" s="328" t="s">
        <v>495</v>
      </c>
      <c r="E103" s="329" t="s">
        <v>2740</v>
      </c>
      <c r="F103" s="328" t="s">
        <v>349</v>
      </c>
      <c r="G103" s="330">
        <v>8166</v>
      </c>
      <c r="H103" s="330"/>
      <c r="I103" s="330"/>
      <c r="J103" s="330"/>
      <c r="K103" s="332">
        <f t="shared" si="2"/>
        <v>8166</v>
      </c>
      <c r="L103" s="330">
        <v>1283.3</v>
      </c>
      <c r="M103" s="332">
        <f t="shared" si="3"/>
        <v>6882.7</v>
      </c>
      <c r="N103" s="334"/>
      <c r="O103" s="330">
        <v>425.06</v>
      </c>
      <c r="P103" s="330">
        <v>16.53</v>
      </c>
      <c r="Q103" s="330"/>
      <c r="R103" s="330">
        <v>27.87</v>
      </c>
    </row>
    <row r="104" spans="1:18" ht="18.75" customHeight="1" x14ac:dyDescent="0.25">
      <c r="A104" s="328">
        <v>95</v>
      </c>
      <c r="B104" s="328" t="s">
        <v>496</v>
      </c>
      <c r="C104" s="329" t="s">
        <v>497</v>
      </c>
      <c r="D104" s="328" t="s">
        <v>498</v>
      </c>
      <c r="E104" s="329" t="s">
        <v>2778</v>
      </c>
      <c r="F104" s="328" t="s">
        <v>186</v>
      </c>
      <c r="G104" s="330">
        <v>2226</v>
      </c>
      <c r="H104" s="330"/>
      <c r="I104" s="330"/>
      <c r="J104" s="330"/>
      <c r="K104" s="332">
        <f t="shared" si="2"/>
        <v>2226</v>
      </c>
      <c r="L104" s="330">
        <v>203.65</v>
      </c>
      <c r="M104" s="332">
        <f t="shared" si="3"/>
        <v>2022.35</v>
      </c>
      <c r="N104" s="334"/>
      <c r="O104" s="330">
        <v>120.98</v>
      </c>
      <c r="P104" s="330">
        <v>4.7</v>
      </c>
      <c r="Q104" s="330"/>
      <c r="R104" s="330">
        <v>7.93</v>
      </c>
    </row>
    <row r="105" spans="1:18" ht="18.75" customHeight="1" x14ac:dyDescent="0.25">
      <c r="A105" s="328">
        <v>96</v>
      </c>
      <c r="B105" s="328" t="s">
        <v>499</v>
      </c>
      <c r="C105" s="329" t="s">
        <v>500</v>
      </c>
      <c r="D105" s="328" t="s">
        <v>501</v>
      </c>
      <c r="E105" s="329" t="s">
        <v>2772</v>
      </c>
      <c r="F105" s="328" t="s">
        <v>322</v>
      </c>
      <c r="G105" s="330">
        <v>2217</v>
      </c>
      <c r="H105" s="330">
        <v>532.22</v>
      </c>
      <c r="I105" s="330"/>
      <c r="J105" s="330"/>
      <c r="K105" s="332">
        <f t="shared" si="2"/>
        <v>2749.2200000000003</v>
      </c>
      <c r="L105" s="330">
        <v>228.54</v>
      </c>
      <c r="M105" s="332">
        <f t="shared" si="3"/>
        <v>2520.6800000000003</v>
      </c>
      <c r="N105" s="334"/>
      <c r="O105" s="330">
        <v>120.45</v>
      </c>
      <c r="P105" s="330">
        <v>4.68</v>
      </c>
      <c r="Q105" s="330"/>
      <c r="R105" s="330">
        <v>7.9</v>
      </c>
    </row>
    <row r="106" spans="1:18" ht="18.75" customHeight="1" x14ac:dyDescent="0.25">
      <c r="A106" s="328">
        <v>97</v>
      </c>
      <c r="B106" s="328" t="s">
        <v>502</v>
      </c>
      <c r="C106" s="329" t="s">
        <v>503</v>
      </c>
      <c r="D106" s="328" t="s">
        <v>504</v>
      </c>
      <c r="E106" s="329" t="s">
        <v>2757</v>
      </c>
      <c r="F106" s="328" t="s">
        <v>186</v>
      </c>
      <c r="G106" s="330">
        <v>2068</v>
      </c>
      <c r="H106" s="330">
        <v>309.14</v>
      </c>
      <c r="I106" s="330"/>
      <c r="J106" s="330"/>
      <c r="K106" s="332">
        <f t="shared" si="2"/>
        <v>2377.14</v>
      </c>
      <c r="L106" s="330">
        <v>271.83999999999997</v>
      </c>
      <c r="M106" s="332">
        <f t="shared" si="3"/>
        <v>2105.2999999999997</v>
      </c>
      <c r="N106" s="334"/>
      <c r="O106" s="330">
        <v>186.12</v>
      </c>
      <c r="P106" s="330">
        <v>7.24</v>
      </c>
      <c r="Q106" s="330"/>
      <c r="R106" s="330">
        <v>12.2</v>
      </c>
    </row>
    <row r="107" spans="1:18" ht="18.75" customHeight="1" x14ac:dyDescent="0.25">
      <c r="A107" s="328">
        <v>98</v>
      </c>
      <c r="B107" s="328" t="s">
        <v>505</v>
      </c>
      <c r="C107" s="329" t="s">
        <v>506</v>
      </c>
      <c r="D107" s="328" t="s">
        <v>507</v>
      </c>
      <c r="E107" s="329" t="s">
        <v>2757</v>
      </c>
      <c r="F107" s="328" t="s">
        <v>204</v>
      </c>
      <c r="G107" s="330">
        <v>2267</v>
      </c>
      <c r="H107" s="330"/>
      <c r="I107" s="330"/>
      <c r="J107" s="330"/>
      <c r="K107" s="332">
        <f t="shared" si="2"/>
        <v>2267</v>
      </c>
      <c r="L107" s="330">
        <v>203.21</v>
      </c>
      <c r="M107" s="332">
        <f t="shared" si="3"/>
        <v>2063.79</v>
      </c>
      <c r="N107" s="334"/>
      <c r="O107" s="330">
        <v>123.38</v>
      </c>
      <c r="P107" s="330">
        <v>4.8</v>
      </c>
      <c r="Q107" s="330"/>
      <c r="R107" s="330">
        <v>8.09</v>
      </c>
    </row>
    <row r="108" spans="1:18" ht="18.75" customHeight="1" x14ac:dyDescent="0.25">
      <c r="A108" s="328">
        <v>99</v>
      </c>
      <c r="B108" s="328" t="s">
        <v>508</v>
      </c>
      <c r="C108" s="329" t="s">
        <v>509</v>
      </c>
      <c r="D108" s="328" t="s">
        <v>510</v>
      </c>
      <c r="E108" s="329" t="s">
        <v>2757</v>
      </c>
      <c r="F108" s="328" t="s">
        <v>204</v>
      </c>
      <c r="G108" s="330">
        <v>2267</v>
      </c>
      <c r="H108" s="330">
        <v>551.94000000000005</v>
      </c>
      <c r="I108" s="330"/>
      <c r="J108" s="330"/>
      <c r="K108" s="332">
        <f t="shared" si="2"/>
        <v>2818.94</v>
      </c>
      <c r="L108" s="330">
        <v>1530.03</v>
      </c>
      <c r="M108" s="332">
        <f t="shared" si="3"/>
        <v>1288.9100000000001</v>
      </c>
      <c r="N108" s="334"/>
      <c r="O108" s="330">
        <v>123.38</v>
      </c>
      <c r="P108" s="330">
        <v>4.8</v>
      </c>
      <c r="Q108" s="330"/>
      <c r="R108" s="330">
        <v>8.09</v>
      </c>
    </row>
    <row r="109" spans="1:18" ht="18.75" customHeight="1" x14ac:dyDescent="0.25">
      <c r="A109" s="328">
        <v>100</v>
      </c>
      <c r="B109" s="328" t="s">
        <v>511</v>
      </c>
      <c r="C109" s="329" t="s">
        <v>512</v>
      </c>
      <c r="D109" s="328" t="s">
        <v>513</v>
      </c>
      <c r="E109" s="329" t="s">
        <v>2740</v>
      </c>
      <c r="F109" s="328" t="s">
        <v>349</v>
      </c>
      <c r="G109" s="330">
        <v>7266</v>
      </c>
      <c r="H109" s="330"/>
      <c r="I109" s="330"/>
      <c r="J109" s="330"/>
      <c r="K109" s="332">
        <f t="shared" si="2"/>
        <v>7266</v>
      </c>
      <c r="L109" s="330">
        <v>1301.06</v>
      </c>
      <c r="M109" s="332">
        <f t="shared" si="3"/>
        <v>5964.9400000000005</v>
      </c>
      <c r="N109" s="334"/>
      <c r="O109" s="330">
        <v>425.06</v>
      </c>
      <c r="P109" s="330">
        <v>16.53</v>
      </c>
      <c r="Q109" s="330"/>
      <c r="R109" s="330">
        <v>27.87</v>
      </c>
    </row>
    <row r="110" spans="1:18" ht="18.75" customHeight="1" x14ac:dyDescent="0.25">
      <c r="A110" s="328">
        <v>101</v>
      </c>
      <c r="B110" s="328" t="s">
        <v>514</v>
      </c>
      <c r="C110" s="329" t="s">
        <v>515</v>
      </c>
      <c r="D110" s="328" t="s">
        <v>516</v>
      </c>
      <c r="E110" s="329" t="s">
        <v>2740</v>
      </c>
      <c r="F110" s="328" t="s">
        <v>349</v>
      </c>
      <c r="G110" s="330">
        <v>8166</v>
      </c>
      <c r="H110" s="330"/>
      <c r="I110" s="330"/>
      <c r="J110" s="330"/>
      <c r="K110" s="332">
        <f t="shared" si="2"/>
        <v>8166</v>
      </c>
      <c r="L110" s="330">
        <v>1368.89</v>
      </c>
      <c r="M110" s="332">
        <f t="shared" si="3"/>
        <v>6797.11</v>
      </c>
      <c r="N110" s="334"/>
      <c r="O110" s="330">
        <v>425.06</v>
      </c>
      <c r="P110" s="330">
        <v>16.53</v>
      </c>
      <c r="Q110" s="330"/>
      <c r="R110" s="330">
        <v>27.87</v>
      </c>
    </row>
    <row r="111" spans="1:18" ht="18.75" customHeight="1" x14ac:dyDescent="0.25">
      <c r="A111" s="328">
        <v>102</v>
      </c>
      <c r="B111" s="328" t="s">
        <v>517</v>
      </c>
      <c r="C111" s="329" t="s">
        <v>518</v>
      </c>
      <c r="D111" s="328" t="s">
        <v>519</v>
      </c>
      <c r="E111" s="329" t="s">
        <v>2783</v>
      </c>
      <c r="F111" s="328" t="s">
        <v>186</v>
      </c>
      <c r="G111" s="330">
        <v>2226</v>
      </c>
      <c r="H111" s="330">
        <v>383.48</v>
      </c>
      <c r="I111" s="330"/>
      <c r="J111" s="330"/>
      <c r="K111" s="332">
        <f t="shared" si="2"/>
        <v>2609.48</v>
      </c>
      <c r="L111" s="330">
        <v>220.53</v>
      </c>
      <c r="M111" s="332">
        <f t="shared" si="3"/>
        <v>2388.9499999999998</v>
      </c>
      <c r="N111" s="334"/>
      <c r="O111" s="330">
        <v>120.98</v>
      </c>
      <c r="P111" s="330">
        <v>4.7</v>
      </c>
      <c r="Q111" s="330"/>
      <c r="R111" s="330">
        <v>7.93</v>
      </c>
    </row>
    <row r="112" spans="1:18" ht="18.75" customHeight="1" x14ac:dyDescent="0.25">
      <c r="A112" s="328">
        <v>103</v>
      </c>
      <c r="B112" s="328" t="s">
        <v>520</v>
      </c>
      <c r="C112" s="329" t="s">
        <v>521</v>
      </c>
      <c r="D112" s="328" t="s">
        <v>522</v>
      </c>
      <c r="E112" s="329" t="s">
        <v>2750</v>
      </c>
      <c r="F112" s="328" t="s">
        <v>269</v>
      </c>
      <c r="G112" s="330">
        <v>867.49</v>
      </c>
      <c r="H112" s="330"/>
      <c r="I112" s="330"/>
      <c r="J112" s="330">
        <v>1182.17</v>
      </c>
      <c r="K112" s="332">
        <f t="shared" si="2"/>
        <v>2049.66</v>
      </c>
      <c r="L112" s="330">
        <v>879.44</v>
      </c>
      <c r="M112" s="332">
        <f t="shared" si="3"/>
        <v>1170.2199999999998</v>
      </c>
      <c r="N112" s="334"/>
      <c r="O112" s="330">
        <v>83.7</v>
      </c>
      <c r="P112" s="330"/>
      <c r="Q112" s="330">
        <v>1.4</v>
      </c>
      <c r="R112" s="330">
        <v>3.82</v>
      </c>
    </row>
    <row r="113" spans="1:18" ht="18.75" customHeight="1" x14ac:dyDescent="0.25">
      <c r="A113" s="328">
        <v>104</v>
      </c>
      <c r="B113" s="328" t="s">
        <v>523</v>
      </c>
      <c r="C113" s="329" t="s">
        <v>524</v>
      </c>
      <c r="D113" s="328" t="s">
        <v>525</v>
      </c>
      <c r="E113" s="329" t="s">
        <v>2740</v>
      </c>
      <c r="F113" s="328" t="s">
        <v>349</v>
      </c>
      <c r="G113" s="330">
        <v>8166</v>
      </c>
      <c r="H113" s="330"/>
      <c r="I113" s="330"/>
      <c r="J113" s="330"/>
      <c r="K113" s="332">
        <f t="shared" si="2"/>
        <v>8166</v>
      </c>
      <c r="L113" s="330">
        <v>1858.29</v>
      </c>
      <c r="M113" s="332">
        <f t="shared" si="3"/>
        <v>6307.71</v>
      </c>
      <c r="N113" s="334"/>
      <c r="O113" s="330">
        <v>425.06</v>
      </c>
      <c r="P113" s="330">
        <v>16.53</v>
      </c>
      <c r="Q113" s="330"/>
      <c r="R113" s="330">
        <v>27.87</v>
      </c>
    </row>
    <row r="114" spans="1:18" ht="18.75" customHeight="1" x14ac:dyDescent="0.25">
      <c r="A114" s="328">
        <v>105</v>
      </c>
      <c r="B114" s="328" t="s">
        <v>526</v>
      </c>
      <c r="C114" s="329" t="s">
        <v>527</v>
      </c>
      <c r="D114" s="328" t="s">
        <v>528</v>
      </c>
      <c r="E114" s="329" t="s">
        <v>2757</v>
      </c>
      <c r="F114" s="328" t="s">
        <v>204</v>
      </c>
      <c r="G114" s="330">
        <v>2267</v>
      </c>
      <c r="H114" s="330">
        <v>609.39</v>
      </c>
      <c r="I114" s="330"/>
      <c r="J114" s="330"/>
      <c r="K114" s="332">
        <f t="shared" si="2"/>
        <v>2876.39</v>
      </c>
      <c r="L114" s="330">
        <v>1449.75</v>
      </c>
      <c r="M114" s="332">
        <f t="shared" si="3"/>
        <v>1426.6399999999999</v>
      </c>
      <c r="N114" s="334"/>
      <c r="O114" s="330">
        <v>123.38</v>
      </c>
      <c r="P114" s="330">
        <v>4.8</v>
      </c>
      <c r="Q114" s="330"/>
      <c r="R114" s="330">
        <v>8.09</v>
      </c>
    </row>
    <row r="115" spans="1:18" ht="18.75" customHeight="1" x14ac:dyDescent="0.25">
      <c r="A115" s="328">
        <v>106</v>
      </c>
      <c r="B115" s="328" t="s">
        <v>529</v>
      </c>
      <c r="C115" s="329" t="s">
        <v>530</v>
      </c>
      <c r="D115" s="328" t="s">
        <v>531</v>
      </c>
      <c r="E115" s="329" t="s">
        <v>2743</v>
      </c>
      <c r="F115" s="328" t="s">
        <v>380</v>
      </c>
      <c r="G115" s="330">
        <v>3660</v>
      </c>
      <c r="H115" s="330"/>
      <c r="I115" s="330"/>
      <c r="J115" s="330"/>
      <c r="K115" s="332">
        <f t="shared" si="2"/>
        <v>3660</v>
      </c>
      <c r="L115" s="330">
        <v>475.78</v>
      </c>
      <c r="M115" s="332">
        <f t="shared" si="3"/>
        <v>3184.2200000000003</v>
      </c>
      <c r="N115" s="334"/>
      <c r="O115" s="330">
        <v>214.11</v>
      </c>
      <c r="P115" s="330">
        <v>8.33</v>
      </c>
      <c r="Q115" s="330"/>
      <c r="R115" s="330">
        <v>14.04</v>
      </c>
    </row>
    <row r="116" spans="1:18" ht="18.75" customHeight="1" x14ac:dyDescent="0.25">
      <c r="A116" s="328">
        <v>107</v>
      </c>
      <c r="B116" s="328" t="s">
        <v>532</v>
      </c>
      <c r="C116" s="329" t="s">
        <v>533</v>
      </c>
      <c r="D116" s="328" t="s">
        <v>534</v>
      </c>
      <c r="E116" s="329" t="s">
        <v>2757</v>
      </c>
      <c r="F116" s="328" t="s">
        <v>204</v>
      </c>
      <c r="G116" s="330">
        <v>2267</v>
      </c>
      <c r="H116" s="330"/>
      <c r="I116" s="330"/>
      <c r="J116" s="330"/>
      <c r="K116" s="332">
        <f t="shared" si="2"/>
        <v>2267</v>
      </c>
      <c r="L116" s="330">
        <v>821.87</v>
      </c>
      <c r="M116" s="332">
        <f t="shared" si="3"/>
        <v>1445.13</v>
      </c>
      <c r="N116" s="334"/>
      <c r="O116" s="330">
        <v>123.38</v>
      </c>
      <c r="P116" s="330">
        <v>4.8</v>
      </c>
      <c r="Q116" s="330"/>
      <c r="R116" s="330">
        <v>8.09</v>
      </c>
    </row>
    <row r="117" spans="1:18" ht="18.75" customHeight="1" x14ac:dyDescent="0.25">
      <c r="A117" s="328">
        <v>108</v>
      </c>
      <c r="B117" s="328" t="s">
        <v>535</v>
      </c>
      <c r="C117" s="329" t="s">
        <v>536</v>
      </c>
      <c r="D117" s="328" t="s">
        <v>537</v>
      </c>
      <c r="E117" s="329" t="s">
        <v>2759</v>
      </c>
      <c r="F117" s="328" t="s">
        <v>208</v>
      </c>
      <c r="G117" s="330">
        <v>4094.5699999999997</v>
      </c>
      <c r="H117" s="330">
        <v>508.38</v>
      </c>
      <c r="I117" s="330"/>
      <c r="J117" s="330"/>
      <c r="K117" s="332">
        <f t="shared" si="2"/>
        <v>4602.95</v>
      </c>
      <c r="L117" s="330">
        <v>1093.1099999999999</v>
      </c>
      <c r="M117" s="332">
        <f t="shared" si="3"/>
        <v>3509.84</v>
      </c>
      <c r="N117" s="334"/>
      <c r="O117" s="330">
        <v>122.32</v>
      </c>
      <c r="P117" s="330">
        <v>4.76</v>
      </c>
      <c r="Q117" s="330"/>
      <c r="R117" s="330">
        <v>8.02</v>
      </c>
    </row>
    <row r="118" spans="1:18" ht="18.75" customHeight="1" x14ac:dyDescent="0.25">
      <c r="A118" s="328">
        <v>109</v>
      </c>
      <c r="B118" s="328" t="s">
        <v>538</v>
      </c>
      <c r="C118" s="329" t="s">
        <v>539</v>
      </c>
      <c r="D118" s="328" t="s">
        <v>540</v>
      </c>
      <c r="E118" s="329" t="s">
        <v>2779</v>
      </c>
      <c r="F118" s="328" t="s">
        <v>322</v>
      </c>
      <c r="G118" s="330">
        <v>2217</v>
      </c>
      <c r="H118" s="330"/>
      <c r="I118" s="330"/>
      <c r="J118" s="330"/>
      <c r="K118" s="332">
        <f t="shared" si="2"/>
        <v>2217</v>
      </c>
      <c r="L118" s="330">
        <v>222.8</v>
      </c>
      <c r="M118" s="332">
        <f t="shared" si="3"/>
        <v>1994.2</v>
      </c>
      <c r="N118" s="334"/>
      <c r="O118" s="330">
        <v>120.45</v>
      </c>
      <c r="P118" s="330">
        <v>4.68</v>
      </c>
      <c r="Q118" s="330"/>
      <c r="R118" s="330">
        <v>7.9</v>
      </c>
    </row>
    <row r="119" spans="1:18" ht="18.75" customHeight="1" x14ac:dyDescent="0.25">
      <c r="A119" s="328">
        <v>110</v>
      </c>
      <c r="B119" s="328" t="s">
        <v>541</v>
      </c>
      <c r="C119" s="329" t="s">
        <v>542</v>
      </c>
      <c r="D119" s="328" t="s">
        <v>543</v>
      </c>
      <c r="E119" s="329" t="s">
        <v>2757</v>
      </c>
      <c r="F119" s="328" t="s">
        <v>186</v>
      </c>
      <c r="G119" s="330">
        <v>2226</v>
      </c>
      <c r="H119" s="330">
        <v>551.94000000000005</v>
      </c>
      <c r="I119" s="330"/>
      <c r="J119" s="330"/>
      <c r="K119" s="332">
        <f t="shared" si="2"/>
        <v>2777.94</v>
      </c>
      <c r="L119" s="330">
        <v>292.32</v>
      </c>
      <c r="M119" s="332">
        <f t="shared" si="3"/>
        <v>2485.62</v>
      </c>
      <c r="N119" s="334"/>
      <c r="O119" s="330">
        <v>120.98</v>
      </c>
      <c r="P119" s="330">
        <v>4.7</v>
      </c>
      <c r="Q119" s="330"/>
      <c r="R119" s="330">
        <v>7.93</v>
      </c>
    </row>
    <row r="120" spans="1:18" ht="18.75" customHeight="1" x14ac:dyDescent="0.25">
      <c r="A120" s="328">
        <v>111</v>
      </c>
      <c r="B120" s="328" t="s">
        <v>544</v>
      </c>
      <c r="C120" s="329" t="s">
        <v>545</v>
      </c>
      <c r="D120" s="328" t="s">
        <v>546</v>
      </c>
      <c r="E120" s="329" t="s">
        <v>2757</v>
      </c>
      <c r="F120" s="328" t="s">
        <v>186</v>
      </c>
      <c r="G120" s="330">
        <v>2068</v>
      </c>
      <c r="H120" s="330">
        <v>562.83000000000004</v>
      </c>
      <c r="I120" s="330"/>
      <c r="J120" s="331"/>
      <c r="K120" s="332">
        <f t="shared" si="2"/>
        <v>2630.83</v>
      </c>
      <c r="L120" s="330">
        <v>276.54000000000002</v>
      </c>
      <c r="M120" s="332">
        <f t="shared" si="3"/>
        <v>2354.29</v>
      </c>
      <c r="N120" s="333"/>
      <c r="O120" s="330">
        <v>186.12</v>
      </c>
      <c r="P120" s="330">
        <v>7.24</v>
      </c>
      <c r="Q120" s="330"/>
      <c r="R120" s="330">
        <v>12.2</v>
      </c>
    </row>
    <row r="121" spans="1:18" ht="18.75" customHeight="1" x14ac:dyDescent="0.25">
      <c r="A121" s="328">
        <v>112</v>
      </c>
      <c r="B121" s="328" t="s">
        <v>547</v>
      </c>
      <c r="C121" s="329" t="s">
        <v>548</v>
      </c>
      <c r="D121" s="328" t="s">
        <v>549</v>
      </c>
      <c r="E121" s="329" t="s">
        <v>2781</v>
      </c>
      <c r="F121" s="328" t="s">
        <v>247</v>
      </c>
      <c r="G121" s="330">
        <v>875.25</v>
      </c>
      <c r="H121" s="330"/>
      <c r="I121" s="330"/>
      <c r="J121" s="330">
        <v>1182.17</v>
      </c>
      <c r="K121" s="332">
        <f t="shared" si="2"/>
        <v>2057.42</v>
      </c>
      <c r="L121" s="330">
        <v>697.86999999999989</v>
      </c>
      <c r="M121" s="332">
        <f t="shared" si="3"/>
        <v>1359.5500000000002</v>
      </c>
      <c r="N121" s="334"/>
      <c r="O121" s="330">
        <v>83.7</v>
      </c>
      <c r="P121" s="330"/>
      <c r="Q121" s="330">
        <v>1.4</v>
      </c>
      <c r="R121" s="330">
        <v>3.52</v>
      </c>
    </row>
    <row r="122" spans="1:18" ht="18.75" customHeight="1" x14ac:dyDescent="0.25">
      <c r="A122" s="328">
        <v>113</v>
      </c>
      <c r="B122" s="328" t="s">
        <v>550</v>
      </c>
      <c r="C122" s="329" t="s">
        <v>551</v>
      </c>
      <c r="D122" s="328" t="s">
        <v>552</v>
      </c>
      <c r="E122" s="329" t="s">
        <v>2743</v>
      </c>
      <c r="F122" s="328" t="s">
        <v>213</v>
      </c>
      <c r="G122" s="330">
        <v>3344</v>
      </c>
      <c r="H122" s="330">
        <v>759.66</v>
      </c>
      <c r="I122" s="330"/>
      <c r="J122" s="330"/>
      <c r="K122" s="332">
        <f t="shared" si="2"/>
        <v>4103.66</v>
      </c>
      <c r="L122" s="330">
        <v>582.58999999999992</v>
      </c>
      <c r="M122" s="332">
        <f t="shared" si="3"/>
        <v>3521.0699999999997</v>
      </c>
      <c r="N122" s="334"/>
      <c r="O122" s="330">
        <v>300.95999999999998</v>
      </c>
      <c r="P122" s="330">
        <v>11.7</v>
      </c>
      <c r="Q122" s="330"/>
      <c r="R122" s="330">
        <v>19.73</v>
      </c>
    </row>
    <row r="123" spans="1:18" ht="18.75" customHeight="1" x14ac:dyDescent="0.25">
      <c r="A123" s="328">
        <v>114</v>
      </c>
      <c r="B123" s="328" t="s">
        <v>553</v>
      </c>
      <c r="C123" s="329" t="s">
        <v>554</v>
      </c>
      <c r="D123" s="328" t="s">
        <v>555</v>
      </c>
      <c r="E123" s="329" t="s">
        <v>2757</v>
      </c>
      <c r="F123" s="328" t="s">
        <v>204</v>
      </c>
      <c r="G123" s="330">
        <v>1559.46</v>
      </c>
      <c r="H123" s="330"/>
      <c r="I123" s="330"/>
      <c r="J123" s="330"/>
      <c r="K123" s="332">
        <f t="shared" si="2"/>
        <v>1559.46</v>
      </c>
      <c r="L123" s="330">
        <v>111.23</v>
      </c>
      <c r="M123" s="332">
        <f t="shared" si="3"/>
        <v>1448.23</v>
      </c>
      <c r="N123" s="334"/>
      <c r="O123" s="330">
        <v>59.7</v>
      </c>
      <c r="P123" s="330">
        <v>3.26</v>
      </c>
      <c r="Q123" s="330"/>
      <c r="R123" s="330">
        <v>3.91</v>
      </c>
    </row>
    <row r="124" spans="1:18" ht="18.75" customHeight="1" x14ac:dyDescent="0.25">
      <c r="A124" s="328">
        <v>115</v>
      </c>
      <c r="B124" s="328" t="s">
        <v>556</v>
      </c>
      <c r="C124" s="329" t="s">
        <v>557</v>
      </c>
      <c r="D124" s="328" t="s">
        <v>558</v>
      </c>
      <c r="E124" s="329" t="s">
        <v>2757</v>
      </c>
      <c r="F124" s="328" t="s">
        <v>204</v>
      </c>
      <c r="G124" s="330">
        <v>2267</v>
      </c>
      <c r="H124" s="330">
        <v>467.71</v>
      </c>
      <c r="I124" s="330"/>
      <c r="J124" s="330"/>
      <c r="K124" s="332">
        <f t="shared" si="2"/>
        <v>2734.71</v>
      </c>
      <c r="L124" s="330">
        <v>525.48</v>
      </c>
      <c r="M124" s="332">
        <f t="shared" si="3"/>
        <v>2209.23</v>
      </c>
      <c r="N124" s="334"/>
      <c r="O124" s="330">
        <v>123.38</v>
      </c>
      <c r="P124" s="330">
        <v>4.8</v>
      </c>
      <c r="Q124" s="330"/>
      <c r="R124" s="330">
        <v>8.09</v>
      </c>
    </row>
    <row r="125" spans="1:18" ht="18.75" customHeight="1" x14ac:dyDescent="0.25">
      <c r="A125" s="328">
        <v>116</v>
      </c>
      <c r="B125" s="328" t="s">
        <v>559</v>
      </c>
      <c r="C125" s="329" t="s">
        <v>560</v>
      </c>
      <c r="D125" s="328" t="s">
        <v>561</v>
      </c>
      <c r="E125" s="329" t="s">
        <v>2762</v>
      </c>
      <c r="F125" s="328" t="s">
        <v>492</v>
      </c>
      <c r="G125" s="330">
        <v>2199</v>
      </c>
      <c r="H125" s="330">
        <v>462.8</v>
      </c>
      <c r="I125" s="330"/>
      <c r="J125" s="330"/>
      <c r="K125" s="332">
        <f t="shared" si="2"/>
        <v>2661.8</v>
      </c>
      <c r="L125" s="330">
        <v>1174.9399999999998</v>
      </c>
      <c r="M125" s="332">
        <f t="shared" si="3"/>
        <v>1486.8600000000004</v>
      </c>
      <c r="N125" s="334"/>
      <c r="O125" s="330">
        <v>119.4</v>
      </c>
      <c r="P125" s="330">
        <v>4.6399999999999997</v>
      </c>
      <c r="Q125" s="330"/>
      <c r="R125" s="330">
        <v>7.83</v>
      </c>
    </row>
    <row r="126" spans="1:18" ht="18.75" customHeight="1" x14ac:dyDescent="0.25">
      <c r="A126" s="328">
        <v>117</v>
      </c>
      <c r="B126" s="328" t="s">
        <v>562</v>
      </c>
      <c r="C126" s="329" t="s">
        <v>563</v>
      </c>
      <c r="D126" s="328" t="s">
        <v>564</v>
      </c>
      <c r="E126" s="329" t="s">
        <v>2749</v>
      </c>
      <c r="F126" s="328" t="s">
        <v>274</v>
      </c>
      <c r="G126" s="330">
        <v>3344</v>
      </c>
      <c r="H126" s="330"/>
      <c r="I126" s="330"/>
      <c r="J126" s="330"/>
      <c r="K126" s="332">
        <f t="shared" si="2"/>
        <v>3344</v>
      </c>
      <c r="L126" s="330">
        <v>363.96000000000004</v>
      </c>
      <c r="M126" s="332">
        <f t="shared" si="3"/>
        <v>2980.04</v>
      </c>
      <c r="N126" s="334"/>
      <c r="O126" s="330">
        <v>195.62</v>
      </c>
      <c r="P126" s="330">
        <v>7.61</v>
      </c>
      <c r="Q126" s="330"/>
      <c r="R126" s="330">
        <v>12.82</v>
      </c>
    </row>
    <row r="127" spans="1:18" ht="18.75" customHeight="1" x14ac:dyDescent="0.25">
      <c r="A127" s="328">
        <v>118</v>
      </c>
      <c r="B127" s="328" t="s">
        <v>565</v>
      </c>
      <c r="C127" s="329" t="s">
        <v>566</v>
      </c>
      <c r="D127" s="328" t="s">
        <v>567</v>
      </c>
      <c r="E127" s="329" t="s">
        <v>2777</v>
      </c>
      <c r="F127" s="328" t="s">
        <v>204</v>
      </c>
      <c r="G127" s="330">
        <v>2267</v>
      </c>
      <c r="H127" s="330"/>
      <c r="I127" s="330"/>
      <c r="J127" s="330"/>
      <c r="K127" s="332">
        <f t="shared" si="2"/>
        <v>2267</v>
      </c>
      <c r="L127" s="330">
        <v>216.21</v>
      </c>
      <c r="M127" s="332">
        <f t="shared" si="3"/>
        <v>2050.79</v>
      </c>
      <c r="N127" s="334"/>
      <c r="O127" s="330">
        <v>123.38</v>
      </c>
      <c r="P127" s="330">
        <v>4.8</v>
      </c>
      <c r="Q127" s="330"/>
      <c r="R127" s="330">
        <v>8.09</v>
      </c>
    </row>
    <row r="128" spans="1:18" ht="18.75" customHeight="1" x14ac:dyDescent="0.25">
      <c r="A128" s="328">
        <v>119</v>
      </c>
      <c r="B128" s="328" t="s">
        <v>568</v>
      </c>
      <c r="C128" s="329" t="s">
        <v>569</v>
      </c>
      <c r="D128" s="328" t="s">
        <v>570</v>
      </c>
      <c r="E128" s="329" t="s">
        <v>2757</v>
      </c>
      <c r="F128" s="328" t="s">
        <v>204</v>
      </c>
      <c r="G128" s="330">
        <v>2267</v>
      </c>
      <c r="H128" s="330">
        <v>551.94000000000005</v>
      </c>
      <c r="I128" s="330"/>
      <c r="J128" s="330"/>
      <c r="K128" s="332">
        <f t="shared" si="2"/>
        <v>2818.94</v>
      </c>
      <c r="L128" s="330">
        <v>371.78000000000003</v>
      </c>
      <c r="M128" s="332">
        <f t="shared" si="3"/>
        <v>2447.16</v>
      </c>
      <c r="N128" s="334"/>
      <c r="O128" s="330">
        <v>123.38</v>
      </c>
      <c r="P128" s="330">
        <v>4.8</v>
      </c>
      <c r="Q128" s="330"/>
      <c r="R128" s="330">
        <v>8.09</v>
      </c>
    </row>
    <row r="129" spans="1:18" ht="18.75" customHeight="1" x14ac:dyDescent="0.25">
      <c r="A129" s="328">
        <v>120</v>
      </c>
      <c r="B129" s="328" t="s">
        <v>571</v>
      </c>
      <c r="C129" s="329" t="s">
        <v>572</v>
      </c>
      <c r="D129" s="328" t="s">
        <v>573</v>
      </c>
      <c r="E129" s="329" t="s">
        <v>2757</v>
      </c>
      <c r="F129" s="328" t="s">
        <v>204</v>
      </c>
      <c r="G129" s="330">
        <v>2267</v>
      </c>
      <c r="H129" s="330">
        <v>551.94000000000005</v>
      </c>
      <c r="I129" s="330"/>
      <c r="J129" s="330"/>
      <c r="K129" s="332">
        <f t="shared" si="2"/>
        <v>2818.94</v>
      </c>
      <c r="L129" s="330">
        <v>936.12</v>
      </c>
      <c r="M129" s="332">
        <f t="shared" si="3"/>
        <v>1882.8200000000002</v>
      </c>
      <c r="N129" s="334"/>
      <c r="O129" s="330">
        <v>123.38</v>
      </c>
      <c r="P129" s="330">
        <v>4.8</v>
      </c>
      <c r="Q129" s="330"/>
      <c r="R129" s="330">
        <v>8.09</v>
      </c>
    </row>
    <row r="130" spans="1:18" ht="18.75" customHeight="1" x14ac:dyDescent="0.25">
      <c r="A130" s="328">
        <v>121</v>
      </c>
      <c r="B130" s="328" t="s">
        <v>574</v>
      </c>
      <c r="C130" s="329" t="s">
        <v>575</v>
      </c>
      <c r="D130" s="328" t="s">
        <v>576</v>
      </c>
      <c r="E130" s="329" t="s">
        <v>2645</v>
      </c>
      <c r="F130" s="328" t="s">
        <v>208</v>
      </c>
      <c r="G130" s="330">
        <v>855</v>
      </c>
      <c r="H130" s="330"/>
      <c r="I130" s="330"/>
      <c r="J130" s="330">
        <v>1182.17</v>
      </c>
      <c r="K130" s="332">
        <f t="shared" si="2"/>
        <v>2037.17</v>
      </c>
      <c r="L130" s="330">
        <v>914.01</v>
      </c>
      <c r="M130" s="332">
        <f t="shared" si="3"/>
        <v>1123.1600000000001</v>
      </c>
      <c r="N130" s="334"/>
      <c r="O130" s="330">
        <v>83.7</v>
      </c>
      <c r="P130" s="330"/>
      <c r="Q130" s="330">
        <v>1.4</v>
      </c>
      <c r="R130" s="330">
        <v>3.13</v>
      </c>
    </row>
    <row r="131" spans="1:18" ht="18.75" customHeight="1" x14ac:dyDescent="0.25">
      <c r="A131" s="328">
        <v>122</v>
      </c>
      <c r="B131" s="328" t="s">
        <v>577</v>
      </c>
      <c r="C131" s="329" t="s">
        <v>578</v>
      </c>
      <c r="D131" s="328" t="s">
        <v>579</v>
      </c>
      <c r="E131" s="329" t="s">
        <v>2757</v>
      </c>
      <c r="F131" s="328" t="s">
        <v>204</v>
      </c>
      <c r="G131" s="330">
        <v>2267</v>
      </c>
      <c r="H131" s="330"/>
      <c r="I131" s="330"/>
      <c r="J131" s="330"/>
      <c r="K131" s="332">
        <f t="shared" si="2"/>
        <v>2267</v>
      </c>
      <c r="L131" s="330">
        <v>531.55000000000007</v>
      </c>
      <c r="M131" s="332">
        <f t="shared" si="3"/>
        <v>1735.4499999999998</v>
      </c>
      <c r="N131" s="334"/>
      <c r="O131" s="330">
        <v>123.38</v>
      </c>
      <c r="P131" s="330">
        <v>4.8</v>
      </c>
      <c r="Q131" s="330"/>
      <c r="R131" s="330">
        <v>8.09</v>
      </c>
    </row>
    <row r="132" spans="1:18" ht="18.75" customHeight="1" x14ac:dyDescent="0.25">
      <c r="A132" s="328">
        <v>123</v>
      </c>
      <c r="B132" s="328" t="s">
        <v>580</v>
      </c>
      <c r="C132" s="329" t="s">
        <v>581</v>
      </c>
      <c r="D132" s="328" t="s">
        <v>582</v>
      </c>
      <c r="E132" s="329" t="s">
        <v>2768</v>
      </c>
      <c r="F132" s="328" t="s">
        <v>322</v>
      </c>
      <c r="G132" s="330">
        <v>2217</v>
      </c>
      <c r="H132" s="330"/>
      <c r="I132" s="330"/>
      <c r="J132" s="330"/>
      <c r="K132" s="332">
        <f t="shared" si="2"/>
        <v>2217</v>
      </c>
      <c r="L132" s="330">
        <v>1086.0899999999999</v>
      </c>
      <c r="M132" s="332">
        <f t="shared" si="3"/>
        <v>1130.9100000000001</v>
      </c>
      <c r="N132" s="334"/>
      <c r="O132" s="330">
        <v>120.45</v>
      </c>
      <c r="P132" s="330">
        <v>4.68</v>
      </c>
      <c r="Q132" s="330"/>
      <c r="R132" s="330">
        <v>7.9</v>
      </c>
    </row>
    <row r="133" spans="1:18" ht="18.75" customHeight="1" x14ac:dyDescent="0.25">
      <c r="A133" s="328">
        <v>124</v>
      </c>
      <c r="B133" s="328" t="s">
        <v>583</v>
      </c>
      <c r="C133" s="329" t="s">
        <v>584</v>
      </c>
      <c r="D133" s="328" t="s">
        <v>585</v>
      </c>
      <c r="E133" s="329" t="s">
        <v>2750</v>
      </c>
      <c r="F133" s="328" t="s">
        <v>204</v>
      </c>
      <c r="G133" s="330">
        <v>859.70999999999992</v>
      </c>
      <c r="H133" s="330"/>
      <c r="I133" s="330"/>
      <c r="J133" s="330">
        <v>3022.17</v>
      </c>
      <c r="K133" s="332">
        <f t="shared" si="2"/>
        <v>3881.88</v>
      </c>
      <c r="L133" s="330">
        <v>146.87</v>
      </c>
      <c r="M133" s="332">
        <f t="shared" si="3"/>
        <v>3735.01</v>
      </c>
      <c r="N133" s="334"/>
      <c r="O133" s="330">
        <v>83.7</v>
      </c>
      <c r="P133" s="330"/>
      <c r="Q133" s="330">
        <v>1.4</v>
      </c>
      <c r="R133" s="330">
        <v>3.81</v>
      </c>
    </row>
    <row r="134" spans="1:18" ht="30" customHeight="1" x14ac:dyDescent="0.25">
      <c r="A134" s="328">
        <v>125</v>
      </c>
      <c r="B134" s="328" t="s">
        <v>586</v>
      </c>
      <c r="C134" s="329" t="s">
        <v>587</v>
      </c>
      <c r="D134" s="328" t="s">
        <v>588</v>
      </c>
      <c r="E134" s="329" t="s">
        <v>2757</v>
      </c>
      <c r="F134" s="328" t="s">
        <v>204</v>
      </c>
      <c r="G134" s="330">
        <v>2267</v>
      </c>
      <c r="H134" s="330"/>
      <c r="I134" s="330"/>
      <c r="J134" s="330"/>
      <c r="K134" s="332">
        <f t="shared" si="2"/>
        <v>2267</v>
      </c>
      <c r="L134" s="330">
        <v>978.99</v>
      </c>
      <c r="M134" s="332">
        <f t="shared" si="3"/>
        <v>1288.01</v>
      </c>
      <c r="N134" s="334" t="s">
        <v>589</v>
      </c>
      <c r="O134" s="330">
        <v>123.38</v>
      </c>
      <c r="P134" s="330">
        <v>4.8</v>
      </c>
      <c r="Q134" s="330"/>
      <c r="R134" s="330">
        <v>8.09</v>
      </c>
    </row>
    <row r="135" spans="1:18" ht="18.75" customHeight="1" x14ac:dyDescent="0.25">
      <c r="A135" s="328">
        <v>126</v>
      </c>
      <c r="B135" s="328" t="s">
        <v>590</v>
      </c>
      <c r="C135" s="329" t="s">
        <v>591</v>
      </c>
      <c r="D135" s="328" t="s">
        <v>592</v>
      </c>
      <c r="E135" s="329" t="s">
        <v>2743</v>
      </c>
      <c r="F135" s="328" t="s">
        <v>213</v>
      </c>
      <c r="G135" s="330">
        <v>3794</v>
      </c>
      <c r="H135" s="330">
        <v>1314.78</v>
      </c>
      <c r="I135" s="330"/>
      <c r="J135" s="330"/>
      <c r="K135" s="332">
        <f t="shared" si="2"/>
        <v>5108.78</v>
      </c>
      <c r="L135" s="330">
        <v>1290.75</v>
      </c>
      <c r="M135" s="332">
        <f t="shared" si="3"/>
        <v>3818.0299999999997</v>
      </c>
      <c r="N135" s="334"/>
      <c r="O135" s="330">
        <v>195.62</v>
      </c>
      <c r="P135" s="330">
        <v>7.61</v>
      </c>
      <c r="Q135" s="330"/>
      <c r="R135" s="330">
        <v>12.82</v>
      </c>
    </row>
    <row r="136" spans="1:18" ht="18.75" customHeight="1" x14ac:dyDescent="0.25">
      <c r="A136" s="328">
        <v>127</v>
      </c>
      <c r="B136" s="328" t="s">
        <v>593</v>
      </c>
      <c r="C136" s="329" t="s">
        <v>594</v>
      </c>
      <c r="D136" s="328" t="s">
        <v>595</v>
      </c>
      <c r="E136" s="329" t="s">
        <v>2744</v>
      </c>
      <c r="F136" s="328" t="s">
        <v>236</v>
      </c>
      <c r="G136" s="330">
        <v>4471</v>
      </c>
      <c r="H136" s="330"/>
      <c r="I136" s="330"/>
      <c r="J136" s="330"/>
      <c r="K136" s="332">
        <f t="shared" si="2"/>
        <v>4471</v>
      </c>
      <c r="L136" s="330">
        <v>725.56999999999994</v>
      </c>
      <c r="M136" s="332">
        <f t="shared" si="3"/>
        <v>3745.4300000000003</v>
      </c>
      <c r="N136" s="334"/>
      <c r="O136" s="330">
        <v>261.55</v>
      </c>
      <c r="P136" s="330">
        <v>10.17</v>
      </c>
      <c r="Q136" s="330"/>
      <c r="R136" s="330">
        <v>17.149999999999999</v>
      </c>
    </row>
    <row r="137" spans="1:18" ht="18.75" customHeight="1" x14ac:dyDescent="0.25">
      <c r="A137" s="328">
        <v>128</v>
      </c>
      <c r="B137" s="328" t="s">
        <v>596</v>
      </c>
      <c r="C137" s="329" t="s">
        <v>597</v>
      </c>
      <c r="D137" s="328" t="s">
        <v>598</v>
      </c>
      <c r="E137" s="329" t="s">
        <v>2769</v>
      </c>
      <c r="F137" s="328" t="s">
        <v>228</v>
      </c>
      <c r="G137" s="330">
        <v>4921</v>
      </c>
      <c r="H137" s="330"/>
      <c r="I137" s="330"/>
      <c r="J137" s="330"/>
      <c r="K137" s="332">
        <f t="shared" si="2"/>
        <v>4921</v>
      </c>
      <c r="L137" s="330">
        <v>1842.94</v>
      </c>
      <c r="M137" s="332">
        <f t="shared" si="3"/>
        <v>3078.06</v>
      </c>
      <c r="N137" s="334"/>
      <c r="O137" s="330">
        <v>261.55</v>
      </c>
      <c r="P137" s="330">
        <v>10.17</v>
      </c>
      <c r="Q137" s="330"/>
      <c r="R137" s="330">
        <v>17.149999999999999</v>
      </c>
    </row>
    <row r="138" spans="1:18" ht="18.75" customHeight="1" x14ac:dyDescent="0.25">
      <c r="A138" s="328">
        <v>129</v>
      </c>
      <c r="B138" s="328" t="s">
        <v>599</v>
      </c>
      <c r="C138" s="329" t="s">
        <v>600</v>
      </c>
      <c r="D138" s="328" t="s">
        <v>601</v>
      </c>
      <c r="E138" s="329" t="s">
        <v>2743</v>
      </c>
      <c r="F138" s="328" t="s">
        <v>380</v>
      </c>
      <c r="G138" s="330">
        <v>3660</v>
      </c>
      <c r="H138" s="330">
        <v>1500.78</v>
      </c>
      <c r="I138" s="330"/>
      <c r="J138" s="330"/>
      <c r="K138" s="332">
        <f t="shared" si="2"/>
        <v>5160.78</v>
      </c>
      <c r="L138" s="330">
        <v>700.06999999999994</v>
      </c>
      <c r="M138" s="332">
        <f t="shared" si="3"/>
        <v>4460.71</v>
      </c>
      <c r="N138" s="334"/>
      <c r="O138" s="330">
        <v>214.11</v>
      </c>
      <c r="P138" s="330">
        <v>8.33</v>
      </c>
      <c r="Q138" s="330"/>
      <c r="R138" s="330">
        <v>14.04</v>
      </c>
    </row>
    <row r="139" spans="1:18" ht="18.75" customHeight="1" x14ac:dyDescent="0.25">
      <c r="A139" s="328">
        <v>130</v>
      </c>
      <c r="B139" s="328" t="s">
        <v>602</v>
      </c>
      <c r="C139" s="329" t="s">
        <v>603</v>
      </c>
      <c r="D139" s="328" t="s">
        <v>604</v>
      </c>
      <c r="E139" s="329" t="s">
        <v>2757</v>
      </c>
      <c r="F139" s="328" t="s">
        <v>204</v>
      </c>
      <c r="G139" s="330">
        <v>2267</v>
      </c>
      <c r="H139" s="330"/>
      <c r="I139" s="330"/>
      <c r="J139" s="330"/>
      <c r="K139" s="332">
        <f t="shared" si="2"/>
        <v>2267</v>
      </c>
      <c r="L139" s="330">
        <v>1226.1299999999999</v>
      </c>
      <c r="M139" s="332">
        <f t="shared" si="3"/>
        <v>1040.8700000000001</v>
      </c>
      <c r="N139" s="334"/>
      <c r="O139" s="330">
        <v>123.38</v>
      </c>
      <c r="P139" s="330">
        <v>4.8</v>
      </c>
      <c r="Q139" s="330"/>
      <c r="R139" s="330">
        <v>8.09</v>
      </c>
    </row>
    <row r="140" spans="1:18" ht="18.75" customHeight="1" x14ac:dyDescent="0.25">
      <c r="A140" s="328">
        <v>131</v>
      </c>
      <c r="B140" s="328" t="s">
        <v>605</v>
      </c>
      <c r="C140" s="329" t="s">
        <v>606</v>
      </c>
      <c r="D140" s="328" t="s">
        <v>607</v>
      </c>
      <c r="E140" s="329" t="s">
        <v>2757</v>
      </c>
      <c r="F140" s="328" t="s">
        <v>204</v>
      </c>
      <c r="G140" s="330">
        <v>2267</v>
      </c>
      <c r="H140" s="330">
        <v>598.5</v>
      </c>
      <c r="I140" s="330"/>
      <c r="J140" s="330"/>
      <c r="K140" s="332">
        <f t="shared" si="2"/>
        <v>2865.5</v>
      </c>
      <c r="L140" s="330">
        <v>356.70000000000005</v>
      </c>
      <c r="M140" s="332">
        <f t="shared" si="3"/>
        <v>2508.8000000000002</v>
      </c>
      <c r="N140" s="334"/>
      <c r="O140" s="330">
        <v>123.38</v>
      </c>
      <c r="P140" s="330">
        <v>4.8</v>
      </c>
      <c r="Q140" s="330"/>
      <c r="R140" s="330">
        <v>8.09</v>
      </c>
    </row>
    <row r="141" spans="1:18" ht="18.75" customHeight="1" x14ac:dyDescent="0.25">
      <c r="A141" s="328">
        <v>132</v>
      </c>
      <c r="B141" s="328" t="s">
        <v>608</v>
      </c>
      <c r="C141" s="329" t="s">
        <v>609</v>
      </c>
      <c r="D141" s="328" t="s">
        <v>610</v>
      </c>
      <c r="E141" s="329" t="s">
        <v>2757</v>
      </c>
      <c r="F141" s="328" t="s">
        <v>204</v>
      </c>
      <c r="G141" s="330">
        <v>6635</v>
      </c>
      <c r="H141" s="330"/>
      <c r="I141" s="330"/>
      <c r="J141" s="330"/>
      <c r="K141" s="332">
        <f t="shared" si="2"/>
        <v>6635</v>
      </c>
      <c r="L141" s="330">
        <v>265.21000000000004</v>
      </c>
      <c r="M141" s="332">
        <f t="shared" si="3"/>
        <v>6369.79</v>
      </c>
      <c r="N141" s="334"/>
      <c r="O141" s="330">
        <v>123.38</v>
      </c>
      <c r="P141" s="330">
        <v>4.8</v>
      </c>
      <c r="Q141" s="330"/>
      <c r="R141" s="330">
        <v>8.09</v>
      </c>
    </row>
    <row r="142" spans="1:18" ht="18.75" customHeight="1" x14ac:dyDescent="0.25">
      <c r="A142" s="328">
        <v>133</v>
      </c>
      <c r="B142" s="328" t="s">
        <v>611</v>
      </c>
      <c r="C142" s="329" t="s">
        <v>612</v>
      </c>
      <c r="D142" s="328" t="s">
        <v>613</v>
      </c>
      <c r="E142" s="329" t="s">
        <v>2757</v>
      </c>
      <c r="F142" s="328" t="s">
        <v>204</v>
      </c>
      <c r="G142" s="330">
        <v>6485</v>
      </c>
      <c r="H142" s="330">
        <v>598.5</v>
      </c>
      <c r="I142" s="330"/>
      <c r="J142" s="330"/>
      <c r="K142" s="332">
        <f t="shared" ref="K142:K205" si="4">SUM(G142:J142)</f>
        <v>7083.5</v>
      </c>
      <c r="L142" s="330">
        <v>255.21</v>
      </c>
      <c r="M142" s="332">
        <f t="shared" ref="M142:M206" si="5">K142-L142</f>
        <v>6828.29</v>
      </c>
      <c r="N142" s="334"/>
      <c r="O142" s="330">
        <v>123.38</v>
      </c>
      <c r="P142" s="330">
        <v>4.8</v>
      </c>
      <c r="Q142" s="330"/>
      <c r="R142" s="330">
        <v>8.09</v>
      </c>
    </row>
    <row r="143" spans="1:18" ht="30" customHeight="1" x14ac:dyDescent="0.25">
      <c r="A143" s="328">
        <v>134</v>
      </c>
      <c r="B143" s="328" t="s">
        <v>614</v>
      </c>
      <c r="C143" s="329" t="s">
        <v>615</v>
      </c>
      <c r="D143" s="328" t="s">
        <v>616</v>
      </c>
      <c r="E143" s="329" t="s">
        <v>2743</v>
      </c>
      <c r="F143" s="328" t="s">
        <v>236</v>
      </c>
      <c r="G143" s="330">
        <v>4471</v>
      </c>
      <c r="H143" s="330"/>
      <c r="I143" s="330"/>
      <c r="J143" s="330"/>
      <c r="K143" s="332">
        <f t="shared" si="4"/>
        <v>4471</v>
      </c>
      <c r="L143" s="330">
        <v>673.80000000000007</v>
      </c>
      <c r="M143" s="332">
        <f t="shared" si="5"/>
        <v>3797.2</v>
      </c>
      <c r="N143" s="334" t="s">
        <v>617</v>
      </c>
      <c r="O143" s="330">
        <v>261.55</v>
      </c>
      <c r="P143" s="330">
        <v>10.17</v>
      </c>
      <c r="Q143" s="330"/>
      <c r="R143" s="330">
        <v>17.149999999999999</v>
      </c>
    </row>
    <row r="144" spans="1:18" ht="18.75" customHeight="1" x14ac:dyDescent="0.25">
      <c r="A144" s="328">
        <v>135</v>
      </c>
      <c r="B144" s="328" t="s">
        <v>618</v>
      </c>
      <c r="C144" s="329" t="s">
        <v>619</v>
      </c>
      <c r="D144" s="328" t="s">
        <v>620</v>
      </c>
      <c r="E144" s="329" t="s">
        <v>2744</v>
      </c>
      <c r="F144" s="328" t="s">
        <v>236</v>
      </c>
      <c r="G144" s="330">
        <v>13863</v>
      </c>
      <c r="H144" s="330">
        <v>1646.88</v>
      </c>
      <c r="I144" s="330"/>
      <c r="J144" s="330"/>
      <c r="K144" s="332">
        <f t="shared" si="4"/>
        <v>15509.880000000001</v>
      </c>
      <c r="L144" s="330">
        <v>939.73</v>
      </c>
      <c r="M144" s="332">
        <f t="shared" si="5"/>
        <v>14570.150000000001</v>
      </c>
      <c r="N144" s="334"/>
      <c r="O144" s="330">
        <v>261.55</v>
      </c>
      <c r="P144" s="330">
        <v>10.17</v>
      </c>
      <c r="Q144" s="330"/>
      <c r="R144" s="330">
        <v>17.149999999999999</v>
      </c>
    </row>
    <row r="145" spans="1:18" ht="18.75" customHeight="1" x14ac:dyDescent="0.25">
      <c r="A145" s="328">
        <v>136</v>
      </c>
      <c r="B145" s="328" t="s">
        <v>621</v>
      </c>
      <c r="C145" s="329" t="s">
        <v>622</v>
      </c>
      <c r="D145" s="328" t="s">
        <v>623</v>
      </c>
      <c r="E145" s="329" t="s">
        <v>2743</v>
      </c>
      <c r="F145" s="328" t="s">
        <v>236</v>
      </c>
      <c r="G145" s="330">
        <v>4471</v>
      </c>
      <c r="H145" s="330">
        <v>757.56</v>
      </c>
      <c r="I145" s="330"/>
      <c r="J145" s="330"/>
      <c r="K145" s="332">
        <f t="shared" si="4"/>
        <v>5228.5599999999995</v>
      </c>
      <c r="L145" s="330">
        <v>2719.9</v>
      </c>
      <c r="M145" s="332">
        <f t="shared" si="5"/>
        <v>2508.6599999999994</v>
      </c>
      <c r="N145" s="334"/>
      <c r="O145" s="330">
        <v>261.55</v>
      </c>
      <c r="P145" s="330">
        <v>10.17</v>
      </c>
      <c r="Q145" s="330"/>
      <c r="R145" s="330">
        <v>17.149999999999999</v>
      </c>
    </row>
    <row r="146" spans="1:18" ht="18.75" customHeight="1" x14ac:dyDescent="0.25">
      <c r="A146" s="328">
        <v>137</v>
      </c>
      <c r="B146" s="328" t="s">
        <v>624</v>
      </c>
      <c r="C146" s="329" t="s">
        <v>625</v>
      </c>
      <c r="D146" s="328" t="s">
        <v>626</v>
      </c>
      <c r="E146" s="329" t="s">
        <v>2750</v>
      </c>
      <c r="F146" s="328" t="s">
        <v>204</v>
      </c>
      <c r="G146" s="330">
        <v>859.71</v>
      </c>
      <c r="H146" s="330"/>
      <c r="I146" s="330"/>
      <c r="J146" s="330">
        <v>1182.17</v>
      </c>
      <c r="K146" s="332">
        <f t="shared" si="4"/>
        <v>2041.88</v>
      </c>
      <c r="L146" s="330">
        <v>384.89000000000004</v>
      </c>
      <c r="M146" s="332">
        <f t="shared" si="5"/>
        <v>1656.99</v>
      </c>
      <c r="N146" s="334"/>
      <c r="O146" s="330">
        <v>83.7</v>
      </c>
      <c r="P146" s="330"/>
      <c r="Q146" s="330">
        <v>1.4</v>
      </c>
      <c r="R146" s="330">
        <v>3.3</v>
      </c>
    </row>
    <row r="147" spans="1:18" ht="18.75" customHeight="1" x14ac:dyDescent="0.25">
      <c r="A147" s="328">
        <v>138</v>
      </c>
      <c r="B147" s="328" t="s">
        <v>627</v>
      </c>
      <c r="C147" s="329" t="s">
        <v>628</v>
      </c>
      <c r="D147" s="328" t="s">
        <v>629</v>
      </c>
      <c r="E147" s="329" t="s">
        <v>2757</v>
      </c>
      <c r="F147" s="328" t="s">
        <v>200</v>
      </c>
      <c r="G147" s="330">
        <v>884.95</v>
      </c>
      <c r="H147" s="330"/>
      <c r="I147" s="330"/>
      <c r="J147" s="330"/>
      <c r="K147" s="332">
        <f t="shared" si="4"/>
        <v>884.95</v>
      </c>
      <c r="L147" s="330">
        <v>442.48</v>
      </c>
      <c r="M147" s="332">
        <f t="shared" si="5"/>
        <v>442.47</v>
      </c>
      <c r="N147" s="334"/>
      <c r="O147" s="330"/>
      <c r="P147" s="330"/>
      <c r="Q147" s="330"/>
      <c r="R147" s="330"/>
    </row>
    <row r="148" spans="1:18" ht="18.75" customHeight="1" x14ac:dyDescent="0.25">
      <c r="A148" s="328">
        <v>139</v>
      </c>
      <c r="B148" s="328" t="s">
        <v>630</v>
      </c>
      <c r="C148" s="329" t="s">
        <v>631</v>
      </c>
      <c r="D148" s="328" t="s">
        <v>632</v>
      </c>
      <c r="E148" s="329" t="s">
        <v>2750</v>
      </c>
      <c r="F148" s="328" t="s">
        <v>633</v>
      </c>
      <c r="G148" s="330">
        <v>930.51</v>
      </c>
      <c r="H148" s="330"/>
      <c r="I148" s="330"/>
      <c r="J148" s="330">
        <v>1182.17</v>
      </c>
      <c r="K148" s="332">
        <f t="shared" si="4"/>
        <v>2112.6800000000003</v>
      </c>
      <c r="L148" s="330">
        <v>89.24</v>
      </c>
      <c r="M148" s="332">
        <f t="shared" si="5"/>
        <v>2023.4400000000003</v>
      </c>
      <c r="N148" s="334"/>
      <c r="O148" s="330">
        <v>83.7</v>
      </c>
      <c r="P148" s="330">
        <v>3.26</v>
      </c>
      <c r="Q148" s="330"/>
      <c r="R148" s="330">
        <v>4.05</v>
      </c>
    </row>
    <row r="149" spans="1:18" ht="18.75" customHeight="1" x14ac:dyDescent="0.25">
      <c r="A149" s="328">
        <v>140</v>
      </c>
      <c r="B149" s="328" t="s">
        <v>634</v>
      </c>
      <c r="C149" s="329" t="s">
        <v>635</v>
      </c>
      <c r="D149" s="328" t="s">
        <v>636</v>
      </c>
      <c r="E149" s="329" t="s">
        <v>2757</v>
      </c>
      <c r="F149" s="328" t="s">
        <v>204</v>
      </c>
      <c r="G149" s="330">
        <v>2267</v>
      </c>
      <c r="H149" s="330">
        <v>598.5</v>
      </c>
      <c r="I149" s="330"/>
      <c r="J149" s="330"/>
      <c r="K149" s="332">
        <f t="shared" si="4"/>
        <v>2865.5</v>
      </c>
      <c r="L149" s="330">
        <v>1356.5700000000002</v>
      </c>
      <c r="M149" s="332">
        <f t="shared" si="5"/>
        <v>1508.9299999999998</v>
      </c>
      <c r="N149" s="334"/>
      <c r="O149" s="330">
        <v>123.38</v>
      </c>
      <c r="P149" s="330">
        <v>4.8</v>
      </c>
      <c r="Q149" s="330"/>
      <c r="R149" s="330">
        <v>8.09</v>
      </c>
    </row>
    <row r="150" spans="1:18" ht="18.75" customHeight="1" x14ac:dyDescent="0.25">
      <c r="A150" s="328">
        <v>141</v>
      </c>
      <c r="B150" s="328" t="s">
        <v>637</v>
      </c>
      <c r="C150" s="329" t="s">
        <v>638</v>
      </c>
      <c r="D150" s="328" t="s">
        <v>639</v>
      </c>
      <c r="E150" s="329" t="s">
        <v>2744</v>
      </c>
      <c r="F150" s="328" t="s">
        <v>640</v>
      </c>
      <c r="G150" s="330">
        <v>4608</v>
      </c>
      <c r="H150" s="330">
        <v>1574.38</v>
      </c>
      <c r="I150" s="330"/>
      <c r="J150" s="330"/>
      <c r="K150" s="332">
        <f t="shared" si="4"/>
        <v>6182.38</v>
      </c>
      <c r="L150" s="330">
        <v>981.46</v>
      </c>
      <c r="M150" s="332">
        <f t="shared" si="5"/>
        <v>5200.92</v>
      </c>
      <c r="N150" s="334"/>
      <c r="O150" s="330">
        <v>243.24</v>
      </c>
      <c r="P150" s="330">
        <v>9.4600000000000009</v>
      </c>
      <c r="Q150" s="330"/>
      <c r="R150" s="330">
        <v>15.95</v>
      </c>
    </row>
    <row r="151" spans="1:18" ht="18.75" customHeight="1" x14ac:dyDescent="0.25">
      <c r="A151" s="328">
        <v>142</v>
      </c>
      <c r="B151" s="328" t="s">
        <v>641</v>
      </c>
      <c r="C151" s="329" t="s">
        <v>642</v>
      </c>
      <c r="D151" s="328" t="s">
        <v>643</v>
      </c>
      <c r="E151" s="329" t="s">
        <v>2743</v>
      </c>
      <c r="F151" s="328" t="s">
        <v>442</v>
      </c>
      <c r="G151" s="330">
        <v>3900</v>
      </c>
      <c r="H151" s="330">
        <v>1538</v>
      </c>
      <c r="I151" s="330"/>
      <c r="J151" s="330"/>
      <c r="K151" s="332">
        <f t="shared" si="4"/>
        <v>5438</v>
      </c>
      <c r="L151" s="330">
        <v>694.4</v>
      </c>
      <c r="M151" s="332">
        <f t="shared" si="5"/>
        <v>4743.6000000000004</v>
      </c>
      <c r="N151" s="334"/>
      <c r="O151" s="330">
        <v>228.15</v>
      </c>
      <c r="P151" s="330">
        <v>8.8699999999999992</v>
      </c>
      <c r="Q151" s="330"/>
      <c r="R151" s="330">
        <v>14.96</v>
      </c>
    </row>
    <row r="152" spans="1:18" ht="18.75" customHeight="1" x14ac:dyDescent="0.25">
      <c r="A152" s="328">
        <v>143</v>
      </c>
      <c r="B152" s="328" t="s">
        <v>644</v>
      </c>
      <c r="C152" s="329" t="s">
        <v>645</v>
      </c>
      <c r="D152" s="328" t="s">
        <v>646</v>
      </c>
      <c r="E152" s="329" t="s">
        <v>2741</v>
      </c>
      <c r="F152" s="328" t="s">
        <v>647</v>
      </c>
      <c r="G152" s="330">
        <v>6052.2800000000007</v>
      </c>
      <c r="H152" s="330"/>
      <c r="I152" s="330"/>
      <c r="J152" s="330"/>
      <c r="K152" s="332">
        <f t="shared" si="4"/>
        <v>6052.2800000000007</v>
      </c>
      <c r="L152" s="330">
        <v>1957.77</v>
      </c>
      <c r="M152" s="332">
        <f t="shared" si="5"/>
        <v>4094.5100000000007</v>
      </c>
      <c r="N152" s="334"/>
      <c r="O152" s="330">
        <v>214.11</v>
      </c>
      <c r="P152" s="330">
        <v>8.33</v>
      </c>
      <c r="Q152" s="330"/>
      <c r="R152" s="330">
        <v>14.04</v>
      </c>
    </row>
    <row r="153" spans="1:18" ht="18.75" customHeight="1" x14ac:dyDescent="0.25">
      <c r="A153" s="328">
        <v>144</v>
      </c>
      <c r="B153" s="328" t="s">
        <v>648</v>
      </c>
      <c r="C153" s="329" t="s">
        <v>649</v>
      </c>
      <c r="D153" s="328" t="s">
        <v>650</v>
      </c>
      <c r="E153" s="329" t="s">
        <v>2743</v>
      </c>
      <c r="F153" s="328" t="s">
        <v>380</v>
      </c>
      <c r="G153" s="330">
        <v>3660</v>
      </c>
      <c r="H153" s="330">
        <v>1380.72</v>
      </c>
      <c r="I153" s="330"/>
      <c r="J153" s="330"/>
      <c r="K153" s="332">
        <f t="shared" si="4"/>
        <v>5040.72</v>
      </c>
      <c r="L153" s="330">
        <v>2820.51</v>
      </c>
      <c r="M153" s="332">
        <f t="shared" si="5"/>
        <v>2220.21</v>
      </c>
      <c r="N153" s="334"/>
      <c r="O153" s="330">
        <v>214.11</v>
      </c>
      <c r="P153" s="330">
        <v>8.33</v>
      </c>
      <c r="Q153" s="330"/>
      <c r="R153" s="330">
        <v>14.04</v>
      </c>
    </row>
    <row r="154" spans="1:18" ht="18.75" customHeight="1" x14ac:dyDescent="0.25">
      <c r="A154" s="328">
        <v>145</v>
      </c>
      <c r="B154" s="328" t="s">
        <v>651</v>
      </c>
      <c r="C154" s="329" t="s">
        <v>652</v>
      </c>
      <c r="D154" s="328" t="s">
        <v>653</v>
      </c>
      <c r="E154" s="329" t="s">
        <v>2737</v>
      </c>
      <c r="F154" s="328" t="s">
        <v>181</v>
      </c>
      <c r="G154" s="330">
        <v>7236</v>
      </c>
      <c r="H154" s="330"/>
      <c r="I154" s="330"/>
      <c r="J154" s="330"/>
      <c r="K154" s="332">
        <f t="shared" si="4"/>
        <v>7236</v>
      </c>
      <c r="L154" s="330">
        <v>3204.9</v>
      </c>
      <c r="M154" s="332">
        <f t="shared" si="5"/>
        <v>4031.1</v>
      </c>
      <c r="N154" s="334"/>
      <c r="O154" s="330">
        <v>370.66</v>
      </c>
      <c r="P154" s="330">
        <v>14.41</v>
      </c>
      <c r="Q154" s="330"/>
      <c r="R154" s="330">
        <v>24.3</v>
      </c>
    </row>
    <row r="155" spans="1:18" ht="18.75" customHeight="1" x14ac:dyDescent="0.25">
      <c r="A155" s="328">
        <v>146</v>
      </c>
      <c r="B155" s="328" t="s">
        <v>654</v>
      </c>
      <c r="C155" s="329" t="s">
        <v>655</v>
      </c>
      <c r="D155" s="328" t="s">
        <v>656</v>
      </c>
      <c r="E155" s="329" t="s">
        <v>2757</v>
      </c>
      <c r="F155" s="328" t="s">
        <v>208</v>
      </c>
      <c r="G155" s="330">
        <v>4163.3900000000003</v>
      </c>
      <c r="H155" s="330">
        <v>551.94000000000005</v>
      </c>
      <c r="I155" s="330"/>
      <c r="J155" s="330"/>
      <c r="K155" s="332">
        <f t="shared" si="4"/>
        <v>4715.33</v>
      </c>
      <c r="L155" s="330">
        <v>358.28999999999996</v>
      </c>
      <c r="M155" s="332">
        <f t="shared" si="5"/>
        <v>4357.04</v>
      </c>
      <c r="N155" s="334"/>
      <c r="O155" s="330">
        <v>122.32</v>
      </c>
      <c r="P155" s="330">
        <v>4.76</v>
      </c>
      <c r="Q155" s="330"/>
      <c r="R155" s="330">
        <v>8.02</v>
      </c>
    </row>
    <row r="156" spans="1:18" ht="18.75" customHeight="1" x14ac:dyDescent="0.25">
      <c r="A156" s="328">
        <v>147</v>
      </c>
      <c r="B156" s="328" t="s">
        <v>657</v>
      </c>
      <c r="C156" s="329" t="s">
        <v>658</v>
      </c>
      <c r="D156" s="328" t="s">
        <v>659</v>
      </c>
      <c r="E156" s="329" t="s">
        <v>2747</v>
      </c>
      <c r="F156" s="328" t="s">
        <v>342</v>
      </c>
      <c r="G156" s="330">
        <v>4921</v>
      </c>
      <c r="H156" s="330"/>
      <c r="I156" s="330"/>
      <c r="J156" s="330"/>
      <c r="K156" s="332">
        <f t="shared" si="4"/>
        <v>4921</v>
      </c>
      <c r="L156" s="330">
        <v>1193.74</v>
      </c>
      <c r="M156" s="332">
        <f t="shared" si="5"/>
        <v>3727.26</v>
      </c>
      <c r="N156" s="334"/>
      <c r="O156" s="330">
        <v>261.55</v>
      </c>
      <c r="P156" s="330">
        <v>10.17</v>
      </c>
      <c r="Q156" s="330"/>
      <c r="R156" s="330">
        <v>17.149999999999999</v>
      </c>
    </row>
    <row r="157" spans="1:18" ht="18.75" customHeight="1" x14ac:dyDescent="0.25">
      <c r="A157" s="328">
        <v>148</v>
      </c>
      <c r="B157" s="328" t="s">
        <v>660</v>
      </c>
      <c r="C157" s="329" t="s">
        <v>661</v>
      </c>
      <c r="D157" s="328" t="s">
        <v>662</v>
      </c>
      <c r="E157" s="329" t="s">
        <v>2747</v>
      </c>
      <c r="F157" s="328" t="s">
        <v>342</v>
      </c>
      <c r="G157" s="330">
        <v>4471</v>
      </c>
      <c r="H157" s="330"/>
      <c r="I157" s="330"/>
      <c r="J157" s="330"/>
      <c r="K157" s="332">
        <f t="shared" si="4"/>
        <v>4471</v>
      </c>
      <c r="L157" s="330">
        <v>597.24</v>
      </c>
      <c r="M157" s="332">
        <f t="shared" si="5"/>
        <v>3873.76</v>
      </c>
      <c r="N157" s="334"/>
      <c r="O157" s="330">
        <v>261.55</v>
      </c>
      <c r="P157" s="330">
        <v>10.17</v>
      </c>
      <c r="Q157" s="330"/>
      <c r="R157" s="330">
        <v>17.149999999999999</v>
      </c>
    </row>
    <row r="158" spans="1:18" ht="18.75" customHeight="1" x14ac:dyDescent="0.25">
      <c r="A158" s="328">
        <v>149</v>
      </c>
      <c r="B158" s="328" t="s">
        <v>663</v>
      </c>
      <c r="C158" s="329" t="s">
        <v>664</v>
      </c>
      <c r="D158" s="328" t="s">
        <v>665</v>
      </c>
      <c r="E158" s="329" t="s">
        <v>2779</v>
      </c>
      <c r="F158" s="328" t="s">
        <v>223</v>
      </c>
      <c r="G158" s="330">
        <v>2068</v>
      </c>
      <c r="H158" s="330"/>
      <c r="I158" s="330"/>
      <c r="J158" s="330"/>
      <c r="K158" s="332">
        <f t="shared" si="4"/>
        <v>2068</v>
      </c>
      <c r="L158" s="330">
        <v>294.83999999999997</v>
      </c>
      <c r="M158" s="332">
        <f t="shared" si="5"/>
        <v>1773.16</v>
      </c>
      <c r="N158" s="334"/>
      <c r="O158" s="330">
        <v>186.12</v>
      </c>
      <c r="P158" s="330">
        <v>7.24</v>
      </c>
      <c r="Q158" s="330"/>
      <c r="R158" s="330">
        <v>12.2</v>
      </c>
    </row>
    <row r="159" spans="1:18" ht="18.75" customHeight="1" x14ac:dyDescent="0.25">
      <c r="A159" s="328">
        <v>150</v>
      </c>
      <c r="B159" s="328" t="s">
        <v>666</v>
      </c>
      <c r="C159" s="329" t="s">
        <v>667</v>
      </c>
      <c r="D159" s="328" t="s">
        <v>668</v>
      </c>
      <c r="E159" s="329" t="s">
        <v>2757</v>
      </c>
      <c r="F159" s="328" t="s">
        <v>204</v>
      </c>
      <c r="G159" s="330">
        <v>2267</v>
      </c>
      <c r="H159" s="330">
        <v>551.94000000000005</v>
      </c>
      <c r="I159" s="330"/>
      <c r="J159" s="330"/>
      <c r="K159" s="332">
        <f t="shared" si="4"/>
        <v>2818.94</v>
      </c>
      <c r="L159" s="330">
        <v>1500.34</v>
      </c>
      <c r="M159" s="332">
        <f t="shared" si="5"/>
        <v>1318.6000000000001</v>
      </c>
      <c r="N159" s="334"/>
      <c r="O159" s="330">
        <v>123.38</v>
      </c>
      <c r="P159" s="330">
        <v>4.8</v>
      </c>
      <c r="Q159" s="330"/>
      <c r="R159" s="330">
        <v>8.09</v>
      </c>
    </row>
    <row r="160" spans="1:18" ht="18.75" customHeight="1" x14ac:dyDescent="0.25">
      <c r="A160" s="328">
        <v>151</v>
      </c>
      <c r="B160" s="328" t="s">
        <v>669</v>
      </c>
      <c r="C160" s="329" t="s">
        <v>670</v>
      </c>
      <c r="D160" s="328" t="s">
        <v>671</v>
      </c>
      <c r="E160" s="329" t="s">
        <v>2760</v>
      </c>
      <c r="F160" s="328" t="s">
        <v>186</v>
      </c>
      <c r="G160" s="330">
        <v>2068</v>
      </c>
      <c r="H160" s="330">
        <v>293.36</v>
      </c>
      <c r="I160" s="330"/>
      <c r="J160" s="330"/>
      <c r="K160" s="332">
        <f t="shared" si="4"/>
        <v>2361.36</v>
      </c>
      <c r="L160" s="330">
        <v>321.83000000000004</v>
      </c>
      <c r="M160" s="332">
        <f t="shared" si="5"/>
        <v>2039.5300000000002</v>
      </c>
      <c r="N160" s="334"/>
      <c r="O160" s="330">
        <v>186.12</v>
      </c>
      <c r="P160" s="330">
        <v>7.24</v>
      </c>
      <c r="Q160" s="330"/>
      <c r="R160" s="330">
        <v>12.2</v>
      </c>
    </row>
    <row r="161" spans="1:18" ht="18.75" customHeight="1" x14ac:dyDescent="0.25">
      <c r="A161" s="328">
        <v>152</v>
      </c>
      <c r="B161" s="328" t="s">
        <v>672</v>
      </c>
      <c r="C161" s="329" t="s">
        <v>673</v>
      </c>
      <c r="D161" s="328" t="s">
        <v>674</v>
      </c>
      <c r="E161" s="329" t="s">
        <v>2750</v>
      </c>
      <c r="F161" s="328" t="s">
        <v>247</v>
      </c>
      <c r="G161" s="330">
        <v>875.25</v>
      </c>
      <c r="H161" s="330"/>
      <c r="I161" s="330"/>
      <c r="J161" s="330">
        <v>3022.17</v>
      </c>
      <c r="K161" s="332">
        <f t="shared" si="4"/>
        <v>3897.42</v>
      </c>
      <c r="L161" s="330">
        <v>697.03</v>
      </c>
      <c r="M161" s="332">
        <f t="shared" si="5"/>
        <v>3200.3900000000003</v>
      </c>
      <c r="N161" s="334"/>
      <c r="O161" s="330">
        <v>83.7</v>
      </c>
      <c r="P161" s="330"/>
      <c r="Q161" s="330">
        <v>1.4</v>
      </c>
      <c r="R161" s="330">
        <v>3.49</v>
      </c>
    </row>
    <row r="162" spans="1:18" ht="18.75" customHeight="1" x14ac:dyDescent="0.25">
      <c r="A162" s="328">
        <v>153</v>
      </c>
      <c r="B162" s="328" t="s">
        <v>675</v>
      </c>
      <c r="C162" s="329" t="s">
        <v>676</v>
      </c>
      <c r="D162" s="328" t="s">
        <v>677</v>
      </c>
      <c r="E162" s="329" t="s">
        <v>2750</v>
      </c>
      <c r="F162" s="328" t="s">
        <v>247</v>
      </c>
      <c r="G162" s="330">
        <v>875.25</v>
      </c>
      <c r="H162" s="330"/>
      <c r="I162" s="330"/>
      <c r="J162" s="330">
        <v>1182.17</v>
      </c>
      <c r="K162" s="332">
        <f t="shared" si="4"/>
        <v>2057.42</v>
      </c>
      <c r="L162" s="330">
        <v>113.46</v>
      </c>
      <c r="M162" s="332">
        <f t="shared" si="5"/>
        <v>1943.96</v>
      </c>
      <c r="N162" s="334"/>
      <c r="O162" s="330">
        <v>83.7</v>
      </c>
      <c r="P162" s="330"/>
      <c r="Q162" s="330">
        <v>1.4</v>
      </c>
      <c r="R162" s="330">
        <v>3.34</v>
      </c>
    </row>
    <row r="163" spans="1:18" ht="18.75" customHeight="1" x14ac:dyDescent="0.25">
      <c r="A163" s="328">
        <v>154</v>
      </c>
      <c r="B163" s="328" t="s">
        <v>678</v>
      </c>
      <c r="C163" s="329" t="s">
        <v>679</v>
      </c>
      <c r="D163" s="328" t="s">
        <v>680</v>
      </c>
      <c r="E163" s="329" t="s">
        <v>2743</v>
      </c>
      <c r="F163" s="328" t="s">
        <v>213</v>
      </c>
      <c r="G163" s="330">
        <v>3794</v>
      </c>
      <c r="H163" s="330">
        <v>1344</v>
      </c>
      <c r="I163" s="330"/>
      <c r="J163" s="331"/>
      <c r="K163" s="332">
        <f t="shared" si="4"/>
        <v>5138</v>
      </c>
      <c r="L163" s="330">
        <v>1908.7700000000002</v>
      </c>
      <c r="M163" s="332">
        <f t="shared" si="5"/>
        <v>3229.2299999999996</v>
      </c>
      <c r="N163" s="334"/>
      <c r="O163" s="330">
        <v>195.62</v>
      </c>
      <c r="P163" s="330">
        <v>7.61</v>
      </c>
      <c r="Q163" s="330"/>
      <c r="R163" s="330">
        <v>12.82</v>
      </c>
    </row>
    <row r="164" spans="1:18" ht="18.75" customHeight="1" x14ac:dyDescent="0.25">
      <c r="A164" s="328">
        <v>155</v>
      </c>
      <c r="B164" s="328" t="s">
        <v>681</v>
      </c>
      <c r="C164" s="329" t="s">
        <v>682</v>
      </c>
      <c r="D164" s="328" t="s">
        <v>683</v>
      </c>
      <c r="E164" s="329" t="s">
        <v>2645</v>
      </c>
      <c r="F164" s="328" t="s">
        <v>322</v>
      </c>
      <c r="G164" s="330">
        <v>813.05</v>
      </c>
      <c r="H164" s="330"/>
      <c r="I164" s="330"/>
      <c r="J164" s="330">
        <v>3022.17</v>
      </c>
      <c r="K164" s="332">
        <f t="shared" si="4"/>
        <v>3835.2200000000003</v>
      </c>
      <c r="L164" s="330">
        <v>848.3599999999999</v>
      </c>
      <c r="M164" s="332">
        <f t="shared" si="5"/>
        <v>2986.8600000000006</v>
      </c>
      <c r="N164" s="334"/>
      <c r="O164" s="330">
        <v>83.7</v>
      </c>
      <c r="P164" s="330"/>
      <c r="Q164" s="330">
        <v>1.4</v>
      </c>
      <c r="R164" s="330">
        <v>3.48</v>
      </c>
    </row>
    <row r="165" spans="1:18" ht="18.75" customHeight="1" x14ac:dyDescent="0.25">
      <c r="A165" s="328">
        <v>156</v>
      </c>
      <c r="B165" s="328" t="s">
        <v>684</v>
      </c>
      <c r="C165" s="329" t="s">
        <v>685</v>
      </c>
      <c r="D165" s="328" t="s">
        <v>686</v>
      </c>
      <c r="E165" s="329" t="s">
        <v>2645</v>
      </c>
      <c r="F165" s="328" t="s">
        <v>208</v>
      </c>
      <c r="G165" s="330">
        <v>855</v>
      </c>
      <c r="H165" s="330"/>
      <c r="I165" s="330"/>
      <c r="J165" s="330">
        <v>3022.17</v>
      </c>
      <c r="K165" s="332">
        <f t="shared" si="4"/>
        <v>3877.17</v>
      </c>
      <c r="L165" s="330">
        <v>853.00000000000011</v>
      </c>
      <c r="M165" s="332">
        <f t="shared" si="5"/>
        <v>3024.17</v>
      </c>
      <c r="N165" s="334"/>
      <c r="O165" s="330">
        <v>83.7</v>
      </c>
      <c r="P165" s="330"/>
      <c r="Q165" s="330">
        <v>1.4</v>
      </c>
      <c r="R165" s="330">
        <v>3.13</v>
      </c>
    </row>
    <row r="166" spans="1:18" ht="18.75" customHeight="1" x14ac:dyDescent="0.25">
      <c r="A166" s="328">
        <v>157</v>
      </c>
      <c r="B166" s="328" t="s">
        <v>687</v>
      </c>
      <c r="C166" s="329" t="s">
        <v>688</v>
      </c>
      <c r="D166" s="328" t="s">
        <v>689</v>
      </c>
      <c r="E166" s="329" t="s">
        <v>2740</v>
      </c>
      <c r="F166" s="328" t="s">
        <v>181</v>
      </c>
      <c r="G166" s="330">
        <v>6336</v>
      </c>
      <c r="H166" s="330">
        <v>263.94</v>
      </c>
      <c r="I166" s="330"/>
      <c r="J166" s="330"/>
      <c r="K166" s="332">
        <f t="shared" si="4"/>
        <v>6599.94</v>
      </c>
      <c r="L166" s="330">
        <v>1348.23</v>
      </c>
      <c r="M166" s="332">
        <f t="shared" si="5"/>
        <v>5251.7099999999991</v>
      </c>
      <c r="N166" s="334"/>
      <c r="O166" s="330">
        <v>570.24</v>
      </c>
      <c r="P166" s="330">
        <v>22.18</v>
      </c>
      <c r="Q166" s="330"/>
      <c r="R166" s="330">
        <v>37.380000000000003</v>
      </c>
    </row>
    <row r="167" spans="1:18" ht="18.75" customHeight="1" x14ac:dyDescent="0.25">
      <c r="A167" s="328">
        <v>158</v>
      </c>
      <c r="B167" s="328" t="s">
        <v>690</v>
      </c>
      <c r="C167" s="329" t="s">
        <v>691</v>
      </c>
      <c r="D167" s="328" t="s">
        <v>692</v>
      </c>
      <c r="E167" s="329" t="s">
        <v>2757</v>
      </c>
      <c r="F167" s="328" t="s">
        <v>204</v>
      </c>
      <c r="G167" s="330">
        <v>2267</v>
      </c>
      <c r="H167" s="330"/>
      <c r="I167" s="330"/>
      <c r="J167" s="330"/>
      <c r="K167" s="332">
        <f t="shared" si="4"/>
        <v>2267</v>
      </c>
      <c r="L167" s="330">
        <v>249.87</v>
      </c>
      <c r="M167" s="332">
        <f t="shared" si="5"/>
        <v>2017.13</v>
      </c>
      <c r="N167" s="334"/>
      <c r="O167" s="330">
        <v>123.38</v>
      </c>
      <c r="P167" s="330">
        <v>4.8</v>
      </c>
      <c r="Q167" s="330"/>
      <c r="R167" s="330">
        <v>8.09</v>
      </c>
    </row>
    <row r="168" spans="1:18" ht="18.75" customHeight="1" x14ac:dyDescent="0.25">
      <c r="A168" s="328">
        <v>159</v>
      </c>
      <c r="B168" s="328" t="s">
        <v>693</v>
      </c>
      <c r="C168" s="329" t="s">
        <v>694</v>
      </c>
      <c r="D168" s="328" t="s">
        <v>695</v>
      </c>
      <c r="E168" s="329" t="s">
        <v>2750</v>
      </c>
      <c r="F168" s="328" t="s">
        <v>696</v>
      </c>
      <c r="G168" s="330">
        <v>1532.7</v>
      </c>
      <c r="H168" s="330"/>
      <c r="I168" s="330"/>
      <c r="J168" s="330">
        <v>1182.17</v>
      </c>
      <c r="K168" s="332">
        <f t="shared" si="4"/>
        <v>2714.87</v>
      </c>
      <c r="L168" s="330">
        <v>193.16</v>
      </c>
      <c r="M168" s="332">
        <f t="shared" si="5"/>
        <v>2521.71</v>
      </c>
      <c r="N168" s="334"/>
      <c r="O168" s="330">
        <v>119.88</v>
      </c>
      <c r="P168" s="330"/>
      <c r="Q168" s="330">
        <v>2</v>
      </c>
      <c r="R168" s="330">
        <v>7.86</v>
      </c>
    </row>
    <row r="169" spans="1:18" ht="18.75" customHeight="1" x14ac:dyDescent="0.25">
      <c r="A169" s="328">
        <v>160</v>
      </c>
      <c r="B169" s="328" t="s">
        <v>697</v>
      </c>
      <c r="C169" s="329" t="s">
        <v>698</v>
      </c>
      <c r="D169" s="328" t="s">
        <v>699</v>
      </c>
      <c r="E169" s="329" t="s">
        <v>2780</v>
      </c>
      <c r="F169" s="328" t="s">
        <v>269</v>
      </c>
      <c r="G169" s="330">
        <v>867.49</v>
      </c>
      <c r="H169" s="330"/>
      <c r="I169" s="330"/>
      <c r="J169" s="330">
        <v>1182.17</v>
      </c>
      <c r="K169" s="332">
        <f t="shared" si="4"/>
        <v>2049.66</v>
      </c>
      <c r="L169" s="330">
        <v>201.54</v>
      </c>
      <c r="M169" s="332">
        <f t="shared" si="5"/>
        <v>1848.12</v>
      </c>
      <c r="N169" s="333"/>
      <c r="O169" s="330">
        <v>83.7</v>
      </c>
      <c r="P169" s="330"/>
      <c r="Q169" s="330">
        <v>1.4</v>
      </c>
      <c r="R169" s="330">
        <v>3.02</v>
      </c>
    </row>
    <row r="170" spans="1:18" ht="18.75" customHeight="1" x14ac:dyDescent="0.25">
      <c r="A170" s="328">
        <v>161</v>
      </c>
      <c r="B170" s="328" t="s">
        <v>701</v>
      </c>
      <c r="C170" s="329" t="s">
        <v>702</v>
      </c>
      <c r="D170" s="328" t="s">
        <v>703</v>
      </c>
      <c r="E170" s="329" t="s">
        <v>2769</v>
      </c>
      <c r="F170" s="328" t="s">
        <v>704</v>
      </c>
      <c r="G170" s="330">
        <v>20650.02</v>
      </c>
      <c r="H170" s="330"/>
      <c r="I170" s="330"/>
      <c r="J170" s="330"/>
      <c r="K170" s="332">
        <f t="shared" si="4"/>
        <v>20650.02</v>
      </c>
      <c r="L170" s="330"/>
      <c r="M170" s="332">
        <f t="shared" si="5"/>
        <v>20650.02</v>
      </c>
      <c r="N170" s="333"/>
      <c r="O170" s="330"/>
      <c r="P170" s="330"/>
      <c r="Q170" s="330"/>
      <c r="R170" s="330"/>
    </row>
    <row r="171" spans="1:18" ht="18.75" customHeight="1" x14ac:dyDescent="0.25">
      <c r="A171" s="328">
        <v>162</v>
      </c>
      <c r="B171" s="328" t="s">
        <v>705</v>
      </c>
      <c r="C171" s="329" t="s">
        <v>706</v>
      </c>
      <c r="D171" s="328" t="s">
        <v>707</v>
      </c>
      <c r="E171" s="329" t="s">
        <v>2779</v>
      </c>
      <c r="F171" s="328" t="s">
        <v>223</v>
      </c>
      <c r="G171" s="330">
        <v>2226</v>
      </c>
      <c r="H171" s="330"/>
      <c r="I171" s="330"/>
      <c r="J171" s="330"/>
      <c r="K171" s="332">
        <f t="shared" si="4"/>
        <v>2226</v>
      </c>
      <c r="L171" s="330">
        <v>204.75</v>
      </c>
      <c r="M171" s="332">
        <f t="shared" si="5"/>
        <v>2021.25</v>
      </c>
      <c r="N171" s="333"/>
      <c r="O171" s="330">
        <v>120.98</v>
      </c>
      <c r="P171" s="330">
        <v>4.7</v>
      </c>
      <c r="Q171" s="330"/>
      <c r="R171" s="330">
        <v>7.93</v>
      </c>
    </row>
    <row r="172" spans="1:18" ht="18.75" customHeight="1" x14ac:dyDescent="0.25">
      <c r="A172" s="328">
        <v>163</v>
      </c>
      <c r="B172" s="328" t="s">
        <v>708</v>
      </c>
      <c r="C172" s="329" t="s">
        <v>709</v>
      </c>
      <c r="D172" s="328" t="s">
        <v>710</v>
      </c>
      <c r="E172" s="329" t="s">
        <v>2645</v>
      </c>
      <c r="F172" s="328" t="s">
        <v>200</v>
      </c>
      <c r="G172" s="330">
        <v>828.6099999999999</v>
      </c>
      <c r="H172" s="330"/>
      <c r="I172" s="330"/>
      <c r="J172" s="330">
        <v>3022.17</v>
      </c>
      <c r="K172" s="332">
        <f t="shared" si="4"/>
        <v>3850.7799999999997</v>
      </c>
      <c r="L172" s="330">
        <v>857.31999999999994</v>
      </c>
      <c r="M172" s="332">
        <f t="shared" si="5"/>
        <v>2993.46</v>
      </c>
      <c r="N172" s="333"/>
      <c r="O172" s="330">
        <v>83.7</v>
      </c>
      <c r="P172" s="330"/>
      <c r="Q172" s="330">
        <v>1.4</v>
      </c>
      <c r="R172" s="330">
        <v>3.69</v>
      </c>
    </row>
    <row r="173" spans="1:18" ht="18.75" customHeight="1" x14ac:dyDescent="0.25">
      <c r="A173" s="328">
        <v>164</v>
      </c>
      <c r="B173" s="328" t="s">
        <v>711</v>
      </c>
      <c r="C173" s="329" t="s">
        <v>712</v>
      </c>
      <c r="D173" s="328" t="s">
        <v>713</v>
      </c>
      <c r="E173" s="329" t="s">
        <v>2769</v>
      </c>
      <c r="F173" s="328" t="s">
        <v>228</v>
      </c>
      <c r="G173" s="330">
        <v>4921</v>
      </c>
      <c r="H173" s="330">
        <v>802.01</v>
      </c>
      <c r="I173" s="330"/>
      <c r="J173" s="330"/>
      <c r="K173" s="332">
        <f t="shared" si="4"/>
        <v>5723.01</v>
      </c>
      <c r="L173" s="330">
        <v>856.81</v>
      </c>
      <c r="M173" s="332">
        <f t="shared" si="5"/>
        <v>4866.2000000000007</v>
      </c>
      <c r="N173" s="333"/>
      <c r="O173" s="330">
        <v>261.55</v>
      </c>
      <c r="P173" s="330">
        <v>10.17</v>
      </c>
      <c r="Q173" s="330"/>
      <c r="R173" s="330">
        <v>17.149999999999999</v>
      </c>
    </row>
    <row r="174" spans="1:18" ht="18.75" customHeight="1" x14ac:dyDescent="0.25">
      <c r="A174" s="328">
        <v>165</v>
      </c>
      <c r="B174" s="328" t="s">
        <v>714</v>
      </c>
      <c r="C174" s="329" t="s">
        <v>715</v>
      </c>
      <c r="D174" s="328" t="s">
        <v>716</v>
      </c>
      <c r="E174" s="329" t="s">
        <v>2743</v>
      </c>
      <c r="F174" s="328" t="s">
        <v>213</v>
      </c>
      <c r="G174" s="330">
        <v>4194</v>
      </c>
      <c r="H174" s="330">
        <v>1227.1199999999999</v>
      </c>
      <c r="I174" s="330"/>
      <c r="J174" s="330"/>
      <c r="K174" s="332">
        <f t="shared" si="4"/>
        <v>5421.12</v>
      </c>
      <c r="L174" s="330">
        <v>2157.33</v>
      </c>
      <c r="M174" s="332">
        <f t="shared" si="5"/>
        <v>3263.79</v>
      </c>
      <c r="N174" s="334"/>
      <c r="O174" s="330">
        <v>219.02</v>
      </c>
      <c r="P174" s="330">
        <v>8.52</v>
      </c>
      <c r="Q174" s="330"/>
      <c r="R174" s="330">
        <v>14.36</v>
      </c>
    </row>
    <row r="175" spans="1:18" ht="18.75" customHeight="1" x14ac:dyDescent="0.25">
      <c r="A175" s="328">
        <v>166</v>
      </c>
      <c r="B175" s="328" t="s">
        <v>717</v>
      </c>
      <c r="C175" s="329" t="s">
        <v>718</v>
      </c>
      <c r="D175" s="328" t="s">
        <v>719</v>
      </c>
      <c r="E175" s="329" t="s">
        <v>2740</v>
      </c>
      <c r="F175" s="328" t="s">
        <v>349</v>
      </c>
      <c r="G175" s="330">
        <v>7266</v>
      </c>
      <c r="H175" s="330"/>
      <c r="I175" s="330"/>
      <c r="J175" s="330"/>
      <c r="K175" s="332">
        <f t="shared" si="4"/>
        <v>7266</v>
      </c>
      <c r="L175" s="330">
        <v>627</v>
      </c>
      <c r="M175" s="332">
        <f t="shared" si="5"/>
        <v>6639</v>
      </c>
      <c r="N175" s="334"/>
      <c r="O175" s="330">
        <v>425.06</v>
      </c>
      <c r="P175" s="330">
        <v>16.53</v>
      </c>
      <c r="Q175" s="330"/>
      <c r="R175" s="330">
        <v>27.87</v>
      </c>
    </row>
    <row r="176" spans="1:18" ht="18.75" customHeight="1" x14ac:dyDescent="0.25">
      <c r="A176" s="328">
        <v>167</v>
      </c>
      <c r="B176" s="328" t="s">
        <v>720</v>
      </c>
      <c r="C176" s="329" t="s">
        <v>721</v>
      </c>
      <c r="D176" s="328" t="s">
        <v>722</v>
      </c>
      <c r="E176" s="329" t="s">
        <v>2757</v>
      </c>
      <c r="F176" s="328" t="s">
        <v>204</v>
      </c>
      <c r="G176" s="330">
        <v>6635</v>
      </c>
      <c r="H176" s="330">
        <v>551.94000000000005</v>
      </c>
      <c r="I176" s="330"/>
      <c r="J176" s="330"/>
      <c r="K176" s="332">
        <f t="shared" si="4"/>
        <v>7186.9400000000005</v>
      </c>
      <c r="L176" s="330">
        <v>1412.35</v>
      </c>
      <c r="M176" s="332">
        <f t="shared" si="5"/>
        <v>5774.59</v>
      </c>
      <c r="N176" s="334"/>
      <c r="O176" s="330">
        <v>123.38</v>
      </c>
      <c r="P176" s="330">
        <v>4.8</v>
      </c>
      <c r="Q176" s="330"/>
      <c r="R176" s="330">
        <v>8.09</v>
      </c>
    </row>
    <row r="177" spans="1:18" ht="18.75" customHeight="1" x14ac:dyDescent="0.25">
      <c r="A177" s="328">
        <v>168</v>
      </c>
      <c r="B177" s="328" t="s">
        <v>723</v>
      </c>
      <c r="C177" s="329" t="s">
        <v>724</v>
      </c>
      <c r="D177" s="328" t="s">
        <v>725</v>
      </c>
      <c r="E177" s="329" t="s">
        <v>2746</v>
      </c>
      <c r="F177" s="328" t="s">
        <v>308</v>
      </c>
      <c r="G177" s="330">
        <v>3344</v>
      </c>
      <c r="H177" s="330"/>
      <c r="I177" s="330"/>
      <c r="J177" s="330"/>
      <c r="K177" s="332">
        <f t="shared" si="4"/>
        <v>3344</v>
      </c>
      <c r="L177" s="330">
        <v>405.07</v>
      </c>
      <c r="M177" s="332">
        <f t="shared" si="5"/>
        <v>2938.93</v>
      </c>
      <c r="N177" s="334"/>
      <c r="O177" s="330">
        <v>195.62</v>
      </c>
      <c r="P177" s="330">
        <v>7.61</v>
      </c>
      <c r="Q177" s="330"/>
      <c r="R177" s="330">
        <v>12.82</v>
      </c>
    </row>
    <row r="178" spans="1:18" ht="18.75" customHeight="1" x14ac:dyDescent="0.25">
      <c r="A178" s="328">
        <v>169</v>
      </c>
      <c r="B178" s="328" t="s">
        <v>726</v>
      </c>
      <c r="C178" s="329" t="s">
        <v>727</v>
      </c>
      <c r="D178" s="328" t="s">
        <v>728</v>
      </c>
      <c r="E178" s="329" t="s">
        <v>2757</v>
      </c>
      <c r="F178" s="328" t="s">
        <v>204</v>
      </c>
      <c r="G178" s="330">
        <v>2267</v>
      </c>
      <c r="H178" s="330">
        <v>551.94000000000005</v>
      </c>
      <c r="I178" s="330"/>
      <c r="J178" s="330"/>
      <c r="K178" s="332">
        <f t="shared" si="4"/>
        <v>2818.94</v>
      </c>
      <c r="L178" s="330">
        <v>255.21</v>
      </c>
      <c r="M178" s="332">
        <f t="shared" si="5"/>
        <v>2563.73</v>
      </c>
      <c r="N178" s="334"/>
      <c r="O178" s="330">
        <v>123.38</v>
      </c>
      <c r="P178" s="330">
        <v>4.8</v>
      </c>
      <c r="Q178" s="330"/>
      <c r="R178" s="330">
        <v>8.09</v>
      </c>
    </row>
    <row r="179" spans="1:18" ht="18.75" customHeight="1" x14ac:dyDescent="0.25">
      <c r="A179" s="328">
        <v>170</v>
      </c>
      <c r="B179" s="328" t="s">
        <v>729</v>
      </c>
      <c r="C179" s="329" t="s">
        <v>730</v>
      </c>
      <c r="D179" s="328" t="s">
        <v>731</v>
      </c>
      <c r="E179" s="329" t="s">
        <v>2757</v>
      </c>
      <c r="F179" s="328" t="s">
        <v>204</v>
      </c>
      <c r="G179" s="330">
        <v>2267</v>
      </c>
      <c r="H179" s="330"/>
      <c r="I179" s="330"/>
      <c r="J179" s="330"/>
      <c r="K179" s="332">
        <f t="shared" si="4"/>
        <v>2267</v>
      </c>
      <c r="L179" s="330">
        <v>211.21</v>
      </c>
      <c r="M179" s="332">
        <f t="shared" si="5"/>
        <v>2055.79</v>
      </c>
      <c r="N179" s="334"/>
      <c r="O179" s="330">
        <v>123.38</v>
      </c>
      <c r="P179" s="330">
        <v>4.8</v>
      </c>
      <c r="Q179" s="330"/>
      <c r="R179" s="330">
        <v>8.09</v>
      </c>
    </row>
    <row r="180" spans="1:18" ht="18.75" customHeight="1" x14ac:dyDescent="0.25">
      <c r="A180" s="328">
        <v>171</v>
      </c>
      <c r="B180" s="328" t="s">
        <v>732</v>
      </c>
      <c r="C180" s="329" t="s">
        <v>733</v>
      </c>
      <c r="D180" s="328" t="s">
        <v>734</v>
      </c>
      <c r="E180" s="329" t="s">
        <v>2740</v>
      </c>
      <c r="F180" s="328" t="s">
        <v>349</v>
      </c>
      <c r="G180" s="330">
        <v>8166</v>
      </c>
      <c r="H180" s="330"/>
      <c r="I180" s="330"/>
      <c r="J180" s="330"/>
      <c r="K180" s="332">
        <f t="shared" si="4"/>
        <v>8166</v>
      </c>
      <c r="L180" s="330">
        <v>1692.99</v>
      </c>
      <c r="M180" s="332">
        <f t="shared" si="5"/>
        <v>6473.01</v>
      </c>
      <c r="N180" s="334"/>
      <c r="O180" s="330">
        <v>425.06</v>
      </c>
      <c r="P180" s="330">
        <v>16.53</v>
      </c>
      <c r="Q180" s="330"/>
      <c r="R180" s="330">
        <v>27.87</v>
      </c>
    </row>
    <row r="181" spans="1:18" ht="18.75" customHeight="1" x14ac:dyDescent="0.25">
      <c r="A181" s="328">
        <v>172</v>
      </c>
      <c r="B181" s="328" t="s">
        <v>735</v>
      </c>
      <c r="C181" s="329" t="s">
        <v>736</v>
      </c>
      <c r="D181" s="328" t="s">
        <v>737</v>
      </c>
      <c r="E181" s="329" t="s">
        <v>2759</v>
      </c>
      <c r="F181" s="328" t="s">
        <v>223</v>
      </c>
      <c r="G181" s="330">
        <v>8430</v>
      </c>
      <c r="H181" s="330">
        <v>485.94</v>
      </c>
      <c r="I181" s="330"/>
      <c r="J181" s="330"/>
      <c r="K181" s="332">
        <f t="shared" si="4"/>
        <v>8915.94</v>
      </c>
      <c r="L181" s="330">
        <v>368.61</v>
      </c>
      <c r="M181" s="332">
        <f t="shared" si="5"/>
        <v>8547.33</v>
      </c>
      <c r="N181" s="334"/>
      <c r="O181" s="330">
        <v>120.98</v>
      </c>
      <c r="P181" s="330">
        <v>4.7</v>
      </c>
      <c r="Q181" s="330"/>
      <c r="R181" s="330">
        <v>7.93</v>
      </c>
    </row>
    <row r="182" spans="1:18" ht="18.75" customHeight="1" x14ac:dyDescent="0.25">
      <c r="A182" s="328">
        <v>173</v>
      </c>
      <c r="B182" s="328" t="s">
        <v>738</v>
      </c>
      <c r="C182" s="329" t="s">
        <v>739</v>
      </c>
      <c r="D182" s="328" t="s">
        <v>740</v>
      </c>
      <c r="E182" s="329" t="s">
        <v>2757</v>
      </c>
      <c r="F182" s="328" t="s">
        <v>204</v>
      </c>
      <c r="G182" s="330">
        <v>4190.4799999999996</v>
      </c>
      <c r="H182" s="330"/>
      <c r="I182" s="330"/>
      <c r="J182" s="330"/>
      <c r="K182" s="332">
        <f t="shared" si="4"/>
        <v>4190.4799999999996</v>
      </c>
      <c r="L182" s="330">
        <v>1040.21</v>
      </c>
      <c r="M182" s="332">
        <f t="shared" si="5"/>
        <v>3150.2699999999995</v>
      </c>
      <c r="N182" s="334"/>
      <c r="O182" s="330">
        <v>123.38</v>
      </c>
      <c r="P182" s="330">
        <v>4.8</v>
      </c>
      <c r="Q182" s="330"/>
      <c r="R182" s="330">
        <v>8.09</v>
      </c>
    </row>
    <row r="183" spans="1:18" ht="18.75" customHeight="1" x14ac:dyDescent="0.25">
      <c r="A183" s="328">
        <v>174</v>
      </c>
      <c r="B183" s="328" t="s">
        <v>741</v>
      </c>
      <c r="C183" s="329" t="s">
        <v>742</v>
      </c>
      <c r="D183" s="328" t="s">
        <v>743</v>
      </c>
      <c r="E183" s="329" t="s">
        <v>2750</v>
      </c>
      <c r="F183" s="328" t="s">
        <v>195</v>
      </c>
      <c r="G183" s="330">
        <v>2087.89</v>
      </c>
      <c r="H183" s="330"/>
      <c r="I183" s="330"/>
      <c r="J183" s="330"/>
      <c r="K183" s="332">
        <f t="shared" si="4"/>
        <v>2087.89</v>
      </c>
      <c r="L183" s="330">
        <v>271.43</v>
      </c>
      <c r="M183" s="332">
        <f t="shared" si="5"/>
        <v>1816.4599999999998</v>
      </c>
      <c r="N183" s="334"/>
      <c r="O183" s="330">
        <v>187.91</v>
      </c>
      <c r="P183" s="330"/>
      <c r="Q183" s="330">
        <v>3.13</v>
      </c>
      <c r="R183" s="330">
        <v>12.32</v>
      </c>
    </row>
    <row r="184" spans="1:18" ht="18.75" customHeight="1" x14ac:dyDescent="0.25">
      <c r="A184" s="328">
        <v>175</v>
      </c>
      <c r="B184" s="328" t="s">
        <v>744</v>
      </c>
      <c r="C184" s="329" t="s">
        <v>745</v>
      </c>
      <c r="D184" s="328" t="s">
        <v>746</v>
      </c>
      <c r="E184" s="329" t="s">
        <v>2757</v>
      </c>
      <c r="F184" s="328" t="s">
        <v>204</v>
      </c>
      <c r="G184" s="330">
        <v>2267</v>
      </c>
      <c r="H184" s="330">
        <v>505.38</v>
      </c>
      <c r="I184" s="330"/>
      <c r="J184" s="330"/>
      <c r="K184" s="332">
        <f t="shared" si="4"/>
        <v>2772.38</v>
      </c>
      <c r="L184" s="330">
        <v>272.21000000000004</v>
      </c>
      <c r="M184" s="332">
        <f t="shared" si="5"/>
        <v>2500.17</v>
      </c>
      <c r="N184" s="334"/>
      <c r="O184" s="330">
        <v>123.38</v>
      </c>
      <c r="P184" s="330">
        <v>4.8</v>
      </c>
      <c r="Q184" s="330"/>
      <c r="R184" s="330">
        <v>8.09</v>
      </c>
    </row>
    <row r="185" spans="1:18" ht="18.75" customHeight="1" x14ac:dyDescent="0.25">
      <c r="A185" s="328">
        <v>176</v>
      </c>
      <c r="B185" s="328" t="s">
        <v>747</v>
      </c>
      <c r="C185" s="329" t="s">
        <v>748</v>
      </c>
      <c r="D185" s="328" t="s">
        <v>749</v>
      </c>
      <c r="E185" s="329" t="s">
        <v>2767</v>
      </c>
      <c r="F185" s="328" t="s">
        <v>232</v>
      </c>
      <c r="G185" s="330">
        <v>2236</v>
      </c>
      <c r="H185" s="330">
        <v>542.04999999999995</v>
      </c>
      <c r="I185" s="330"/>
      <c r="J185" s="330"/>
      <c r="K185" s="332">
        <f t="shared" si="4"/>
        <v>2778.05</v>
      </c>
      <c r="L185" s="330">
        <v>311.3</v>
      </c>
      <c r="M185" s="332">
        <f t="shared" si="5"/>
        <v>2466.75</v>
      </c>
      <c r="N185" s="334"/>
      <c r="O185" s="330">
        <v>121.56</v>
      </c>
      <c r="P185" s="330">
        <v>4.7300000000000004</v>
      </c>
      <c r="Q185" s="330"/>
      <c r="R185" s="330">
        <v>7.97</v>
      </c>
    </row>
    <row r="186" spans="1:18" ht="30" customHeight="1" x14ac:dyDescent="0.25">
      <c r="A186" s="328">
        <v>177</v>
      </c>
      <c r="B186" s="328" t="s">
        <v>750</v>
      </c>
      <c r="C186" s="329" t="s">
        <v>751</v>
      </c>
      <c r="D186" s="328" t="s">
        <v>752</v>
      </c>
      <c r="E186" s="329" t="s">
        <v>2750</v>
      </c>
      <c r="F186" s="328" t="s">
        <v>186</v>
      </c>
      <c r="G186" s="330">
        <v>2068</v>
      </c>
      <c r="H186" s="330"/>
      <c r="I186" s="330"/>
      <c r="J186" s="330"/>
      <c r="K186" s="332">
        <f t="shared" si="4"/>
        <v>2068</v>
      </c>
      <c r="L186" s="330">
        <v>1475.67</v>
      </c>
      <c r="M186" s="332">
        <f t="shared" si="5"/>
        <v>592.32999999999993</v>
      </c>
      <c r="N186" s="334" t="s">
        <v>753</v>
      </c>
      <c r="O186" s="330">
        <v>120.98</v>
      </c>
      <c r="P186" s="330">
        <v>4.7</v>
      </c>
      <c r="Q186" s="330"/>
      <c r="R186" s="330">
        <v>7.93</v>
      </c>
    </row>
    <row r="187" spans="1:18" ht="18.75" customHeight="1" x14ac:dyDescent="0.25">
      <c r="A187" s="328">
        <v>178</v>
      </c>
      <c r="B187" s="328" t="s">
        <v>754</v>
      </c>
      <c r="C187" s="329" t="s">
        <v>755</v>
      </c>
      <c r="D187" s="328" t="s">
        <v>756</v>
      </c>
      <c r="E187" s="329" t="s">
        <v>2757</v>
      </c>
      <c r="F187" s="328" t="s">
        <v>204</v>
      </c>
      <c r="G187" s="330">
        <v>2267</v>
      </c>
      <c r="H187" s="330"/>
      <c r="I187" s="330"/>
      <c r="J187" s="330"/>
      <c r="K187" s="332">
        <f t="shared" si="4"/>
        <v>2267</v>
      </c>
      <c r="L187" s="330">
        <v>1102.77</v>
      </c>
      <c r="M187" s="332">
        <f t="shared" si="5"/>
        <v>1164.23</v>
      </c>
      <c r="N187" s="334"/>
      <c r="O187" s="330">
        <v>123.38</v>
      </c>
      <c r="P187" s="330">
        <v>4.8</v>
      </c>
      <c r="Q187" s="330"/>
      <c r="R187" s="330">
        <v>8.09</v>
      </c>
    </row>
    <row r="188" spans="1:18" ht="18.75" customHeight="1" x14ac:dyDescent="0.25">
      <c r="A188" s="328">
        <v>179</v>
      </c>
      <c r="B188" s="328" t="s">
        <v>757</v>
      </c>
      <c r="C188" s="329" t="s">
        <v>758</v>
      </c>
      <c r="D188" s="328" t="s">
        <v>759</v>
      </c>
      <c r="E188" s="329" t="s">
        <v>2769</v>
      </c>
      <c r="F188" s="328" t="s">
        <v>760</v>
      </c>
      <c r="G188" s="330">
        <v>4350</v>
      </c>
      <c r="H188" s="330"/>
      <c r="I188" s="330"/>
      <c r="J188" s="330"/>
      <c r="K188" s="332">
        <f t="shared" si="4"/>
        <v>4350</v>
      </c>
      <c r="L188" s="330">
        <v>1910.5199999999998</v>
      </c>
      <c r="M188" s="332">
        <f t="shared" si="5"/>
        <v>2439.4800000000005</v>
      </c>
      <c r="N188" s="334"/>
      <c r="O188" s="330">
        <v>228.15</v>
      </c>
      <c r="P188" s="330">
        <v>8.8699999999999992</v>
      </c>
      <c r="Q188" s="330"/>
      <c r="R188" s="330">
        <v>14.96</v>
      </c>
    </row>
    <row r="189" spans="1:18" ht="18.75" customHeight="1" x14ac:dyDescent="0.25">
      <c r="A189" s="328">
        <v>180</v>
      </c>
      <c r="B189" s="328" t="s">
        <v>761</v>
      </c>
      <c r="C189" s="329" t="s">
        <v>762</v>
      </c>
      <c r="D189" s="328" t="s">
        <v>763</v>
      </c>
      <c r="E189" s="329" t="s">
        <v>2768</v>
      </c>
      <c r="F189" s="328" t="s">
        <v>186</v>
      </c>
      <c r="G189" s="330">
        <v>2068</v>
      </c>
      <c r="H189" s="330">
        <v>508.38</v>
      </c>
      <c r="I189" s="330"/>
      <c r="J189" s="330"/>
      <c r="K189" s="332">
        <f t="shared" si="4"/>
        <v>2576.38</v>
      </c>
      <c r="L189" s="330">
        <v>242.78</v>
      </c>
      <c r="M189" s="332">
        <f t="shared" si="5"/>
        <v>2333.6</v>
      </c>
      <c r="N189" s="334"/>
      <c r="O189" s="330">
        <v>186.12</v>
      </c>
      <c r="P189" s="330">
        <v>7.24</v>
      </c>
      <c r="Q189" s="330"/>
      <c r="R189" s="330">
        <v>12.2</v>
      </c>
    </row>
    <row r="190" spans="1:18" ht="18.75" customHeight="1" x14ac:dyDescent="0.25">
      <c r="A190" s="328">
        <v>181</v>
      </c>
      <c r="B190" s="328" t="s">
        <v>764</v>
      </c>
      <c r="C190" s="329" t="s">
        <v>765</v>
      </c>
      <c r="D190" s="328" t="s">
        <v>766</v>
      </c>
      <c r="E190" s="329" t="s">
        <v>2750</v>
      </c>
      <c r="F190" s="328" t="s">
        <v>269</v>
      </c>
      <c r="G190" s="330">
        <v>867.49</v>
      </c>
      <c r="H190" s="330"/>
      <c r="I190" s="330"/>
      <c r="J190" s="330">
        <v>1182.17</v>
      </c>
      <c r="K190" s="332">
        <f t="shared" si="4"/>
        <v>2049.66</v>
      </c>
      <c r="L190" s="330">
        <v>101.78</v>
      </c>
      <c r="M190" s="332">
        <f t="shared" si="5"/>
        <v>1947.8799999999999</v>
      </c>
      <c r="N190" s="334"/>
      <c r="O190" s="330">
        <v>83.7</v>
      </c>
      <c r="P190" s="330"/>
      <c r="Q190" s="330">
        <v>1.4</v>
      </c>
      <c r="R190" s="330">
        <v>3.48</v>
      </c>
    </row>
    <row r="191" spans="1:18" ht="18.75" customHeight="1" x14ac:dyDescent="0.25">
      <c r="A191" s="328">
        <v>182</v>
      </c>
      <c r="B191" s="328" t="s">
        <v>767</v>
      </c>
      <c r="C191" s="329" t="s">
        <v>768</v>
      </c>
      <c r="D191" s="328" t="s">
        <v>769</v>
      </c>
      <c r="E191" s="329" t="s">
        <v>2769</v>
      </c>
      <c r="F191" s="328" t="s">
        <v>228</v>
      </c>
      <c r="G191" s="330">
        <v>4921</v>
      </c>
      <c r="H191" s="330"/>
      <c r="I191" s="330"/>
      <c r="J191" s="330"/>
      <c r="K191" s="332">
        <f t="shared" si="4"/>
        <v>4921</v>
      </c>
      <c r="L191" s="330">
        <v>641.80999999999995</v>
      </c>
      <c r="M191" s="332">
        <f t="shared" si="5"/>
        <v>4279.1900000000005</v>
      </c>
      <c r="N191" s="334"/>
      <c r="O191" s="330">
        <v>261.55</v>
      </c>
      <c r="P191" s="330">
        <v>10.17</v>
      </c>
      <c r="Q191" s="330"/>
      <c r="R191" s="330">
        <v>17.149999999999999</v>
      </c>
    </row>
    <row r="192" spans="1:18" ht="18.75" customHeight="1" x14ac:dyDescent="0.25">
      <c r="A192" s="328">
        <v>183</v>
      </c>
      <c r="B192" s="328" t="s">
        <v>770</v>
      </c>
      <c r="C192" s="329" t="s">
        <v>771</v>
      </c>
      <c r="D192" s="328" t="s">
        <v>772</v>
      </c>
      <c r="E192" s="329" t="s">
        <v>2757</v>
      </c>
      <c r="F192" s="328" t="s">
        <v>200</v>
      </c>
      <c r="G192" s="330">
        <v>2235</v>
      </c>
      <c r="H192" s="330"/>
      <c r="I192" s="330"/>
      <c r="J192" s="330"/>
      <c r="K192" s="332">
        <f t="shared" si="4"/>
        <v>2235</v>
      </c>
      <c r="L192" s="330">
        <v>180.51</v>
      </c>
      <c r="M192" s="332">
        <f t="shared" si="5"/>
        <v>2054.4899999999998</v>
      </c>
      <c r="N192" s="334"/>
      <c r="O192" s="330">
        <v>121.5</v>
      </c>
      <c r="P192" s="330">
        <v>4.7300000000000004</v>
      </c>
      <c r="Q192" s="330"/>
      <c r="R192" s="330">
        <v>7.97</v>
      </c>
    </row>
    <row r="193" spans="1:18" ht="18.75" customHeight="1" x14ac:dyDescent="0.25">
      <c r="A193" s="328">
        <v>184</v>
      </c>
      <c r="B193" s="328" t="s">
        <v>773</v>
      </c>
      <c r="C193" s="329" t="s">
        <v>774</v>
      </c>
      <c r="D193" s="328" t="s">
        <v>775</v>
      </c>
      <c r="E193" s="329" t="s">
        <v>2750</v>
      </c>
      <c r="F193" s="328" t="s">
        <v>208</v>
      </c>
      <c r="G193" s="330">
        <v>855</v>
      </c>
      <c r="H193" s="330"/>
      <c r="I193" s="330"/>
      <c r="J193" s="330">
        <v>1182.17</v>
      </c>
      <c r="K193" s="332">
        <f t="shared" si="4"/>
        <v>2037.17</v>
      </c>
      <c r="L193" s="330">
        <v>942.07</v>
      </c>
      <c r="M193" s="332">
        <f t="shared" si="5"/>
        <v>1095.0999999999999</v>
      </c>
      <c r="N193" s="334"/>
      <c r="O193" s="330">
        <v>83.7</v>
      </c>
      <c r="P193" s="330">
        <v>3.26</v>
      </c>
      <c r="Q193" s="330"/>
      <c r="R193" s="330">
        <v>3.19</v>
      </c>
    </row>
    <row r="194" spans="1:18" ht="18.75" customHeight="1" x14ac:dyDescent="0.25">
      <c r="A194" s="328">
        <v>185</v>
      </c>
      <c r="B194" s="328" t="s">
        <v>776</v>
      </c>
      <c r="C194" s="329" t="s">
        <v>777</v>
      </c>
      <c r="D194" s="328" t="s">
        <v>778</v>
      </c>
      <c r="E194" s="329" t="s">
        <v>2645</v>
      </c>
      <c r="F194" s="328" t="s">
        <v>322</v>
      </c>
      <c r="G194" s="330">
        <v>813.05</v>
      </c>
      <c r="H194" s="330"/>
      <c r="I194" s="330"/>
      <c r="J194" s="330">
        <v>1182.17</v>
      </c>
      <c r="K194" s="332">
        <f t="shared" si="4"/>
        <v>1995.22</v>
      </c>
      <c r="L194" s="330">
        <v>516.02</v>
      </c>
      <c r="M194" s="332">
        <f t="shared" si="5"/>
        <v>1479.2</v>
      </c>
      <c r="N194" s="334"/>
      <c r="O194" s="330">
        <v>83.7</v>
      </c>
      <c r="P194" s="330"/>
      <c r="Q194" s="330">
        <v>1.4</v>
      </c>
      <c r="R194" s="330">
        <v>3.62</v>
      </c>
    </row>
    <row r="195" spans="1:18" ht="18.75" customHeight="1" x14ac:dyDescent="0.25">
      <c r="A195" s="328">
        <v>186</v>
      </c>
      <c r="B195" s="328" t="s">
        <v>779</v>
      </c>
      <c r="C195" s="329" t="s">
        <v>780</v>
      </c>
      <c r="D195" s="328" t="s">
        <v>781</v>
      </c>
      <c r="E195" s="329" t="s">
        <v>2750</v>
      </c>
      <c r="F195" s="328" t="s">
        <v>269</v>
      </c>
      <c r="G195" s="330">
        <v>867.49</v>
      </c>
      <c r="H195" s="330"/>
      <c r="I195" s="330"/>
      <c r="J195" s="330">
        <v>1182.17</v>
      </c>
      <c r="K195" s="332">
        <f t="shared" si="4"/>
        <v>2049.66</v>
      </c>
      <c r="L195" s="330">
        <v>101.02</v>
      </c>
      <c r="M195" s="332">
        <f t="shared" si="5"/>
        <v>1948.6399999999999</v>
      </c>
      <c r="N195" s="334"/>
      <c r="O195" s="330">
        <v>83.7</v>
      </c>
      <c r="P195" s="330"/>
      <c r="Q195" s="330">
        <v>1.4</v>
      </c>
      <c r="R195" s="330">
        <v>3.45</v>
      </c>
    </row>
    <row r="196" spans="1:18" ht="18.75" customHeight="1" x14ac:dyDescent="0.25">
      <c r="A196" s="328">
        <v>187</v>
      </c>
      <c r="B196" s="328" t="s">
        <v>782</v>
      </c>
      <c r="C196" s="329" t="s">
        <v>783</v>
      </c>
      <c r="D196" s="328" t="s">
        <v>784</v>
      </c>
      <c r="E196" s="329" t="s">
        <v>2750</v>
      </c>
      <c r="F196" s="328" t="s">
        <v>269</v>
      </c>
      <c r="G196" s="330">
        <v>2285</v>
      </c>
      <c r="H196" s="330"/>
      <c r="I196" s="330"/>
      <c r="J196" s="330"/>
      <c r="K196" s="332">
        <f t="shared" si="4"/>
        <v>2285</v>
      </c>
      <c r="L196" s="330">
        <v>296.83</v>
      </c>
      <c r="M196" s="332">
        <f t="shared" si="5"/>
        <v>1988.17</v>
      </c>
      <c r="N196" s="334"/>
      <c r="O196" s="330">
        <v>124.43</v>
      </c>
      <c r="P196" s="330"/>
      <c r="Q196" s="330">
        <v>2.0699999999999998</v>
      </c>
      <c r="R196" s="330">
        <v>8.16</v>
      </c>
    </row>
    <row r="197" spans="1:18" ht="18.75" customHeight="1" x14ac:dyDescent="0.25">
      <c r="A197" s="328">
        <v>188</v>
      </c>
      <c r="B197" s="328" t="s">
        <v>785</v>
      </c>
      <c r="C197" s="329" t="s">
        <v>786</v>
      </c>
      <c r="D197" s="328" t="s">
        <v>787</v>
      </c>
      <c r="E197" s="329" t="s">
        <v>2762</v>
      </c>
      <c r="F197" s="328" t="s">
        <v>492</v>
      </c>
      <c r="G197" s="330">
        <v>2199</v>
      </c>
      <c r="H197" s="330">
        <v>531.16</v>
      </c>
      <c r="I197" s="330"/>
      <c r="J197" s="330"/>
      <c r="K197" s="332">
        <f t="shared" si="4"/>
        <v>2730.16</v>
      </c>
      <c r="L197" s="330">
        <v>1276.73</v>
      </c>
      <c r="M197" s="332">
        <f t="shared" si="5"/>
        <v>1453.4299999999998</v>
      </c>
      <c r="N197" s="334"/>
      <c r="O197" s="330">
        <v>119.4</v>
      </c>
      <c r="P197" s="330">
        <v>4.6399999999999997</v>
      </c>
      <c r="Q197" s="330"/>
      <c r="R197" s="330">
        <v>7.83</v>
      </c>
    </row>
    <row r="198" spans="1:18" ht="18.75" customHeight="1" x14ac:dyDescent="0.25">
      <c r="A198" s="328">
        <v>189</v>
      </c>
      <c r="B198" s="328" t="s">
        <v>788</v>
      </c>
      <c r="C198" s="329" t="s">
        <v>789</v>
      </c>
      <c r="D198" s="328" t="s">
        <v>790</v>
      </c>
      <c r="E198" s="329" t="s">
        <v>2764</v>
      </c>
      <c r="F198" s="328" t="s">
        <v>247</v>
      </c>
      <c r="G198" s="330">
        <v>876.22</v>
      </c>
      <c r="H198" s="330"/>
      <c r="I198" s="330"/>
      <c r="J198" s="330">
        <v>1182.17</v>
      </c>
      <c r="K198" s="332">
        <f t="shared" si="4"/>
        <v>2058.3900000000003</v>
      </c>
      <c r="L198" s="330">
        <v>120.22</v>
      </c>
      <c r="M198" s="332">
        <f t="shared" si="5"/>
        <v>1938.1700000000003</v>
      </c>
      <c r="N198" s="334"/>
      <c r="O198" s="330">
        <v>83.7</v>
      </c>
      <c r="P198" s="330">
        <v>3.26</v>
      </c>
      <c r="Q198" s="330"/>
      <c r="R198" s="330">
        <v>3.87</v>
      </c>
    </row>
    <row r="199" spans="1:18" ht="18.75" customHeight="1" x14ac:dyDescent="0.25">
      <c r="A199" s="328">
        <v>190</v>
      </c>
      <c r="B199" s="328" t="s">
        <v>791</v>
      </c>
      <c r="C199" s="329" t="s">
        <v>792</v>
      </c>
      <c r="D199" s="328" t="s">
        <v>793</v>
      </c>
      <c r="E199" s="329" t="s">
        <v>2769</v>
      </c>
      <c r="F199" s="328" t="s">
        <v>228</v>
      </c>
      <c r="G199" s="330">
        <v>17884</v>
      </c>
      <c r="H199" s="330">
        <v>956.21</v>
      </c>
      <c r="I199" s="330"/>
      <c r="J199" s="330"/>
      <c r="K199" s="332">
        <f t="shared" si="4"/>
        <v>18840.21</v>
      </c>
      <c r="L199" s="330">
        <v>3151.87</v>
      </c>
      <c r="M199" s="332">
        <f t="shared" si="5"/>
        <v>15688.34</v>
      </c>
      <c r="N199" s="334"/>
      <c r="O199" s="330">
        <v>261.55</v>
      </c>
      <c r="P199" s="330">
        <v>10.17</v>
      </c>
      <c r="Q199" s="330"/>
      <c r="R199" s="330">
        <v>17.149999999999999</v>
      </c>
    </row>
    <row r="200" spans="1:18" ht="18.75" customHeight="1" x14ac:dyDescent="0.25">
      <c r="A200" s="328">
        <v>191</v>
      </c>
      <c r="B200" s="328" t="s">
        <v>794</v>
      </c>
      <c r="C200" s="329" t="s">
        <v>795</v>
      </c>
      <c r="D200" s="328" t="s">
        <v>796</v>
      </c>
      <c r="E200" s="329" t="s">
        <v>2778</v>
      </c>
      <c r="F200" s="328" t="s">
        <v>186</v>
      </c>
      <c r="G200" s="330">
        <v>2226</v>
      </c>
      <c r="H200" s="330"/>
      <c r="I200" s="330"/>
      <c r="J200" s="330"/>
      <c r="K200" s="332">
        <f t="shared" si="4"/>
        <v>2226</v>
      </c>
      <c r="L200" s="330">
        <v>989.87</v>
      </c>
      <c r="M200" s="332">
        <f t="shared" si="5"/>
        <v>1236.1300000000001</v>
      </c>
      <c r="N200" s="334"/>
      <c r="O200" s="330">
        <v>120.98</v>
      </c>
      <c r="P200" s="330">
        <v>4.7</v>
      </c>
      <c r="Q200" s="330"/>
      <c r="R200" s="330">
        <v>7.93</v>
      </c>
    </row>
    <row r="201" spans="1:18" ht="18.75" customHeight="1" x14ac:dyDescent="0.25">
      <c r="A201" s="328">
        <v>192</v>
      </c>
      <c r="B201" s="328" t="s">
        <v>797</v>
      </c>
      <c r="C201" s="329" t="s">
        <v>798</v>
      </c>
      <c r="D201" s="328" t="s">
        <v>799</v>
      </c>
      <c r="E201" s="329" t="s">
        <v>2743</v>
      </c>
      <c r="F201" s="328" t="s">
        <v>213</v>
      </c>
      <c r="G201" s="330">
        <v>3794</v>
      </c>
      <c r="H201" s="330">
        <v>1344</v>
      </c>
      <c r="I201" s="330"/>
      <c r="J201" s="330"/>
      <c r="K201" s="332">
        <f t="shared" si="4"/>
        <v>5138</v>
      </c>
      <c r="L201" s="330">
        <v>652.76</v>
      </c>
      <c r="M201" s="332">
        <f t="shared" si="5"/>
        <v>4485.24</v>
      </c>
      <c r="N201" s="334"/>
      <c r="O201" s="330">
        <v>195.62</v>
      </c>
      <c r="P201" s="330">
        <v>7.61</v>
      </c>
      <c r="Q201" s="330"/>
      <c r="R201" s="330">
        <v>12.82</v>
      </c>
    </row>
    <row r="202" spans="1:18" ht="18.75" customHeight="1" x14ac:dyDescent="0.25">
      <c r="A202" s="328">
        <v>193</v>
      </c>
      <c r="B202" s="328" t="s">
        <v>800</v>
      </c>
      <c r="C202" s="329" t="s">
        <v>801</v>
      </c>
      <c r="D202" s="328" t="s">
        <v>802</v>
      </c>
      <c r="E202" s="329" t="s">
        <v>2740</v>
      </c>
      <c r="F202" s="328" t="s">
        <v>349</v>
      </c>
      <c r="G202" s="330">
        <v>8166</v>
      </c>
      <c r="H202" s="330"/>
      <c r="I202" s="330"/>
      <c r="J202" s="330"/>
      <c r="K202" s="332">
        <f t="shared" si="4"/>
        <v>8166</v>
      </c>
      <c r="L202" s="330">
        <v>1862.99</v>
      </c>
      <c r="M202" s="332">
        <f t="shared" si="5"/>
        <v>6303.01</v>
      </c>
      <c r="N202" s="333"/>
      <c r="O202" s="330">
        <v>425.06</v>
      </c>
      <c r="P202" s="330">
        <v>16.53</v>
      </c>
      <c r="Q202" s="330"/>
      <c r="R202" s="330">
        <v>27.87</v>
      </c>
    </row>
    <row r="203" spans="1:18" ht="18.75" customHeight="1" x14ac:dyDescent="0.25">
      <c r="A203" s="328">
        <v>194</v>
      </c>
      <c r="B203" s="328" t="s">
        <v>803</v>
      </c>
      <c r="C203" s="329" t="s">
        <v>804</v>
      </c>
      <c r="D203" s="328" t="s">
        <v>805</v>
      </c>
      <c r="E203" s="329" t="s">
        <v>2746</v>
      </c>
      <c r="F203" s="328" t="s">
        <v>308</v>
      </c>
      <c r="G203" s="330">
        <v>3344</v>
      </c>
      <c r="H203" s="330"/>
      <c r="I203" s="330"/>
      <c r="J203" s="331"/>
      <c r="K203" s="332">
        <f t="shared" si="4"/>
        <v>3344</v>
      </c>
      <c r="L203" s="330">
        <v>362.87</v>
      </c>
      <c r="M203" s="332">
        <f t="shared" si="5"/>
        <v>2981.13</v>
      </c>
      <c r="N203" s="334"/>
      <c r="O203" s="330">
        <v>195.62</v>
      </c>
      <c r="P203" s="330">
        <v>7.61</v>
      </c>
      <c r="Q203" s="330"/>
      <c r="R203" s="330">
        <v>12.82</v>
      </c>
    </row>
    <row r="204" spans="1:18" ht="18.75" customHeight="1" x14ac:dyDescent="0.25">
      <c r="A204" s="328">
        <v>195</v>
      </c>
      <c r="B204" s="328" t="s">
        <v>806</v>
      </c>
      <c r="C204" s="329" t="s">
        <v>807</v>
      </c>
      <c r="D204" s="328" t="s">
        <v>808</v>
      </c>
      <c r="E204" s="329" t="s">
        <v>2764</v>
      </c>
      <c r="F204" s="328" t="s">
        <v>208</v>
      </c>
      <c r="G204" s="330">
        <v>855</v>
      </c>
      <c r="H204" s="330"/>
      <c r="I204" s="330"/>
      <c r="J204" s="330">
        <v>1182.17</v>
      </c>
      <c r="K204" s="332">
        <f t="shared" si="4"/>
        <v>2037.17</v>
      </c>
      <c r="L204" s="330">
        <v>596.04</v>
      </c>
      <c r="M204" s="332">
        <f t="shared" si="5"/>
        <v>1441.13</v>
      </c>
      <c r="N204" s="333"/>
      <c r="O204" s="330">
        <v>83.7</v>
      </c>
      <c r="P204" s="330"/>
      <c r="Q204" s="330">
        <v>1.4</v>
      </c>
      <c r="R204" s="330">
        <v>3.13</v>
      </c>
    </row>
    <row r="205" spans="1:18" ht="18.75" customHeight="1" x14ac:dyDescent="0.25">
      <c r="A205" s="328">
        <v>196</v>
      </c>
      <c r="B205" s="328" t="s">
        <v>809</v>
      </c>
      <c r="C205" s="329" t="s">
        <v>810</v>
      </c>
      <c r="D205" s="328" t="s">
        <v>811</v>
      </c>
      <c r="E205" s="329" t="s">
        <v>2757</v>
      </c>
      <c r="F205" s="328" t="s">
        <v>204</v>
      </c>
      <c r="G205" s="330">
        <v>6485</v>
      </c>
      <c r="H205" s="330">
        <v>551.94000000000005</v>
      </c>
      <c r="I205" s="330"/>
      <c r="J205" s="330"/>
      <c r="K205" s="332">
        <f t="shared" si="4"/>
        <v>7036.9400000000005</v>
      </c>
      <c r="L205" s="330">
        <v>850.04</v>
      </c>
      <c r="M205" s="332">
        <f t="shared" si="5"/>
        <v>6186.9000000000005</v>
      </c>
      <c r="N205" s="333"/>
      <c r="O205" s="330">
        <v>123.38</v>
      </c>
      <c r="P205" s="330">
        <v>4.8</v>
      </c>
      <c r="Q205" s="330"/>
      <c r="R205" s="330">
        <v>8.09</v>
      </c>
    </row>
    <row r="206" spans="1:18" ht="18.75" customHeight="1" x14ac:dyDescent="0.25">
      <c r="A206" s="328">
        <v>197</v>
      </c>
      <c r="B206" s="328" t="s">
        <v>812</v>
      </c>
      <c r="C206" s="329" t="s">
        <v>813</v>
      </c>
      <c r="D206" s="328" t="s">
        <v>814</v>
      </c>
      <c r="E206" s="329" t="s">
        <v>2769</v>
      </c>
      <c r="F206" s="328" t="s">
        <v>312</v>
      </c>
      <c r="G206" s="330">
        <v>3344</v>
      </c>
      <c r="H206" s="330">
        <v>176.12</v>
      </c>
      <c r="I206" s="330"/>
      <c r="J206" s="330"/>
      <c r="K206" s="332">
        <f t="shared" ref="K206:K271" si="6">SUM(G206:J206)</f>
        <v>3520.12</v>
      </c>
      <c r="L206" s="330">
        <v>545.08999999999992</v>
      </c>
      <c r="M206" s="332">
        <f t="shared" si="5"/>
        <v>2975.0299999999997</v>
      </c>
      <c r="N206" s="333"/>
      <c r="O206" s="330">
        <v>300.95999999999998</v>
      </c>
      <c r="P206" s="330">
        <v>11.7</v>
      </c>
      <c r="Q206" s="330"/>
      <c r="R206" s="330">
        <v>19.73</v>
      </c>
    </row>
    <row r="207" spans="1:18" ht="18.75" customHeight="1" x14ac:dyDescent="0.25">
      <c r="A207" s="328">
        <v>198</v>
      </c>
      <c r="B207" s="328" t="s">
        <v>815</v>
      </c>
      <c r="C207" s="329" t="s">
        <v>816</v>
      </c>
      <c r="D207" s="328" t="s">
        <v>817</v>
      </c>
      <c r="E207" s="329" t="s">
        <v>2769</v>
      </c>
      <c r="F207" s="328" t="s">
        <v>704</v>
      </c>
      <c r="G207" s="330">
        <v>3660</v>
      </c>
      <c r="H207" s="330"/>
      <c r="I207" s="330"/>
      <c r="J207" s="330"/>
      <c r="K207" s="332">
        <f t="shared" si="6"/>
        <v>3660</v>
      </c>
      <c r="L207" s="330">
        <v>807.95</v>
      </c>
      <c r="M207" s="332">
        <f t="shared" ref="M207:M273" si="7">K207-L207</f>
        <v>2852.05</v>
      </c>
      <c r="N207" s="334"/>
      <c r="O207" s="330">
        <v>214.11</v>
      </c>
      <c r="P207" s="330">
        <v>8.33</v>
      </c>
      <c r="Q207" s="330"/>
      <c r="R207" s="330">
        <v>14.04</v>
      </c>
    </row>
    <row r="208" spans="1:18" ht="18.75" customHeight="1" x14ac:dyDescent="0.25">
      <c r="A208" s="328">
        <v>199</v>
      </c>
      <c r="B208" s="328" t="s">
        <v>818</v>
      </c>
      <c r="C208" s="329" t="s">
        <v>819</v>
      </c>
      <c r="D208" s="328" t="s">
        <v>820</v>
      </c>
      <c r="E208" s="329" t="s">
        <v>2743</v>
      </c>
      <c r="F208" s="328" t="s">
        <v>236</v>
      </c>
      <c r="G208" s="330">
        <v>10953</v>
      </c>
      <c r="H208" s="330">
        <v>1086.9100000000001</v>
      </c>
      <c r="I208" s="330"/>
      <c r="J208" s="330"/>
      <c r="K208" s="332">
        <f t="shared" si="6"/>
        <v>12039.91</v>
      </c>
      <c r="L208" s="330">
        <v>2469.44</v>
      </c>
      <c r="M208" s="332">
        <f t="shared" si="7"/>
        <v>9570.4699999999993</v>
      </c>
      <c r="N208" s="334"/>
      <c r="O208" s="330">
        <v>308.35000000000002</v>
      </c>
      <c r="P208" s="330">
        <v>11.99</v>
      </c>
      <c r="Q208" s="330"/>
      <c r="R208" s="330">
        <v>20.21</v>
      </c>
    </row>
    <row r="209" spans="1:18" ht="18.75" customHeight="1" x14ac:dyDescent="0.25">
      <c r="A209" s="328">
        <v>200</v>
      </c>
      <c r="B209" s="328" t="s">
        <v>821</v>
      </c>
      <c r="C209" s="329" t="s">
        <v>822</v>
      </c>
      <c r="D209" s="328" t="s">
        <v>823</v>
      </c>
      <c r="E209" s="329" t="s">
        <v>2743</v>
      </c>
      <c r="F209" s="328" t="s">
        <v>236</v>
      </c>
      <c r="G209" s="330">
        <v>4471</v>
      </c>
      <c r="H209" s="330">
        <v>1416.3</v>
      </c>
      <c r="I209" s="330"/>
      <c r="J209" s="330"/>
      <c r="K209" s="332">
        <f t="shared" si="6"/>
        <v>5887.3</v>
      </c>
      <c r="L209" s="330">
        <v>1597.27</v>
      </c>
      <c r="M209" s="332">
        <f t="shared" si="7"/>
        <v>4290.0300000000007</v>
      </c>
      <c r="N209" s="334"/>
      <c r="O209" s="330">
        <v>261.55</v>
      </c>
      <c r="P209" s="330">
        <v>10.17</v>
      </c>
      <c r="Q209" s="330"/>
      <c r="R209" s="330">
        <v>17.149999999999999</v>
      </c>
    </row>
    <row r="210" spans="1:18" ht="18.75" customHeight="1" x14ac:dyDescent="0.25">
      <c r="A210" s="328">
        <v>201</v>
      </c>
      <c r="B210" s="328" t="s">
        <v>824</v>
      </c>
      <c r="C210" s="329" t="s">
        <v>825</v>
      </c>
      <c r="D210" s="328" t="s">
        <v>826</v>
      </c>
      <c r="E210" s="329" t="s">
        <v>2743</v>
      </c>
      <c r="F210" s="328" t="s">
        <v>380</v>
      </c>
      <c r="G210" s="330">
        <v>4510</v>
      </c>
      <c r="H210" s="330">
        <v>660.36</v>
      </c>
      <c r="I210" s="330"/>
      <c r="J210" s="330"/>
      <c r="K210" s="332">
        <f t="shared" si="6"/>
        <v>5170.3599999999997</v>
      </c>
      <c r="L210" s="330">
        <v>2321.11</v>
      </c>
      <c r="M210" s="332">
        <f t="shared" si="7"/>
        <v>2849.2499999999995</v>
      </c>
      <c r="N210" s="334"/>
      <c r="O210" s="330">
        <v>237.51</v>
      </c>
      <c r="P210" s="330">
        <v>9.24</v>
      </c>
      <c r="Q210" s="330"/>
      <c r="R210" s="330">
        <v>15.57</v>
      </c>
    </row>
    <row r="211" spans="1:18" ht="18.75" customHeight="1" x14ac:dyDescent="0.25">
      <c r="A211" s="328">
        <v>202</v>
      </c>
      <c r="B211" s="328" t="s">
        <v>827</v>
      </c>
      <c r="C211" s="329" t="s">
        <v>828</v>
      </c>
      <c r="D211" s="328" t="s">
        <v>829</v>
      </c>
      <c r="E211" s="329" t="s">
        <v>2744</v>
      </c>
      <c r="F211" s="328" t="s">
        <v>236</v>
      </c>
      <c r="G211" s="330">
        <v>4921</v>
      </c>
      <c r="H211" s="330">
        <v>1383.36</v>
      </c>
      <c r="I211" s="330"/>
      <c r="J211" s="330"/>
      <c r="K211" s="332">
        <f t="shared" si="6"/>
        <v>6304.36</v>
      </c>
      <c r="L211" s="330">
        <v>3159.8300000000004</v>
      </c>
      <c r="M211" s="332">
        <f t="shared" si="7"/>
        <v>3144.5299999999993</v>
      </c>
      <c r="N211" s="334"/>
      <c r="O211" s="330">
        <v>261.55</v>
      </c>
      <c r="P211" s="330">
        <v>10.17</v>
      </c>
      <c r="Q211" s="330"/>
      <c r="R211" s="330">
        <v>17.149999999999999</v>
      </c>
    </row>
    <row r="212" spans="1:18" ht="18.75" customHeight="1" x14ac:dyDescent="0.25">
      <c r="A212" s="328">
        <v>203</v>
      </c>
      <c r="B212" s="328" t="s">
        <v>830</v>
      </c>
      <c r="C212" s="329" t="s">
        <v>831</v>
      </c>
      <c r="D212" s="328" t="s">
        <v>832</v>
      </c>
      <c r="E212" s="329" t="s">
        <v>2740</v>
      </c>
      <c r="F212" s="328" t="s">
        <v>349</v>
      </c>
      <c r="G212" s="330">
        <v>8166</v>
      </c>
      <c r="H212" s="330"/>
      <c r="I212" s="330"/>
      <c r="J212" s="330"/>
      <c r="K212" s="332">
        <f t="shared" si="6"/>
        <v>8166</v>
      </c>
      <c r="L212" s="330">
        <v>2004.4599999999998</v>
      </c>
      <c r="M212" s="332">
        <f t="shared" si="7"/>
        <v>6161.54</v>
      </c>
      <c r="N212" s="334"/>
      <c r="O212" s="330">
        <v>425.06</v>
      </c>
      <c r="P212" s="330">
        <v>16.53</v>
      </c>
      <c r="Q212" s="330"/>
      <c r="R212" s="330">
        <v>27.87</v>
      </c>
    </row>
    <row r="213" spans="1:18" ht="18.75" customHeight="1" x14ac:dyDescent="0.25">
      <c r="A213" s="328">
        <v>204</v>
      </c>
      <c r="B213" s="328" t="s">
        <v>833</v>
      </c>
      <c r="C213" s="329" t="s">
        <v>834</v>
      </c>
      <c r="D213" s="328" t="s">
        <v>835</v>
      </c>
      <c r="E213" s="329" t="s">
        <v>2757</v>
      </c>
      <c r="F213" s="328" t="s">
        <v>247</v>
      </c>
      <c r="G213" s="330">
        <v>2303</v>
      </c>
      <c r="H213" s="330"/>
      <c r="I213" s="330"/>
      <c r="J213" s="330"/>
      <c r="K213" s="332">
        <f t="shared" si="6"/>
        <v>2303</v>
      </c>
      <c r="L213" s="330">
        <v>250.62</v>
      </c>
      <c r="M213" s="332">
        <f t="shared" si="7"/>
        <v>2052.38</v>
      </c>
      <c r="N213" s="334"/>
      <c r="O213" s="330">
        <v>125.48</v>
      </c>
      <c r="P213" s="330">
        <v>4.88</v>
      </c>
      <c r="Q213" s="330"/>
      <c r="R213" s="330">
        <v>8.23</v>
      </c>
    </row>
    <row r="214" spans="1:18" ht="18.75" customHeight="1" x14ac:dyDescent="0.25">
      <c r="A214" s="328">
        <v>205</v>
      </c>
      <c r="B214" s="328" t="s">
        <v>836</v>
      </c>
      <c r="C214" s="329" t="s">
        <v>837</v>
      </c>
      <c r="D214" s="328" t="s">
        <v>838</v>
      </c>
      <c r="E214" s="329" t="s">
        <v>2763</v>
      </c>
      <c r="F214" s="328" t="s">
        <v>322</v>
      </c>
      <c r="G214" s="330">
        <v>813.05</v>
      </c>
      <c r="H214" s="330">
        <v>509.08</v>
      </c>
      <c r="I214" s="330"/>
      <c r="J214" s="330">
        <v>1182.17</v>
      </c>
      <c r="K214" s="332">
        <f t="shared" si="6"/>
        <v>2504.3000000000002</v>
      </c>
      <c r="L214" s="330">
        <v>235.39000000000001</v>
      </c>
      <c r="M214" s="332">
        <f t="shared" si="7"/>
        <v>2268.9100000000003</v>
      </c>
      <c r="N214" s="334"/>
      <c r="O214" s="330">
        <v>83.7</v>
      </c>
      <c r="P214" s="330"/>
      <c r="Q214" s="330">
        <v>1.4</v>
      </c>
      <c r="R214" s="330">
        <v>3.01</v>
      </c>
    </row>
    <row r="215" spans="1:18" ht="18.75" customHeight="1" x14ac:dyDescent="0.25">
      <c r="A215" s="328">
        <v>206</v>
      </c>
      <c r="B215" s="328" t="s">
        <v>839</v>
      </c>
      <c r="C215" s="329" t="s">
        <v>840</v>
      </c>
      <c r="D215" s="328" t="s">
        <v>841</v>
      </c>
      <c r="E215" s="329" t="s">
        <v>2759</v>
      </c>
      <c r="F215" s="328" t="s">
        <v>269</v>
      </c>
      <c r="G215" s="330">
        <v>2285</v>
      </c>
      <c r="H215" s="330"/>
      <c r="I215" s="330"/>
      <c r="J215" s="330"/>
      <c r="K215" s="332">
        <f t="shared" si="6"/>
        <v>2285</v>
      </c>
      <c r="L215" s="330">
        <v>257.73</v>
      </c>
      <c r="M215" s="332">
        <f t="shared" si="7"/>
        <v>2027.27</v>
      </c>
      <c r="N215" s="334"/>
      <c r="O215" s="330">
        <v>124.43</v>
      </c>
      <c r="P215" s="330">
        <v>4.84</v>
      </c>
      <c r="Q215" s="330"/>
      <c r="R215" s="330">
        <v>8.16</v>
      </c>
    </row>
    <row r="216" spans="1:18" ht="18.75" customHeight="1" x14ac:dyDescent="0.25">
      <c r="A216" s="328">
        <v>207</v>
      </c>
      <c r="B216" s="328" t="s">
        <v>842</v>
      </c>
      <c r="C216" s="329" t="s">
        <v>843</v>
      </c>
      <c r="D216" s="328" t="s">
        <v>844</v>
      </c>
      <c r="E216" s="329" t="s">
        <v>2757</v>
      </c>
      <c r="F216" s="328" t="s">
        <v>204</v>
      </c>
      <c r="G216" s="330">
        <v>2267</v>
      </c>
      <c r="H216" s="330">
        <v>609.39</v>
      </c>
      <c r="I216" s="330"/>
      <c r="J216" s="330"/>
      <c r="K216" s="332">
        <f t="shared" si="6"/>
        <v>2876.39</v>
      </c>
      <c r="L216" s="330">
        <v>263.87</v>
      </c>
      <c r="M216" s="332">
        <f t="shared" si="7"/>
        <v>2612.52</v>
      </c>
      <c r="N216" s="334"/>
      <c r="O216" s="330">
        <v>123.38</v>
      </c>
      <c r="P216" s="330">
        <v>4.8</v>
      </c>
      <c r="Q216" s="330"/>
      <c r="R216" s="330">
        <v>8.09</v>
      </c>
    </row>
    <row r="217" spans="1:18" ht="18.75" customHeight="1" x14ac:dyDescent="0.25">
      <c r="A217" s="328">
        <v>208</v>
      </c>
      <c r="B217" s="328" t="s">
        <v>845</v>
      </c>
      <c r="C217" s="329" t="s">
        <v>846</v>
      </c>
      <c r="D217" s="328" t="s">
        <v>847</v>
      </c>
      <c r="E217" s="329" t="s">
        <v>2744</v>
      </c>
      <c r="F217" s="328" t="s">
        <v>380</v>
      </c>
      <c r="G217" s="330">
        <v>4410</v>
      </c>
      <c r="H217" s="330">
        <v>1500.78</v>
      </c>
      <c r="I217" s="330"/>
      <c r="J217" s="330"/>
      <c r="K217" s="332">
        <f t="shared" si="6"/>
        <v>5910.78</v>
      </c>
      <c r="L217" s="330">
        <v>723.67</v>
      </c>
      <c r="M217" s="332">
        <f t="shared" si="7"/>
        <v>5187.1099999999997</v>
      </c>
      <c r="N217" s="334"/>
      <c r="O217" s="330">
        <v>214.11</v>
      </c>
      <c r="P217" s="330">
        <v>8.33</v>
      </c>
      <c r="Q217" s="330"/>
      <c r="R217" s="330">
        <v>14.04</v>
      </c>
    </row>
    <row r="218" spans="1:18" ht="18.75" customHeight="1" x14ac:dyDescent="0.25">
      <c r="A218" s="328">
        <v>209</v>
      </c>
      <c r="B218" s="328" t="s">
        <v>848</v>
      </c>
      <c r="C218" s="329" t="s">
        <v>849</v>
      </c>
      <c r="D218" s="328" t="s">
        <v>850</v>
      </c>
      <c r="E218" s="329" t="s">
        <v>2737</v>
      </c>
      <c r="F218" s="328" t="s">
        <v>851</v>
      </c>
      <c r="G218" s="330">
        <v>6826</v>
      </c>
      <c r="H218" s="330"/>
      <c r="I218" s="330"/>
      <c r="J218" s="330"/>
      <c r="K218" s="332">
        <f t="shared" si="6"/>
        <v>6826</v>
      </c>
      <c r="L218" s="330">
        <v>1201</v>
      </c>
      <c r="M218" s="332">
        <f t="shared" si="7"/>
        <v>5625</v>
      </c>
      <c r="N218" s="334"/>
      <c r="O218" s="330">
        <v>399.32</v>
      </c>
      <c r="P218" s="330">
        <v>15.53</v>
      </c>
      <c r="Q218" s="330"/>
      <c r="R218" s="330">
        <v>26.18</v>
      </c>
    </row>
    <row r="219" spans="1:18" ht="18.75" customHeight="1" x14ac:dyDescent="0.25">
      <c r="A219" s="328">
        <v>210</v>
      </c>
      <c r="B219" s="328" t="s">
        <v>852</v>
      </c>
      <c r="C219" s="329" t="s">
        <v>853</v>
      </c>
      <c r="D219" s="328" t="s">
        <v>854</v>
      </c>
      <c r="E219" s="329" t="s">
        <v>2743</v>
      </c>
      <c r="F219" s="328" t="s">
        <v>380</v>
      </c>
      <c r="G219" s="330">
        <v>4110</v>
      </c>
      <c r="H219" s="330">
        <v>1170.6099999999999</v>
      </c>
      <c r="I219" s="330"/>
      <c r="J219" s="330"/>
      <c r="K219" s="332">
        <f t="shared" si="6"/>
        <v>5280.61</v>
      </c>
      <c r="L219" s="330">
        <v>1398</v>
      </c>
      <c r="M219" s="332">
        <f t="shared" si="7"/>
        <v>3882.6099999999997</v>
      </c>
      <c r="N219" s="334"/>
      <c r="O219" s="330">
        <v>214.11</v>
      </c>
      <c r="P219" s="330">
        <v>8.33</v>
      </c>
      <c r="Q219" s="330"/>
      <c r="R219" s="330">
        <v>14.04</v>
      </c>
    </row>
    <row r="220" spans="1:18" ht="18.75" customHeight="1" x14ac:dyDescent="0.25">
      <c r="A220" s="328">
        <v>211</v>
      </c>
      <c r="B220" s="328" t="s">
        <v>855</v>
      </c>
      <c r="C220" s="329" t="s">
        <v>856</v>
      </c>
      <c r="D220" s="328" t="s">
        <v>857</v>
      </c>
      <c r="E220" s="329" t="s">
        <v>2759</v>
      </c>
      <c r="F220" s="328" t="s">
        <v>186</v>
      </c>
      <c r="G220" s="330">
        <v>2068</v>
      </c>
      <c r="H220" s="330">
        <v>192.24</v>
      </c>
      <c r="I220" s="330"/>
      <c r="J220" s="330"/>
      <c r="K220" s="332">
        <f t="shared" si="6"/>
        <v>2260.2399999999998</v>
      </c>
      <c r="L220" s="330">
        <v>277.73</v>
      </c>
      <c r="M220" s="332">
        <f t="shared" si="7"/>
        <v>1982.5099999999998</v>
      </c>
      <c r="N220" s="334"/>
      <c r="O220" s="330">
        <v>186.12</v>
      </c>
      <c r="P220" s="330">
        <v>7.24</v>
      </c>
      <c r="Q220" s="330"/>
      <c r="R220" s="330">
        <v>12.2</v>
      </c>
    </row>
    <row r="221" spans="1:18" ht="18.75" customHeight="1" x14ac:dyDescent="0.25">
      <c r="A221" s="328">
        <v>212</v>
      </c>
      <c r="B221" s="328" t="s">
        <v>858</v>
      </c>
      <c r="C221" s="329" t="s">
        <v>859</v>
      </c>
      <c r="D221" s="328" t="s">
        <v>860</v>
      </c>
      <c r="E221" s="329" t="s">
        <v>2744</v>
      </c>
      <c r="F221" s="328" t="s">
        <v>236</v>
      </c>
      <c r="G221" s="330">
        <v>5221</v>
      </c>
      <c r="H221" s="330">
        <v>1448.42</v>
      </c>
      <c r="I221" s="330"/>
      <c r="J221" s="330"/>
      <c r="K221" s="332">
        <f t="shared" si="6"/>
        <v>6669.42</v>
      </c>
      <c r="L221" s="330">
        <v>911.56000000000006</v>
      </c>
      <c r="M221" s="332">
        <f t="shared" si="7"/>
        <v>5757.86</v>
      </c>
      <c r="N221" s="334"/>
      <c r="O221" s="330">
        <v>261.55</v>
      </c>
      <c r="P221" s="330">
        <v>10.17</v>
      </c>
      <c r="Q221" s="330"/>
      <c r="R221" s="330">
        <v>17.149999999999999</v>
      </c>
    </row>
    <row r="222" spans="1:18" ht="18.75" customHeight="1" x14ac:dyDescent="0.25">
      <c r="A222" s="328">
        <v>213</v>
      </c>
      <c r="B222" s="328" t="s">
        <v>861</v>
      </c>
      <c r="C222" s="329" t="s">
        <v>862</v>
      </c>
      <c r="D222" s="328" t="s">
        <v>863</v>
      </c>
      <c r="E222" s="329" t="s">
        <v>2749</v>
      </c>
      <c r="F222" s="328" t="s">
        <v>274</v>
      </c>
      <c r="G222" s="330">
        <v>3344</v>
      </c>
      <c r="H222" s="330"/>
      <c r="I222" s="330"/>
      <c r="J222" s="330"/>
      <c r="K222" s="332">
        <f t="shared" si="6"/>
        <v>3344</v>
      </c>
      <c r="L222" s="330">
        <v>1136.48</v>
      </c>
      <c r="M222" s="332">
        <f t="shared" si="7"/>
        <v>2207.52</v>
      </c>
      <c r="N222" s="334"/>
      <c r="O222" s="330">
        <v>195.62</v>
      </c>
      <c r="P222" s="330">
        <v>7.61</v>
      </c>
      <c r="Q222" s="330"/>
      <c r="R222" s="330">
        <v>12.82</v>
      </c>
    </row>
    <row r="223" spans="1:18" ht="18.75" customHeight="1" x14ac:dyDescent="0.25">
      <c r="A223" s="328">
        <v>214</v>
      </c>
      <c r="B223" s="328" t="s">
        <v>864</v>
      </c>
      <c r="C223" s="329" t="s">
        <v>865</v>
      </c>
      <c r="D223" s="328" t="s">
        <v>866</v>
      </c>
      <c r="E223" s="329" t="s">
        <v>2765</v>
      </c>
      <c r="F223" s="328" t="s">
        <v>633</v>
      </c>
      <c r="G223" s="330">
        <v>2471.4299999999998</v>
      </c>
      <c r="H223" s="330"/>
      <c r="I223" s="330"/>
      <c r="J223" s="330"/>
      <c r="K223" s="332">
        <f>SUM(G223:J223)</f>
        <v>2471.4299999999998</v>
      </c>
      <c r="L223" s="330"/>
      <c r="M223" s="332">
        <f>K223-L223</f>
        <v>2471.4299999999998</v>
      </c>
      <c r="N223" s="334"/>
      <c r="O223" s="330"/>
      <c r="P223" s="330"/>
      <c r="Q223" s="330"/>
      <c r="R223" s="330"/>
    </row>
    <row r="224" spans="1:18" ht="18.75" customHeight="1" x14ac:dyDescent="0.25">
      <c r="A224" s="328">
        <v>215</v>
      </c>
      <c r="B224" s="328" t="s">
        <v>867</v>
      </c>
      <c r="C224" s="329" t="s">
        <v>868</v>
      </c>
      <c r="D224" s="328" t="s">
        <v>869</v>
      </c>
      <c r="E224" s="329" t="s">
        <v>2734</v>
      </c>
      <c r="F224" s="328" t="s">
        <v>871</v>
      </c>
      <c r="G224" s="330">
        <v>1518.37</v>
      </c>
      <c r="H224" s="330"/>
      <c r="I224" s="330"/>
      <c r="J224" s="330">
        <v>5522.17</v>
      </c>
      <c r="K224" s="332">
        <f t="shared" si="6"/>
        <v>7040.54</v>
      </c>
      <c r="L224" s="330">
        <v>143.69</v>
      </c>
      <c r="M224" s="332">
        <f t="shared" si="7"/>
        <v>6896.85</v>
      </c>
      <c r="N224" s="334"/>
      <c r="O224" s="330">
        <v>99.47</v>
      </c>
      <c r="P224" s="330"/>
      <c r="Q224" s="330">
        <v>1.66</v>
      </c>
      <c r="R224" s="330">
        <v>6.52</v>
      </c>
    </row>
    <row r="225" spans="1:18" ht="18.75" customHeight="1" x14ac:dyDescent="0.25">
      <c r="A225" s="328">
        <v>216</v>
      </c>
      <c r="B225" s="328" t="s">
        <v>872</v>
      </c>
      <c r="C225" s="329" t="s">
        <v>873</v>
      </c>
      <c r="D225" s="328" t="s">
        <v>874</v>
      </c>
      <c r="E225" s="329" t="s">
        <v>2765</v>
      </c>
      <c r="F225" s="328" t="s">
        <v>633</v>
      </c>
      <c r="G225" s="330">
        <v>8383</v>
      </c>
      <c r="H225" s="330">
        <v>598.5</v>
      </c>
      <c r="I225" s="330"/>
      <c r="J225" s="330"/>
      <c r="K225" s="332">
        <f t="shared" si="6"/>
        <v>8981.5</v>
      </c>
      <c r="L225" s="330">
        <v>824.11</v>
      </c>
      <c r="M225" s="332">
        <f t="shared" si="7"/>
        <v>8157.39</v>
      </c>
      <c r="N225" s="334"/>
      <c r="O225" s="330">
        <v>139.22999999999999</v>
      </c>
      <c r="P225" s="330">
        <v>5.41</v>
      </c>
      <c r="Q225" s="330"/>
      <c r="R225" s="330">
        <v>9.1300000000000008</v>
      </c>
    </row>
    <row r="226" spans="1:18" ht="18.75" customHeight="1" x14ac:dyDescent="0.25">
      <c r="A226" s="328">
        <v>217</v>
      </c>
      <c r="B226" s="328" t="s">
        <v>875</v>
      </c>
      <c r="C226" s="329" t="s">
        <v>876</v>
      </c>
      <c r="D226" s="328" t="s">
        <v>877</v>
      </c>
      <c r="E226" s="329" t="s">
        <v>2744</v>
      </c>
      <c r="F226" s="328" t="s">
        <v>236</v>
      </c>
      <c r="G226" s="330">
        <v>4921</v>
      </c>
      <c r="H226" s="330"/>
      <c r="I226" s="330"/>
      <c r="J226" s="330"/>
      <c r="K226" s="332">
        <f t="shared" si="6"/>
        <v>4921</v>
      </c>
      <c r="L226" s="330">
        <v>632.29999999999995</v>
      </c>
      <c r="M226" s="332">
        <f t="shared" si="7"/>
        <v>4288.7</v>
      </c>
      <c r="N226" s="334"/>
      <c r="O226" s="330">
        <v>261.55</v>
      </c>
      <c r="P226" s="330">
        <v>10.17</v>
      </c>
      <c r="Q226" s="330"/>
      <c r="R226" s="330">
        <v>17.149999999999999</v>
      </c>
    </row>
    <row r="227" spans="1:18" ht="18.75" customHeight="1" x14ac:dyDescent="0.25">
      <c r="A227" s="328">
        <v>218</v>
      </c>
      <c r="B227" s="328" t="s">
        <v>878</v>
      </c>
      <c r="C227" s="329" t="s">
        <v>879</v>
      </c>
      <c r="D227" s="328" t="s">
        <v>880</v>
      </c>
      <c r="E227" s="329" t="s">
        <v>2757</v>
      </c>
      <c r="F227" s="328" t="s">
        <v>204</v>
      </c>
      <c r="G227" s="330">
        <v>2267</v>
      </c>
      <c r="H227" s="330">
        <v>562.83000000000004</v>
      </c>
      <c r="I227" s="330"/>
      <c r="J227" s="330"/>
      <c r="K227" s="332">
        <f t="shared" si="6"/>
        <v>2829.83</v>
      </c>
      <c r="L227" s="330">
        <v>956.57</v>
      </c>
      <c r="M227" s="332">
        <f t="shared" si="7"/>
        <v>1873.2599999999998</v>
      </c>
      <c r="N227" s="334"/>
      <c r="O227" s="330">
        <v>123.38</v>
      </c>
      <c r="P227" s="330">
        <v>4.8</v>
      </c>
      <c r="Q227" s="330"/>
      <c r="R227" s="330">
        <v>8.09</v>
      </c>
    </row>
    <row r="228" spans="1:18" ht="18.75" customHeight="1" x14ac:dyDescent="0.25">
      <c r="A228" s="328">
        <v>219</v>
      </c>
      <c r="B228" s="328" t="s">
        <v>881</v>
      </c>
      <c r="C228" s="329" t="s">
        <v>882</v>
      </c>
      <c r="D228" s="328" t="s">
        <v>883</v>
      </c>
      <c r="E228" s="329" t="s">
        <v>2749</v>
      </c>
      <c r="F228" s="328" t="s">
        <v>884</v>
      </c>
      <c r="G228" s="330">
        <v>4921</v>
      </c>
      <c r="H228" s="330"/>
      <c r="I228" s="330"/>
      <c r="J228" s="330"/>
      <c r="K228" s="332">
        <f t="shared" si="6"/>
        <v>4921</v>
      </c>
      <c r="L228" s="330">
        <v>298</v>
      </c>
      <c r="M228" s="332">
        <f t="shared" si="7"/>
        <v>4623</v>
      </c>
      <c r="N228" s="334"/>
      <c r="O228" s="330">
        <v>261.55</v>
      </c>
      <c r="P228" s="330">
        <v>10.17</v>
      </c>
      <c r="Q228" s="330"/>
      <c r="R228" s="330">
        <v>17.149999999999999</v>
      </c>
    </row>
    <row r="229" spans="1:18" ht="18.75" customHeight="1" x14ac:dyDescent="0.25">
      <c r="A229" s="328">
        <v>220</v>
      </c>
      <c r="B229" s="328" t="s">
        <v>885</v>
      </c>
      <c r="C229" s="329" t="s">
        <v>886</v>
      </c>
      <c r="D229" s="328" t="s">
        <v>887</v>
      </c>
      <c r="E229" s="329" t="s">
        <v>2757</v>
      </c>
      <c r="F229" s="328" t="s">
        <v>186</v>
      </c>
      <c r="G229" s="330">
        <v>2226</v>
      </c>
      <c r="H229" s="330"/>
      <c r="I229" s="330"/>
      <c r="J229" s="330"/>
      <c r="K229" s="332">
        <f t="shared" si="6"/>
        <v>2226</v>
      </c>
      <c r="L229" s="330">
        <v>1029.77</v>
      </c>
      <c r="M229" s="332">
        <f t="shared" si="7"/>
        <v>1196.23</v>
      </c>
      <c r="N229" s="334"/>
      <c r="O229" s="330">
        <v>120.98</v>
      </c>
      <c r="P229" s="330">
        <v>4.7</v>
      </c>
      <c r="Q229" s="330"/>
      <c r="R229" s="330">
        <v>7.93</v>
      </c>
    </row>
    <row r="230" spans="1:18" ht="18.75" customHeight="1" x14ac:dyDescent="0.25">
      <c r="A230" s="328">
        <v>221</v>
      </c>
      <c r="B230" s="328" t="s">
        <v>888</v>
      </c>
      <c r="C230" s="329" t="s">
        <v>889</v>
      </c>
      <c r="D230" s="328" t="s">
        <v>890</v>
      </c>
      <c r="E230" s="329" t="s">
        <v>2757</v>
      </c>
      <c r="F230" s="328" t="s">
        <v>200</v>
      </c>
      <c r="G230" s="330">
        <v>2235</v>
      </c>
      <c r="H230" s="330"/>
      <c r="I230" s="330"/>
      <c r="J230" s="330"/>
      <c r="K230" s="332">
        <f t="shared" si="6"/>
        <v>2235</v>
      </c>
      <c r="L230" s="330">
        <v>1068.56</v>
      </c>
      <c r="M230" s="332">
        <f t="shared" si="7"/>
        <v>1166.44</v>
      </c>
      <c r="N230" s="334"/>
      <c r="O230" s="330">
        <v>121.5</v>
      </c>
      <c r="P230" s="330">
        <v>4.7300000000000004</v>
      </c>
      <c r="Q230" s="330"/>
      <c r="R230" s="330">
        <v>7.97</v>
      </c>
    </row>
    <row r="231" spans="1:18" ht="18.75" customHeight="1" x14ac:dyDescent="0.25">
      <c r="A231" s="328">
        <v>222</v>
      </c>
      <c r="B231" s="328" t="s">
        <v>891</v>
      </c>
      <c r="C231" s="329" t="s">
        <v>892</v>
      </c>
      <c r="D231" s="328" t="s">
        <v>893</v>
      </c>
      <c r="E231" s="329" t="s">
        <v>2645</v>
      </c>
      <c r="F231" s="328" t="s">
        <v>269</v>
      </c>
      <c r="G231" s="330">
        <v>867.49</v>
      </c>
      <c r="H231" s="330"/>
      <c r="I231" s="330"/>
      <c r="J231" s="330">
        <v>3022.17</v>
      </c>
      <c r="K231" s="332">
        <f t="shared" si="6"/>
        <v>3889.66</v>
      </c>
      <c r="L231" s="330">
        <v>666.78</v>
      </c>
      <c r="M231" s="332">
        <f t="shared" si="7"/>
        <v>3222.88</v>
      </c>
      <c r="N231" s="334"/>
      <c r="O231" s="330">
        <v>83.7</v>
      </c>
      <c r="P231" s="330"/>
      <c r="Q231" s="330">
        <v>1.4</v>
      </c>
      <c r="R231" s="330">
        <v>3.29</v>
      </c>
    </row>
    <row r="232" spans="1:18" ht="18.75" customHeight="1" x14ac:dyDescent="0.25">
      <c r="A232" s="328">
        <v>223</v>
      </c>
      <c r="B232" s="328" t="s">
        <v>894</v>
      </c>
      <c r="C232" s="329" t="s">
        <v>895</v>
      </c>
      <c r="D232" s="328" t="s">
        <v>896</v>
      </c>
      <c r="E232" s="329" t="s">
        <v>2743</v>
      </c>
      <c r="F232" s="328" t="s">
        <v>236</v>
      </c>
      <c r="G232" s="330">
        <v>18334</v>
      </c>
      <c r="H232" s="330">
        <v>1416.31</v>
      </c>
      <c r="I232" s="330"/>
      <c r="J232" s="330"/>
      <c r="K232" s="332">
        <f t="shared" si="6"/>
        <v>19750.310000000001</v>
      </c>
      <c r="L232" s="330">
        <v>2306.91</v>
      </c>
      <c r="M232" s="332">
        <f t="shared" si="7"/>
        <v>17443.400000000001</v>
      </c>
      <c r="N232" s="334"/>
      <c r="O232" s="330">
        <v>261.55</v>
      </c>
      <c r="P232" s="330">
        <v>10.17</v>
      </c>
      <c r="Q232" s="330"/>
      <c r="R232" s="330">
        <v>17.149999999999999</v>
      </c>
    </row>
    <row r="233" spans="1:18" ht="18.75" customHeight="1" x14ac:dyDescent="0.25">
      <c r="A233" s="328">
        <v>224</v>
      </c>
      <c r="B233" s="328" t="s">
        <v>897</v>
      </c>
      <c r="C233" s="329" t="s">
        <v>898</v>
      </c>
      <c r="D233" s="328" t="s">
        <v>899</v>
      </c>
      <c r="E233" s="329" t="s">
        <v>2772</v>
      </c>
      <c r="F233" s="328" t="s">
        <v>322</v>
      </c>
      <c r="G233" s="330">
        <v>2217</v>
      </c>
      <c r="H233" s="330">
        <v>335.53</v>
      </c>
      <c r="I233" s="330"/>
      <c r="J233" s="330"/>
      <c r="K233" s="332">
        <f t="shared" si="6"/>
        <v>2552.5299999999997</v>
      </c>
      <c r="L233" s="330">
        <v>1526.06</v>
      </c>
      <c r="M233" s="332">
        <f t="shared" si="7"/>
        <v>1026.4699999999998</v>
      </c>
      <c r="N233" s="334"/>
      <c r="O233" s="330">
        <v>120.45</v>
      </c>
      <c r="P233" s="330">
        <v>4.68</v>
      </c>
      <c r="Q233" s="330"/>
      <c r="R233" s="330">
        <v>7.9</v>
      </c>
    </row>
    <row r="234" spans="1:18" ht="18.75" customHeight="1" x14ac:dyDescent="0.25">
      <c r="A234" s="328">
        <v>225</v>
      </c>
      <c r="B234" s="328" t="s">
        <v>900</v>
      </c>
      <c r="C234" s="329" t="s">
        <v>901</v>
      </c>
      <c r="D234" s="328" t="s">
        <v>902</v>
      </c>
      <c r="E234" s="329" t="s">
        <v>2772</v>
      </c>
      <c r="F234" s="328" t="s">
        <v>322</v>
      </c>
      <c r="G234" s="330">
        <v>2217</v>
      </c>
      <c r="H234" s="330">
        <v>312.39</v>
      </c>
      <c r="I234" s="330"/>
      <c r="J234" s="330"/>
      <c r="K234" s="332">
        <f t="shared" si="6"/>
        <v>2529.39</v>
      </c>
      <c r="L234" s="330">
        <v>1358.41</v>
      </c>
      <c r="M234" s="332">
        <f t="shared" si="7"/>
        <v>1170.9799999999998</v>
      </c>
      <c r="N234" s="334"/>
      <c r="O234" s="330">
        <v>120.45</v>
      </c>
      <c r="P234" s="330">
        <v>4.68</v>
      </c>
      <c r="Q234" s="330"/>
      <c r="R234" s="330">
        <v>7.9</v>
      </c>
    </row>
    <row r="235" spans="1:18" ht="18.75" customHeight="1" x14ac:dyDescent="0.25">
      <c r="A235" s="328">
        <v>226</v>
      </c>
      <c r="B235" s="328" t="s">
        <v>903</v>
      </c>
      <c r="C235" s="329" t="s">
        <v>904</v>
      </c>
      <c r="D235" s="328" t="s">
        <v>905</v>
      </c>
      <c r="E235" s="329" t="s">
        <v>2769</v>
      </c>
      <c r="F235" s="328" t="s">
        <v>704</v>
      </c>
      <c r="G235" s="330">
        <v>3660</v>
      </c>
      <c r="H235" s="330"/>
      <c r="I235" s="330"/>
      <c r="J235" s="330"/>
      <c r="K235" s="332">
        <f t="shared" si="6"/>
        <v>3660</v>
      </c>
      <c r="L235" s="330">
        <v>412.18</v>
      </c>
      <c r="M235" s="332">
        <f t="shared" si="7"/>
        <v>3247.82</v>
      </c>
      <c r="N235" s="334"/>
      <c r="O235" s="330">
        <v>214.11</v>
      </c>
      <c r="P235" s="330">
        <v>8.33</v>
      </c>
      <c r="Q235" s="330"/>
      <c r="R235" s="330">
        <v>14.04</v>
      </c>
    </row>
    <row r="236" spans="1:18" ht="18.75" customHeight="1" x14ac:dyDescent="0.25">
      <c r="A236" s="328">
        <v>227</v>
      </c>
      <c r="B236" s="328" t="s">
        <v>906</v>
      </c>
      <c r="C236" s="329" t="s">
        <v>907</v>
      </c>
      <c r="D236" s="328" t="s">
        <v>908</v>
      </c>
      <c r="E236" s="329" t="s">
        <v>2744</v>
      </c>
      <c r="F236" s="328" t="s">
        <v>236</v>
      </c>
      <c r="G236" s="330">
        <v>4921</v>
      </c>
      <c r="H236" s="330"/>
      <c r="I236" s="330"/>
      <c r="J236" s="330"/>
      <c r="K236" s="332">
        <f t="shared" si="6"/>
        <v>4921</v>
      </c>
      <c r="L236" s="330">
        <v>824.48000000000013</v>
      </c>
      <c r="M236" s="332">
        <f t="shared" si="7"/>
        <v>4096.5199999999995</v>
      </c>
      <c r="N236" s="334"/>
      <c r="O236" s="330">
        <v>261.55</v>
      </c>
      <c r="P236" s="330">
        <v>10.17</v>
      </c>
      <c r="Q236" s="330"/>
      <c r="R236" s="330">
        <v>17.149999999999999</v>
      </c>
    </row>
    <row r="237" spans="1:18" ht="18.75" customHeight="1" x14ac:dyDescent="0.25">
      <c r="A237" s="328">
        <v>228</v>
      </c>
      <c r="B237" s="328" t="s">
        <v>909</v>
      </c>
      <c r="C237" s="329" t="s">
        <v>910</v>
      </c>
      <c r="D237" s="328" t="s">
        <v>911</v>
      </c>
      <c r="E237" s="329" t="s">
        <v>2757</v>
      </c>
      <c r="F237" s="328" t="s">
        <v>200</v>
      </c>
      <c r="G237" s="330">
        <v>2235</v>
      </c>
      <c r="H237" s="330">
        <v>551.94000000000005</v>
      </c>
      <c r="I237" s="330"/>
      <c r="J237" s="330"/>
      <c r="K237" s="332">
        <f t="shared" si="6"/>
        <v>2786.94</v>
      </c>
      <c r="L237" s="330">
        <v>229.32</v>
      </c>
      <c r="M237" s="332">
        <f t="shared" si="7"/>
        <v>2557.62</v>
      </c>
      <c r="N237" s="334"/>
      <c r="O237" s="330">
        <v>121.5</v>
      </c>
      <c r="P237" s="330">
        <v>4.7300000000000004</v>
      </c>
      <c r="Q237" s="330"/>
      <c r="R237" s="330">
        <v>7.97</v>
      </c>
    </row>
    <row r="238" spans="1:18" ht="18.75" customHeight="1" x14ac:dyDescent="0.25">
      <c r="A238" s="328">
        <v>229</v>
      </c>
      <c r="B238" s="328" t="s">
        <v>912</v>
      </c>
      <c r="C238" s="329" t="s">
        <v>913</v>
      </c>
      <c r="D238" s="328" t="s">
        <v>914</v>
      </c>
      <c r="E238" s="329" t="s">
        <v>2743</v>
      </c>
      <c r="F238" s="328" t="s">
        <v>213</v>
      </c>
      <c r="G238" s="330">
        <v>0</v>
      </c>
      <c r="H238" s="330"/>
      <c r="I238" s="330"/>
      <c r="J238" s="330"/>
      <c r="K238" s="332">
        <f t="shared" si="6"/>
        <v>0</v>
      </c>
      <c r="L238" s="330">
        <v>0</v>
      </c>
      <c r="M238" s="332">
        <f t="shared" si="7"/>
        <v>0</v>
      </c>
      <c r="N238" s="334"/>
      <c r="O238" s="330"/>
      <c r="P238" s="330"/>
      <c r="Q238" s="330"/>
      <c r="R238" s="330"/>
    </row>
    <row r="239" spans="1:18" ht="18.75" customHeight="1" x14ac:dyDescent="0.25">
      <c r="A239" s="328">
        <v>230</v>
      </c>
      <c r="B239" s="328" t="s">
        <v>915</v>
      </c>
      <c r="C239" s="329" t="s">
        <v>916</v>
      </c>
      <c r="D239" s="328" t="s">
        <v>917</v>
      </c>
      <c r="E239" s="329" t="s">
        <v>2645</v>
      </c>
      <c r="F239" s="328" t="s">
        <v>208</v>
      </c>
      <c r="G239" s="330">
        <v>855</v>
      </c>
      <c r="H239" s="330"/>
      <c r="I239" s="330"/>
      <c r="J239" s="330">
        <v>1182.17</v>
      </c>
      <c r="K239" s="332">
        <f t="shared" si="6"/>
        <v>2037.17</v>
      </c>
      <c r="L239" s="330">
        <v>106.46000000000001</v>
      </c>
      <c r="M239" s="332">
        <f t="shared" si="7"/>
        <v>1930.71</v>
      </c>
      <c r="N239" s="334"/>
      <c r="O239" s="330">
        <v>83.7</v>
      </c>
      <c r="P239" s="330">
        <v>3.26</v>
      </c>
      <c r="Q239" s="330"/>
      <c r="R239" s="330">
        <v>3.19</v>
      </c>
    </row>
    <row r="240" spans="1:18" ht="18.75" customHeight="1" x14ac:dyDescent="0.25">
      <c r="A240" s="328">
        <v>231</v>
      </c>
      <c r="B240" s="328" t="s">
        <v>918</v>
      </c>
      <c r="C240" s="329" t="s">
        <v>919</v>
      </c>
      <c r="D240" s="328" t="s">
        <v>920</v>
      </c>
      <c r="E240" s="329" t="s">
        <v>2744</v>
      </c>
      <c r="F240" s="328" t="s">
        <v>236</v>
      </c>
      <c r="G240" s="330">
        <v>4921</v>
      </c>
      <c r="H240" s="330">
        <v>1745.7</v>
      </c>
      <c r="I240" s="330"/>
      <c r="J240" s="330"/>
      <c r="K240" s="332">
        <f t="shared" si="6"/>
        <v>6666.7</v>
      </c>
      <c r="L240" s="330">
        <v>937.17</v>
      </c>
      <c r="M240" s="332">
        <f t="shared" si="7"/>
        <v>5729.53</v>
      </c>
      <c r="N240" s="334" t="s">
        <v>921</v>
      </c>
      <c r="O240" s="330">
        <v>261.55</v>
      </c>
      <c r="P240" s="330">
        <v>10.17</v>
      </c>
      <c r="Q240" s="330"/>
      <c r="R240" s="330">
        <v>17.149999999999999</v>
      </c>
    </row>
    <row r="241" spans="1:18" ht="18.75" customHeight="1" x14ac:dyDescent="0.25">
      <c r="A241" s="328">
        <v>232</v>
      </c>
      <c r="B241" s="328" t="s">
        <v>922</v>
      </c>
      <c r="C241" s="329" t="s">
        <v>923</v>
      </c>
      <c r="D241" s="328" t="s">
        <v>924</v>
      </c>
      <c r="E241" s="329" t="s">
        <v>2769</v>
      </c>
      <c r="F241" s="328" t="s">
        <v>312</v>
      </c>
      <c r="G241" s="330">
        <v>3344</v>
      </c>
      <c r="H241" s="330">
        <v>161.44</v>
      </c>
      <c r="I241" s="330"/>
      <c r="J241" s="330"/>
      <c r="K241" s="332">
        <f t="shared" si="6"/>
        <v>3505.44</v>
      </c>
      <c r="L241" s="330">
        <v>498.28</v>
      </c>
      <c r="M241" s="332">
        <f t="shared" si="7"/>
        <v>3007.16</v>
      </c>
      <c r="N241" s="334"/>
      <c r="O241" s="330">
        <v>300.95999999999998</v>
      </c>
      <c r="P241" s="330">
        <v>11.7</v>
      </c>
      <c r="Q241" s="330"/>
      <c r="R241" s="330">
        <v>19.73</v>
      </c>
    </row>
    <row r="242" spans="1:18" ht="18.75" customHeight="1" x14ac:dyDescent="0.25">
      <c r="A242" s="328">
        <v>233</v>
      </c>
      <c r="B242" s="328" t="s">
        <v>925</v>
      </c>
      <c r="C242" s="329" t="s">
        <v>926</v>
      </c>
      <c r="D242" s="328" t="s">
        <v>927</v>
      </c>
      <c r="E242" s="329" t="s">
        <v>2757</v>
      </c>
      <c r="F242" s="328" t="s">
        <v>204</v>
      </c>
      <c r="G242" s="330">
        <v>4183.34</v>
      </c>
      <c r="H242" s="330"/>
      <c r="I242" s="330"/>
      <c r="J242" s="330"/>
      <c r="K242" s="332">
        <f t="shared" si="6"/>
        <v>4183.34</v>
      </c>
      <c r="L242" s="330">
        <v>1132.23</v>
      </c>
      <c r="M242" s="332">
        <f t="shared" si="7"/>
        <v>3051.11</v>
      </c>
      <c r="N242" s="334"/>
      <c r="O242" s="330">
        <v>123.38</v>
      </c>
      <c r="P242" s="330">
        <v>4.8</v>
      </c>
      <c r="Q242" s="330"/>
      <c r="R242" s="330">
        <v>8.09</v>
      </c>
    </row>
    <row r="243" spans="1:18" ht="18.75" customHeight="1" x14ac:dyDescent="0.25">
      <c r="A243" s="328">
        <v>234</v>
      </c>
      <c r="B243" s="328" t="s">
        <v>928</v>
      </c>
      <c r="C243" s="329" t="s">
        <v>929</v>
      </c>
      <c r="D243" s="328" t="s">
        <v>930</v>
      </c>
      <c r="E243" s="329" t="s">
        <v>2759</v>
      </c>
      <c r="F243" s="328" t="s">
        <v>269</v>
      </c>
      <c r="G243" s="330">
        <v>2285</v>
      </c>
      <c r="H243" s="330">
        <v>47.56</v>
      </c>
      <c r="I243" s="330"/>
      <c r="J243" s="330"/>
      <c r="K243" s="332">
        <f t="shared" si="6"/>
        <v>2332.56</v>
      </c>
      <c r="L243" s="330">
        <v>279.81</v>
      </c>
      <c r="M243" s="332">
        <f t="shared" si="7"/>
        <v>2052.75</v>
      </c>
      <c r="N243" s="334"/>
      <c r="O243" s="330">
        <v>124.43</v>
      </c>
      <c r="P243" s="330">
        <v>4.84</v>
      </c>
      <c r="Q243" s="330"/>
      <c r="R243" s="330">
        <v>8.16</v>
      </c>
    </row>
    <row r="244" spans="1:18" ht="18.75" customHeight="1" x14ac:dyDescent="0.25">
      <c r="A244" s="328">
        <v>235</v>
      </c>
      <c r="B244" s="328" t="s">
        <v>931</v>
      </c>
      <c r="C244" s="329" t="s">
        <v>932</v>
      </c>
      <c r="D244" s="328" t="s">
        <v>933</v>
      </c>
      <c r="E244" s="329" t="s">
        <v>2757</v>
      </c>
      <c r="F244" s="328" t="s">
        <v>186</v>
      </c>
      <c r="G244" s="330">
        <v>2376</v>
      </c>
      <c r="H244" s="330">
        <v>551.94000000000005</v>
      </c>
      <c r="I244" s="330"/>
      <c r="J244" s="330"/>
      <c r="K244" s="332">
        <f t="shared" si="6"/>
        <v>2927.94</v>
      </c>
      <c r="L244" s="330">
        <v>439.10999999999996</v>
      </c>
      <c r="M244" s="332">
        <f t="shared" si="7"/>
        <v>2488.83</v>
      </c>
      <c r="N244" s="334"/>
      <c r="O244" s="330">
        <v>120.98</v>
      </c>
      <c r="P244" s="330">
        <v>4.7</v>
      </c>
      <c r="Q244" s="330"/>
      <c r="R244" s="330">
        <v>7.93</v>
      </c>
    </row>
    <row r="245" spans="1:18" ht="18.75" customHeight="1" x14ac:dyDescent="0.25">
      <c r="A245" s="328">
        <v>236</v>
      </c>
      <c r="B245" s="328" t="s">
        <v>934</v>
      </c>
      <c r="C245" s="329" t="s">
        <v>935</v>
      </c>
      <c r="D245" s="328" t="s">
        <v>936</v>
      </c>
      <c r="E245" s="329" t="s">
        <v>2757</v>
      </c>
      <c r="F245" s="328" t="s">
        <v>200</v>
      </c>
      <c r="G245" s="330">
        <v>2235</v>
      </c>
      <c r="H245" s="330">
        <v>551.94000000000005</v>
      </c>
      <c r="I245" s="330"/>
      <c r="J245" s="330"/>
      <c r="K245" s="332">
        <f t="shared" si="6"/>
        <v>2786.94</v>
      </c>
      <c r="L245" s="330">
        <v>634.6400000000001</v>
      </c>
      <c r="M245" s="332">
        <f t="shared" si="7"/>
        <v>2152.3000000000002</v>
      </c>
      <c r="N245" s="334"/>
      <c r="O245" s="330">
        <v>121.5</v>
      </c>
      <c r="P245" s="330">
        <v>4.7300000000000004</v>
      </c>
      <c r="Q245" s="330"/>
      <c r="R245" s="330">
        <v>7.97</v>
      </c>
    </row>
    <row r="246" spans="1:18" ht="18.75" customHeight="1" x14ac:dyDescent="0.25">
      <c r="A246" s="328">
        <v>237</v>
      </c>
      <c r="B246" s="328" t="s">
        <v>937</v>
      </c>
      <c r="C246" s="329" t="s">
        <v>938</v>
      </c>
      <c r="D246" s="328" t="s">
        <v>939</v>
      </c>
      <c r="E246" s="329" t="s">
        <v>2772</v>
      </c>
      <c r="F246" s="328" t="s">
        <v>322</v>
      </c>
      <c r="G246" s="330">
        <v>2217</v>
      </c>
      <c r="H246" s="330">
        <v>578.5</v>
      </c>
      <c r="I246" s="330"/>
      <c r="J246" s="330"/>
      <c r="K246" s="332">
        <f t="shared" si="6"/>
        <v>2795.5</v>
      </c>
      <c r="L246" s="330">
        <v>369.89</v>
      </c>
      <c r="M246" s="332">
        <f t="shared" si="7"/>
        <v>2425.61</v>
      </c>
      <c r="N246" s="334"/>
      <c r="O246" s="330">
        <v>120.45</v>
      </c>
      <c r="P246" s="330">
        <v>4.68</v>
      </c>
      <c r="Q246" s="330"/>
      <c r="R246" s="330">
        <v>7.9</v>
      </c>
    </row>
    <row r="247" spans="1:18" ht="18.75" customHeight="1" x14ac:dyDescent="0.25">
      <c r="A247" s="328">
        <v>238</v>
      </c>
      <c r="B247" s="328" t="s">
        <v>940</v>
      </c>
      <c r="C247" s="329" t="s">
        <v>941</v>
      </c>
      <c r="D247" s="328" t="s">
        <v>942</v>
      </c>
      <c r="E247" s="329" t="s">
        <v>2759</v>
      </c>
      <c r="F247" s="328" t="s">
        <v>322</v>
      </c>
      <c r="G247" s="330">
        <v>2217</v>
      </c>
      <c r="H247" s="330">
        <v>462.8</v>
      </c>
      <c r="I247" s="330"/>
      <c r="J247" s="330"/>
      <c r="K247" s="332">
        <f t="shared" si="6"/>
        <v>2679.8</v>
      </c>
      <c r="L247" s="330">
        <v>1024.25</v>
      </c>
      <c r="M247" s="332">
        <f t="shared" si="7"/>
        <v>1655.5500000000002</v>
      </c>
      <c r="N247" s="334"/>
      <c r="O247" s="330">
        <v>120.45</v>
      </c>
      <c r="P247" s="330">
        <v>4.68</v>
      </c>
      <c r="Q247" s="330"/>
      <c r="R247" s="330">
        <v>7.9</v>
      </c>
    </row>
    <row r="248" spans="1:18" ht="18.75" customHeight="1" x14ac:dyDescent="0.25">
      <c r="A248" s="328">
        <v>239</v>
      </c>
      <c r="B248" s="328" t="s">
        <v>943</v>
      </c>
      <c r="C248" s="329" t="s">
        <v>944</v>
      </c>
      <c r="D248" s="328" t="s">
        <v>945</v>
      </c>
      <c r="E248" s="329" t="s">
        <v>2746</v>
      </c>
      <c r="F248" s="328" t="s">
        <v>342</v>
      </c>
      <c r="G248" s="330">
        <v>4921</v>
      </c>
      <c r="H248" s="330"/>
      <c r="I248" s="330"/>
      <c r="J248" s="330"/>
      <c r="K248" s="332">
        <f t="shared" si="6"/>
        <v>4921</v>
      </c>
      <c r="L248" s="330">
        <v>573.24</v>
      </c>
      <c r="M248" s="332">
        <f t="shared" si="7"/>
        <v>4347.76</v>
      </c>
      <c r="N248" s="334"/>
      <c r="O248" s="330">
        <v>261.55</v>
      </c>
      <c r="P248" s="330">
        <v>10.17</v>
      </c>
      <c r="Q248" s="330"/>
      <c r="R248" s="330">
        <v>17.149999999999999</v>
      </c>
    </row>
    <row r="249" spans="1:18" ht="18.75" customHeight="1" x14ac:dyDescent="0.25">
      <c r="A249" s="328">
        <v>240</v>
      </c>
      <c r="B249" s="328" t="s">
        <v>946</v>
      </c>
      <c r="C249" s="329" t="s">
        <v>947</v>
      </c>
      <c r="D249" s="328" t="s">
        <v>948</v>
      </c>
      <c r="E249" s="329" t="s">
        <v>2750</v>
      </c>
      <c r="F249" s="328" t="s">
        <v>269</v>
      </c>
      <c r="G249" s="330">
        <v>867.49</v>
      </c>
      <c r="H249" s="330">
        <v>525.16</v>
      </c>
      <c r="I249" s="330"/>
      <c r="J249" s="330">
        <v>1182.17</v>
      </c>
      <c r="K249" s="332">
        <f t="shared" si="6"/>
        <v>2574.8200000000002</v>
      </c>
      <c r="L249" s="330">
        <v>1017.4</v>
      </c>
      <c r="M249" s="332">
        <f t="shared" si="7"/>
        <v>1557.42</v>
      </c>
      <c r="N249" s="334"/>
      <c r="O249" s="330">
        <v>83.7</v>
      </c>
      <c r="P249" s="330"/>
      <c r="Q249" s="330">
        <v>1.4</v>
      </c>
      <c r="R249" s="330">
        <v>3.45</v>
      </c>
    </row>
    <row r="250" spans="1:18" ht="18.75" customHeight="1" x14ac:dyDescent="0.25">
      <c r="A250" s="328">
        <v>241</v>
      </c>
      <c r="B250" s="328" t="s">
        <v>949</v>
      </c>
      <c r="C250" s="329" t="s">
        <v>950</v>
      </c>
      <c r="D250" s="328" t="s">
        <v>951</v>
      </c>
      <c r="E250" s="329" t="s">
        <v>2757</v>
      </c>
      <c r="F250" s="328" t="s">
        <v>204</v>
      </c>
      <c r="G250" s="330">
        <v>2267</v>
      </c>
      <c r="H250" s="330"/>
      <c r="I250" s="330"/>
      <c r="J250" s="330"/>
      <c r="K250" s="332">
        <f t="shared" si="6"/>
        <v>2267</v>
      </c>
      <c r="L250" s="330">
        <v>512.06000000000006</v>
      </c>
      <c r="M250" s="332">
        <f t="shared" si="7"/>
        <v>1754.94</v>
      </c>
      <c r="N250" s="334"/>
      <c r="O250" s="330">
        <v>123.38</v>
      </c>
      <c r="P250" s="330">
        <v>4.8</v>
      </c>
      <c r="Q250" s="330"/>
      <c r="R250" s="330">
        <v>8.09</v>
      </c>
    </row>
    <row r="251" spans="1:18" ht="18.75" customHeight="1" x14ac:dyDescent="0.25">
      <c r="A251" s="328">
        <v>242</v>
      </c>
      <c r="B251" s="328" t="s">
        <v>952</v>
      </c>
      <c r="C251" s="329" t="s">
        <v>953</v>
      </c>
      <c r="D251" s="328" t="s">
        <v>954</v>
      </c>
      <c r="E251" s="329" t="s">
        <v>2746</v>
      </c>
      <c r="F251" s="328" t="s">
        <v>308</v>
      </c>
      <c r="G251" s="330">
        <v>3794</v>
      </c>
      <c r="H251" s="330"/>
      <c r="I251" s="330"/>
      <c r="J251" s="330"/>
      <c r="K251" s="332">
        <f t="shared" si="6"/>
        <v>3794</v>
      </c>
      <c r="L251" s="330">
        <v>1928.0700000000002</v>
      </c>
      <c r="M251" s="332">
        <f t="shared" si="7"/>
        <v>1865.9299999999998</v>
      </c>
      <c r="N251" s="334"/>
      <c r="O251" s="330">
        <v>195.62</v>
      </c>
      <c r="P251" s="330">
        <v>7.61</v>
      </c>
      <c r="Q251" s="330"/>
      <c r="R251" s="330">
        <v>12.82</v>
      </c>
    </row>
    <row r="252" spans="1:18" ht="18.75" customHeight="1" x14ac:dyDescent="0.25">
      <c r="A252" s="328">
        <v>243</v>
      </c>
      <c r="B252" s="328" t="s">
        <v>955</v>
      </c>
      <c r="C252" s="329" t="s">
        <v>956</v>
      </c>
      <c r="D252" s="328" t="s">
        <v>957</v>
      </c>
      <c r="E252" s="329" t="s">
        <v>2755</v>
      </c>
      <c r="F252" s="328" t="s">
        <v>958</v>
      </c>
      <c r="G252" s="330">
        <v>955.41</v>
      </c>
      <c r="H252" s="330"/>
      <c r="I252" s="330"/>
      <c r="J252" s="330">
        <v>1182.17</v>
      </c>
      <c r="K252" s="332">
        <f t="shared" si="6"/>
        <v>2137.58</v>
      </c>
      <c r="L252" s="330">
        <v>909.44</v>
      </c>
      <c r="M252" s="332">
        <f t="shared" si="7"/>
        <v>1228.1399999999999</v>
      </c>
      <c r="N252" s="334"/>
      <c r="O252" s="330">
        <v>83.7</v>
      </c>
      <c r="P252" s="330"/>
      <c r="Q252" s="330">
        <v>1.4</v>
      </c>
      <c r="R252" s="330">
        <v>3.6</v>
      </c>
    </row>
    <row r="253" spans="1:18" ht="18.75" customHeight="1" x14ac:dyDescent="0.25">
      <c r="A253" s="328">
        <v>244</v>
      </c>
      <c r="B253" s="328" t="s">
        <v>959</v>
      </c>
      <c r="C253" s="329" t="s">
        <v>960</v>
      </c>
      <c r="D253" s="328" t="s">
        <v>961</v>
      </c>
      <c r="E253" s="329" t="s">
        <v>2759</v>
      </c>
      <c r="F253" s="328" t="s">
        <v>223</v>
      </c>
      <c r="G253" s="330">
        <v>2226</v>
      </c>
      <c r="H253" s="330">
        <v>416.52</v>
      </c>
      <c r="I253" s="330"/>
      <c r="J253" s="330"/>
      <c r="K253" s="332">
        <f t="shared" si="6"/>
        <v>2642.52</v>
      </c>
      <c r="L253" s="330">
        <v>1184.0400000000002</v>
      </c>
      <c r="M253" s="332">
        <f t="shared" si="7"/>
        <v>1458.4799999999998</v>
      </c>
      <c r="N253" s="334"/>
      <c r="O253" s="330">
        <v>120.98</v>
      </c>
      <c r="P253" s="330">
        <v>4.7</v>
      </c>
      <c r="Q253" s="330"/>
      <c r="R253" s="330">
        <v>7.93</v>
      </c>
    </row>
    <row r="254" spans="1:18" s="337" customFormat="1" ht="18.75" customHeight="1" x14ac:dyDescent="0.25">
      <c r="A254" s="328">
        <v>245</v>
      </c>
      <c r="B254" s="328" t="s">
        <v>962</v>
      </c>
      <c r="C254" s="329" t="s">
        <v>963</v>
      </c>
      <c r="D254" s="328" t="s">
        <v>964</v>
      </c>
      <c r="E254" s="329" t="s">
        <v>2757</v>
      </c>
      <c r="F254" s="328" t="s">
        <v>204</v>
      </c>
      <c r="G254" s="330">
        <v>2267</v>
      </c>
      <c r="H254" s="330">
        <v>551.94000000000005</v>
      </c>
      <c r="I254" s="331"/>
      <c r="J254" s="331"/>
      <c r="K254" s="332">
        <f t="shared" si="6"/>
        <v>2818.94</v>
      </c>
      <c r="L254" s="331">
        <v>1532.8300000000002</v>
      </c>
      <c r="M254" s="332">
        <f t="shared" si="7"/>
        <v>1286.1099999999999</v>
      </c>
      <c r="N254" s="333"/>
      <c r="O254" s="330">
        <v>123.38</v>
      </c>
      <c r="P254" s="330">
        <v>4.8</v>
      </c>
      <c r="Q254" s="330"/>
      <c r="R254" s="330">
        <v>8.09</v>
      </c>
    </row>
    <row r="255" spans="1:18" ht="18.75" customHeight="1" x14ac:dyDescent="0.25">
      <c r="A255" s="328">
        <v>246</v>
      </c>
      <c r="B255" s="328" t="s">
        <v>965</v>
      </c>
      <c r="C255" s="329" t="s">
        <v>966</v>
      </c>
      <c r="D255" s="328" t="s">
        <v>967</v>
      </c>
      <c r="E255" s="329" t="s">
        <v>2779</v>
      </c>
      <c r="F255" s="328" t="s">
        <v>200</v>
      </c>
      <c r="G255" s="330">
        <v>2385</v>
      </c>
      <c r="H255" s="330">
        <v>532.22</v>
      </c>
      <c r="I255" s="330"/>
      <c r="J255" s="330"/>
      <c r="K255" s="332">
        <f t="shared" si="6"/>
        <v>2917.2200000000003</v>
      </c>
      <c r="L255" s="330">
        <v>1465.81</v>
      </c>
      <c r="M255" s="332">
        <f t="shared" si="7"/>
        <v>1451.4100000000003</v>
      </c>
      <c r="N255" s="334"/>
      <c r="O255" s="330">
        <v>121.5</v>
      </c>
      <c r="P255" s="330">
        <v>4.7300000000000004</v>
      </c>
      <c r="Q255" s="330"/>
      <c r="R255" s="330">
        <v>7.97</v>
      </c>
    </row>
    <row r="256" spans="1:18" ht="18.75" customHeight="1" x14ac:dyDescent="0.25">
      <c r="A256" s="328">
        <v>247</v>
      </c>
      <c r="B256" s="328" t="s">
        <v>968</v>
      </c>
      <c r="C256" s="329" t="s">
        <v>969</v>
      </c>
      <c r="D256" s="328" t="s">
        <v>970</v>
      </c>
      <c r="E256" s="329" t="s">
        <v>2767</v>
      </c>
      <c r="F256" s="328" t="s">
        <v>247</v>
      </c>
      <c r="G256" s="330">
        <v>875.25</v>
      </c>
      <c r="H256" s="330"/>
      <c r="I256" s="330"/>
      <c r="J256" s="330">
        <v>3022.17</v>
      </c>
      <c r="K256" s="332">
        <f t="shared" si="6"/>
        <v>3897.42</v>
      </c>
      <c r="L256" s="330">
        <v>316.20999999999998</v>
      </c>
      <c r="M256" s="332">
        <f t="shared" si="7"/>
        <v>3581.21</v>
      </c>
      <c r="N256" s="334"/>
      <c r="O256" s="330">
        <v>83.7</v>
      </c>
      <c r="P256" s="330"/>
      <c r="Q256" s="330">
        <v>1.4</v>
      </c>
      <c r="R256" s="330">
        <v>3.72</v>
      </c>
    </row>
    <row r="257" spans="1:18" ht="30" customHeight="1" x14ac:dyDescent="0.25">
      <c r="A257" s="328">
        <v>248</v>
      </c>
      <c r="B257" s="328" t="s">
        <v>971</v>
      </c>
      <c r="C257" s="329" t="s">
        <v>972</v>
      </c>
      <c r="D257" s="328" t="s">
        <v>973</v>
      </c>
      <c r="E257" s="329" t="s">
        <v>2767</v>
      </c>
      <c r="F257" s="328" t="s">
        <v>232</v>
      </c>
      <c r="G257" s="330">
        <v>2236</v>
      </c>
      <c r="H257" s="330">
        <v>519.27</v>
      </c>
      <c r="I257" s="335"/>
      <c r="J257" s="330"/>
      <c r="K257" s="332">
        <f t="shared" si="6"/>
        <v>2755.27</v>
      </c>
      <c r="L257" s="330">
        <v>1174.0900000000001</v>
      </c>
      <c r="M257" s="332">
        <f t="shared" si="7"/>
        <v>1581.1799999999998</v>
      </c>
      <c r="N257" s="336"/>
      <c r="O257" s="335">
        <v>121.56</v>
      </c>
      <c r="P257" s="335">
        <v>4.7300000000000004</v>
      </c>
      <c r="Q257" s="335"/>
      <c r="R257" s="335">
        <v>7.97</v>
      </c>
    </row>
    <row r="258" spans="1:18" ht="18.75" customHeight="1" x14ac:dyDescent="0.25">
      <c r="A258" s="328">
        <v>249</v>
      </c>
      <c r="B258" s="328" t="s">
        <v>974</v>
      </c>
      <c r="C258" s="329" t="s">
        <v>975</v>
      </c>
      <c r="D258" s="328" t="s">
        <v>976</v>
      </c>
      <c r="E258" s="329" t="s">
        <v>2757</v>
      </c>
      <c r="F258" s="328" t="s">
        <v>204</v>
      </c>
      <c r="G258" s="330">
        <v>2267</v>
      </c>
      <c r="H258" s="330">
        <v>598.5</v>
      </c>
      <c r="I258" s="330"/>
      <c r="J258" s="330"/>
      <c r="K258" s="332">
        <f t="shared" si="6"/>
        <v>2865.5</v>
      </c>
      <c r="L258" s="330">
        <v>1214.77</v>
      </c>
      <c r="M258" s="332">
        <f t="shared" si="7"/>
        <v>1650.73</v>
      </c>
      <c r="N258" s="334"/>
      <c r="O258" s="330">
        <v>123.38</v>
      </c>
      <c r="P258" s="330">
        <v>4.8</v>
      </c>
      <c r="Q258" s="330"/>
      <c r="R258" s="330">
        <v>8.09</v>
      </c>
    </row>
    <row r="259" spans="1:18" ht="18.75" customHeight="1" x14ac:dyDescent="0.25">
      <c r="A259" s="328">
        <v>250</v>
      </c>
      <c r="B259" s="328" t="s">
        <v>977</v>
      </c>
      <c r="C259" s="329" t="s">
        <v>978</v>
      </c>
      <c r="D259" s="328" t="s">
        <v>979</v>
      </c>
      <c r="E259" s="329" t="s">
        <v>2772</v>
      </c>
      <c r="F259" s="328" t="s">
        <v>322</v>
      </c>
      <c r="G259" s="330">
        <v>2217</v>
      </c>
      <c r="H259" s="330"/>
      <c r="I259" s="330"/>
      <c r="J259" s="330"/>
      <c r="K259" s="332">
        <f t="shared" si="6"/>
        <v>2217</v>
      </c>
      <c r="L259" s="330">
        <v>311.98</v>
      </c>
      <c r="M259" s="332">
        <f t="shared" si="7"/>
        <v>1905.02</v>
      </c>
      <c r="N259" s="334"/>
      <c r="O259" s="330">
        <v>120.45</v>
      </c>
      <c r="P259" s="330">
        <v>4.68</v>
      </c>
      <c r="Q259" s="330"/>
      <c r="R259" s="330">
        <v>7.9</v>
      </c>
    </row>
    <row r="260" spans="1:18" ht="18.75" customHeight="1" x14ac:dyDescent="0.25">
      <c r="A260" s="328">
        <v>251</v>
      </c>
      <c r="B260" s="328" t="s">
        <v>980</v>
      </c>
      <c r="C260" s="329" t="s">
        <v>981</v>
      </c>
      <c r="D260" s="328" t="s">
        <v>982</v>
      </c>
      <c r="E260" s="329" t="s">
        <v>2764</v>
      </c>
      <c r="F260" s="328" t="s">
        <v>208</v>
      </c>
      <c r="G260" s="330">
        <v>855</v>
      </c>
      <c r="H260" s="330"/>
      <c r="I260" s="330"/>
      <c r="J260" s="330">
        <v>1182.17</v>
      </c>
      <c r="K260" s="332">
        <f t="shared" si="6"/>
        <v>2037.17</v>
      </c>
      <c r="L260" s="330">
        <v>1093.8600000000001</v>
      </c>
      <c r="M260" s="332">
        <f t="shared" si="7"/>
        <v>943.31</v>
      </c>
      <c r="N260" s="334"/>
      <c r="O260" s="330">
        <v>83.7</v>
      </c>
      <c r="P260" s="330"/>
      <c r="Q260" s="330">
        <v>1.4</v>
      </c>
      <c r="R260" s="330">
        <v>3.13</v>
      </c>
    </row>
    <row r="261" spans="1:18" ht="18.75" customHeight="1" x14ac:dyDescent="0.25">
      <c r="A261" s="328">
        <v>252</v>
      </c>
      <c r="B261" s="328" t="s">
        <v>983</v>
      </c>
      <c r="C261" s="329" t="s">
        <v>984</v>
      </c>
      <c r="D261" s="328" t="s">
        <v>985</v>
      </c>
      <c r="E261" s="329" t="s">
        <v>2745</v>
      </c>
      <c r="F261" s="328" t="s">
        <v>704</v>
      </c>
      <c r="G261" s="330">
        <v>4460</v>
      </c>
      <c r="H261" s="330">
        <v>1233.8599999999999</v>
      </c>
      <c r="I261" s="330"/>
      <c r="J261" s="330"/>
      <c r="K261" s="332">
        <f t="shared" si="6"/>
        <v>5693.86</v>
      </c>
      <c r="L261" s="330">
        <v>2395.6799999999998</v>
      </c>
      <c r="M261" s="332">
        <f t="shared" si="7"/>
        <v>3298.18</v>
      </c>
      <c r="N261" s="334"/>
      <c r="O261" s="330">
        <v>260.91000000000003</v>
      </c>
      <c r="P261" s="330">
        <v>10.15</v>
      </c>
      <c r="Q261" s="330"/>
      <c r="R261" s="330">
        <v>17.100000000000001</v>
      </c>
    </row>
    <row r="262" spans="1:18" ht="18.75" customHeight="1" x14ac:dyDescent="0.25">
      <c r="A262" s="328">
        <v>253</v>
      </c>
      <c r="B262" s="328" t="s">
        <v>986</v>
      </c>
      <c r="C262" s="329" t="s">
        <v>987</v>
      </c>
      <c r="D262" s="328" t="s">
        <v>988</v>
      </c>
      <c r="E262" s="329" t="s">
        <v>2757</v>
      </c>
      <c r="F262" s="328" t="s">
        <v>200</v>
      </c>
      <c r="G262" s="330">
        <v>2385</v>
      </c>
      <c r="H262" s="330">
        <v>551.94000000000005</v>
      </c>
      <c r="I262" s="330"/>
      <c r="J262" s="330"/>
      <c r="K262" s="332">
        <f t="shared" si="6"/>
        <v>2936.94</v>
      </c>
      <c r="L262" s="330">
        <v>337.43</v>
      </c>
      <c r="M262" s="332">
        <f t="shared" si="7"/>
        <v>2599.5100000000002</v>
      </c>
      <c r="N262" s="334"/>
      <c r="O262" s="330">
        <v>121.5</v>
      </c>
      <c r="P262" s="330">
        <v>4.7300000000000004</v>
      </c>
      <c r="Q262" s="330"/>
      <c r="R262" s="330">
        <v>7.97</v>
      </c>
    </row>
    <row r="263" spans="1:18" ht="18.75" customHeight="1" x14ac:dyDescent="0.25">
      <c r="A263" s="328">
        <v>254</v>
      </c>
      <c r="B263" s="328" t="s">
        <v>989</v>
      </c>
      <c r="C263" s="329" t="s">
        <v>990</v>
      </c>
      <c r="D263" s="328" t="s">
        <v>991</v>
      </c>
      <c r="E263" s="329" t="s">
        <v>2750</v>
      </c>
      <c r="F263" s="328" t="s">
        <v>208</v>
      </c>
      <c r="G263" s="330">
        <v>855</v>
      </c>
      <c r="H263" s="330"/>
      <c r="I263" s="330"/>
      <c r="J263" s="330">
        <v>3022.17</v>
      </c>
      <c r="K263" s="332">
        <f t="shared" si="6"/>
        <v>3877.17</v>
      </c>
      <c r="L263" s="330">
        <v>1447.6699999999998</v>
      </c>
      <c r="M263" s="332">
        <f t="shared" si="7"/>
        <v>2429.5</v>
      </c>
      <c r="N263" s="334"/>
      <c r="O263" s="330">
        <v>83.7</v>
      </c>
      <c r="P263" s="330"/>
      <c r="Q263" s="330">
        <v>1.4</v>
      </c>
      <c r="R263" s="330">
        <v>3.75</v>
      </c>
    </row>
    <row r="264" spans="1:18" ht="18.75" customHeight="1" x14ac:dyDescent="0.25">
      <c r="A264" s="328">
        <v>255</v>
      </c>
      <c r="B264" s="328" t="s">
        <v>992</v>
      </c>
      <c r="C264" s="329" t="s">
        <v>993</v>
      </c>
      <c r="D264" s="328" t="s">
        <v>994</v>
      </c>
      <c r="E264" s="329" t="s">
        <v>2779</v>
      </c>
      <c r="F264" s="328" t="s">
        <v>223</v>
      </c>
      <c r="G264" s="330">
        <v>2226</v>
      </c>
      <c r="H264" s="330">
        <v>161.97999999999999</v>
      </c>
      <c r="I264" s="330"/>
      <c r="J264" s="330"/>
      <c r="K264" s="332">
        <f t="shared" si="6"/>
        <v>2387.98</v>
      </c>
      <c r="L264" s="330">
        <v>300.55</v>
      </c>
      <c r="M264" s="332">
        <f t="shared" si="7"/>
        <v>2087.4299999999998</v>
      </c>
      <c r="N264" s="334"/>
      <c r="O264" s="330">
        <v>120.98</v>
      </c>
      <c r="P264" s="330">
        <v>4.7</v>
      </c>
      <c r="Q264" s="330"/>
      <c r="R264" s="330">
        <v>7.93</v>
      </c>
    </row>
    <row r="265" spans="1:18" ht="18.75" customHeight="1" x14ac:dyDescent="0.25">
      <c r="A265" s="328">
        <v>256</v>
      </c>
      <c r="B265" s="328" t="s">
        <v>995</v>
      </c>
      <c r="C265" s="329" t="s">
        <v>996</v>
      </c>
      <c r="D265" s="328" t="s">
        <v>997</v>
      </c>
      <c r="E265" s="329" t="s">
        <v>2740</v>
      </c>
      <c r="F265" s="328" t="s">
        <v>349</v>
      </c>
      <c r="G265" s="330">
        <v>8166</v>
      </c>
      <c r="H265" s="330"/>
      <c r="I265" s="330"/>
      <c r="J265" s="330"/>
      <c r="K265" s="332">
        <f t="shared" si="6"/>
        <v>8166</v>
      </c>
      <c r="L265" s="330">
        <v>1808.67</v>
      </c>
      <c r="M265" s="332">
        <f t="shared" si="7"/>
        <v>6357.33</v>
      </c>
      <c r="N265" s="334"/>
      <c r="O265" s="330">
        <v>425.06</v>
      </c>
      <c r="P265" s="330">
        <v>16.53</v>
      </c>
      <c r="Q265" s="330"/>
      <c r="R265" s="330">
        <v>27.87</v>
      </c>
    </row>
    <row r="266" spans="1:18" ht="18.75" customHeight="1" x14ac:dyDescent="0.25">
      <c r="A266" s="328">
        <v>257</v>
      </c>
      <c r="B266" s="328" t="s">
        <v>998</v>
      </c>
      <c r="C266" s="329" t="s">
        <v>999</v>
      </c>
      <c r="D266" s="328" t="s">
        <v>1000</v>
      </c>
      <c r="E266" s="329" t="s">
        <v>2750</v>
      </c>
      <c r="F266" s="328" t="s">
        <v>247</v>
      </c>
      <c r="G266" s="330">
        <v>875.25</v>
      </c>
      <c r="H266" s="330"/>
      <c r="I266" s="330"/>
      <c r="J266" s="330">
        <v>1182.17</v>
      </c>
      <c r="K266" s="332">
        <f t="shared" si="6"/>
        <v>2057.42</v>
      </c>
      <c r="L266" s="330">
        <v>912.94</v>
      </c>
      <c r="M266" s="332">
        <f t="shared" si="7"/>
        <v>1144.48</v>
      </c>
      <c r="N266" s="334"/>
      <c r="O266" s="330">
        <v>83.7</v>
      </c>
      <c r="P266" s="330"/>
      <c r="Q266" s="330">
        <v>1.4</v>
      </c>
      <c r="R266" s="330">
        <v>3.37</v>
      </c>
    </row>
    <row r="267" spans="1:18" ht="18.75" customHeight="1" x14ac:dyDescent="0.25">
      <c r="A267" s="328">
        <v>258</v>
      </c>
      <c r="B267" s="328" t="s">
        <v>1001</v>
      </c>
      <c r="C267" s="329" t="s">
        <v>1002</v>
      </c>
      <c r="D267" s="328" t="s">
        <v>1003</v>
      </c>
      <c r="E267" s="329" t="s">
        <v>2750</v>
      </c>
      <c r="F267" s="328" t="s">
        <v>269</v>
      </c>
      <c r="G267" s="330">
        <v>867.49</v>
      </c>
      <c r="H267" s="330"/>
      <c r="I267" s="330"/>
      <c r="J267" s="330">
        <v>1182.17</v>
      </c>
      <c r="K267" s="332">
        <f t="shared" si="6"/>
        <v>2049.66</v>
      </c>
      <c r="L267" s="330">
        <v>1253.93</v>
      </c>
      <c r="M267" s="332">
        <f t="shared" si="7"/>
        <v>795.72999999999979</v>
      </c>
      <c r="N267" s="334"/>
      <c r="O267" s="330">
        <v>83.7</v>
      </c>
      <c r="P267" s="330"/>
      <c r="Q267" s="330">
        <v>1.4</v>
      </c>
      <c r="R267" s="330">
        <v>3.3</v>
      </c>
    </row>
    <row r="268" spans="1:18" ht="18.75" customHeight="1" x14ac:dyDescent="0.25">
      <c r="A268" s="328">
        <v>259</v>
      </c>
      <c r="B268" s="328" t="s">
        <v>1004</v>
      </c>
      <c r="C268" s="329" t="s">
        <v>1005</v>
      </c>
      <c r="D268" s="328" t="s">
        <v>1006</v>
      </c>
      <c r="E268" s="329" t="s">
        <v>2757</v>
      </c>
      <c r="F268" s="328" t="s">
        <v>204</v>
      </c>
      <c r="G268" s="330">
        <v>4190.4799999999996</v>
      </c>
      <c r="H268" s="330">
        <v>562.83000000000004</v>
      </c>
      <c r="I268" s="330"/>
      <c r="J268" s="330"/>
      <c r="K268" s="332">
        <f t="shared" si="6"/>
        <v>4753.3099999999995</v>
      </c>
      <c r="L268" s="330">
        <v>1240.0199999999998</v>
      </c>
      <c r="M268" s="332">
        <f t="shared" si="7"/>
        <v>3513.29</v>
      </c>
      <c r="N268" s="334"/>
      <c r="O268" s="330">
        <v>123.38</v>
      </c>
      <c r="P268" s="330">
        <v>4.8</v>
      </c>
      <c r="Q268" s="330"/>
      <c r="R268" s="330">
        <v>8.09</v>
      </c>
    </row>
    <row r="269" spans="1:18" ht="18.75" customHeight="1" x14ac:dyDescent="0.25">
      <c r="A269" s="328">
        <v>260</v>
      </c>
      <c r="B269" s="328" t="s">
        <v>1007</v>
      </c>
      <c r="C269" s="329" t="s">
        <v>1008</v>
      </c>
      <c r="D269" s="328" t="s">
        <v>1009</v>
      </c>
      <c r="E269" s="329" t="s">
        <v>2746</v>
      </c>
      <c r="F269" s="328" t="s">
        <v>308</v>
      </c>
      <c r="G269" s="330">
        <v>3344</v>
      </c>
      <c r="H269" s="330"/>
      <c r="I269" s="330"/>
      <c r="J269" s="330"/>
      <c r="K269" s="332">
        <f t="shared" si="6"/>
        <v>3344</v>
      </c>
      <c r="L269" s="330">
        <v>1339.01</v>
      </c>
      <c r="M269" s="332">
        <f t="shared" si="7"/>
        <v>2004.99</v>
      </c>
      <c r="N269" s="334"/>
      <c r="O269" s="330">
        <v>195.62</v>
      </c>
      <c r="P269" s="330">
        <v>7.61</v>
      </c>
      <c r="Q269" s="330"/>
      <c r="R269" s="330">
        <v>12.82</v>
      </c>
    </row>
    <row r="270" spans="1:18" ht="18.75" customHeight="1" x14ac:dyDescent="0.25">
      <c r="A270" s="328">
        <v>261</v>
      </c>
      <c r="B270" s="328" t="s">
        <v>1010</v>
      </c>
      <c r="C270" s="329" t="s">
        <v>1011</v>
      </c>
      <c r="D270" s="328" t="s">
        <v>1012</v>
      </c>
      <c r="E270" s="329" t="s">
        <v>2645</v>
      </c>
      <c r="F270" s="328" t="s">
        <v>186</v>
      </c>
      <c r="G270" s="330">
        <v>2018.57</v>
      </c>
      <c r="H270" s="330"/>
      <c r="I270" s="330"/>
      <c r="J270" s="330"/>
      <c r="K270" s="332">
        <f t="shared" si="6"/>
        <v>2018.57</v>
      </c>
      <c r="L270" s="330">
        <v>241.62</v>
      </c>
      <c r="M270" s="332">
        <f t="shared" si="7"/>
        <v>1776.9499999999998</v>
      </c>
      <c r="N270" s="334"/>
      <c r="O270" s="330">
        <v>181.67</v>
      </c>
      <c r="P270" s="330"/>
      <c r="Q270" s="330">
        <v>3.03</v>
      </c>
      <c r="R270" s="330">
        <v>11.91</v>
      </c>
    </row>
    <row r="271" spans="1:18" ht="18.75" customHeight="1" x14ac:dyDescent="0.25">
      <c r="A271" s="328">
        <v>262</v>
      </c>
      <c r="B271" s="328" t="s">
        <v>1013</v>
      </c>
      <c r="C271" s="329" t="s">
        <v>1014</v>
      </c>
      <c r="D271" s="328" t="s">
        <v>1015</v>
      </c>
      <c r="E271" s="329" t="s">
        <v>2769</v>
      </c>
      <c r="F271" s="328" t="s">
        <v>704</v>
      </c>
      <c r="G271" s="330">
        <v>4110</v>
      </c>
      <c r="H271" s="330"/>
      <c r="I271" s="330"/>
      <c r="J271" s="330"/>
      <c r="K271" s="332">
        <f t="shared" si="6"/>
        <v>4110</v>
      </c>
      <c r="L271" s="330">
        <v>547.47</v>
      </c>
      <c r="M271" s="332">
        <f t="shared" si="7"/>
        <v>3562.5299999999997</v>
      </c>
      <c r="N271" s="334"/>
      <c r="O271" s="330">
        <v>214.11</v>
      </c>
      <c r="P271" s="330">
        <v>8.33</v>
      </c>
      <c r="Q271" s="330"/>
      <c r="R271" s="330">
        <v>14.04</v>
      </c>
    </row>
    <row r="272" spans="1:18" ht="18.75" customHeight="1" x14ac:dyDescent="0.25">
      <c r="A272" s="328">
        <v>263</v>
      </c>
      <c r="B272" s="328" t="s">
        <v>1016</v>
      </c>
      <c r="C272" s="329" t="s">
        <v>1017</v>
      </c>
      <c r="D272" s="328" t="s">
        <v>1018</v>
      </c>
      <c r="E272" s="329" t="s">
        <v>2743</v>
      </c>
      <c r="F272" s="328" t="s">
        <v>380</v>
      </c>
      <c r="G272" s="330">
        <v>3960</v>
      </c>
      <c r="H272" s="330"/>
      <c r="I272" s="330"/>
      <c r="J272" s="330"/>
      <c r="K272" s="332">
        <f t="shared" ref="K272:K339" si="8">SUM(G272:J272)</f>
        <v>3960</v>
      </c>
      <c r="L272" s="330">
        <v>1512.52</v>
      </c>
      <c r="M272" s="332">
        <f t="shared" si="7"/>
        <v>2447.48</v>
      </c>
      <c r="N272" s="334"/>
      <c r="O272" s="330">
        <v>214.11</v>
      </c>
      <c r="P272" s="330">
        <v>8.33</v>
      </c>
      <c r="Q272" s="330"/>
      <c r="R272" s="330">
        <v>14.04</v>
      </c>
    </row>
    <row r="273" spans="1:18" ht="18.75" customHeight="1" x14ac:dyDescent="0.25">
      <c r="A273" s="328">
        <v>264</v>
      </c>
      <c r="B273" s="328" t="s">
        <v>1019</v>
      </c>
      <c r="C273" s="329" t="s">
        <v>1020</v>
      </c>
      <c r="D273" s="328" t="s">
        <v>1021</v>
      </c>
      <c r="E273" s="329" t="s">
        <v>2740</v>
      </c>
      <c r="F273" s="328" t="s">
        <v>349</v>
      </c>
      <c r="G273" s="330">
        <v>7266</v>
      </c>
      <c r="H273" s="330"/>
      <c r="I273" s="330"/>
      <c r="J273" s="330"/>
      <c r="K273" s="332">
        <f t="shared" si="8"/>
        <v>7266</v>
      </c>
      <c r="L273" s="330">
        <v>1830.63</v>
      </c>
      <c r="M273" s="332">
        <f t="shared" si="7"/>
        <v>5435.37</v>
      </c>
      <c r="N273" s="334"/>
      <c r="O273" s="330">
        <v>425.06</v>
      </c>
      <c r="P273" s="330">
        <v>16.53</v>
      </c>
      <c r="Q273" s="330"/>
      <c r="R273" s="330">
        <v>27.87</v>
      </c>
    </row>
    <row r="274" spans="1:18" ht="18.75" customHeight="1" x14ac:dyDescent="0.25">
      <c r="A274" s="328">
        <v>265</v>
      </c>
      <c r="B274" s="328" t="s">
        <v>1022</v>
      </c>
      <c r="C274" s="329" t="s">
        <v>1023</v>
      </c>
      <c r="D274" s="328" t="s">
        <v>1024</v>
      </c>
      <c r="E274" s="329" t="s">
        <v>2759</v>
      </c>
      <c r="F274" s="328" t="s">
        <v>186</v>
      </c>
      <c r="G274" s="330">
        <v>2068</v>
      </c>
      <c r="H274" s="330">
        <v>508.38</v>
      </c>
      <c r="I274" s="330"/>
      <c r="J274" s="330"/>
      <c r="K274" s="332">
        <f t="shared" si="8"/>
        <v>2576.38</v>
      </c>
      <c r="L274" s="330">
        <v>279.54000000000002</v>
      </c>
      <c r="M274" s="332">
        <f t="shared" ref="M274:M342" si="9">K274-L274</f>
        <v>2296.84</v>
      </c>
      <c r="N274" s="334"/>
      <c r="O274" s="330">
        <v>186.12</v>
      </c>
      <c r="P274" s="330">
        <v>7.24</v>
      </c>
      <c r="Q274" s="330"/>
      <c r="R274" s="330">
        <v>12.2</v>
      </c>
    </row>
    <row r="275" spans="1:18" ht="18.75" customHeight="1" x14ac:dyDescent="0.25">
      <c r="A275" s="328">
        <v>266</v>
      </c>
      <c r="B275" s="328" t="s">
        <v>1025</v>
      </c>
      <c r="C275" s="329" t="s">
        <v>1026</v>
      </c>
      <c r="D275" s="328" t="s">
        <v>1027</v>
      </c>
      <c r="E275" s="329" t="s">
        <v>2757</v>
      </c>
      <c r="F275" s="328" t="s">
        <v>247</v>
      </c>
      <c r="G275" s="330">
        <v>2303</v>
      </c>
      <c r="H275" s="330">
        <v>551.94000000000005</v>
      </c>
      <c r="I275" s="330"/>
      <c r="J275" s="330"/>
      <c r="K275" s="332">
        <f t="shared" si="8"/>
        <v>2854.94</v>
      </c>
      <c r="L275" s="330">
        <v>1007.49</v>
      </c>
      <c r="M275" s="332">
        <f t="shared" si="9"/>
        <v>1847.45</v>
      </c>
      <c r="N275" s="334"/>
      <c r="O275" s="330">
        <v>125.48</v>
      </c>
      <c r="P275" s="330">
        <v>4.88</v>
      </c>
      <c r="Q275" s="330"/>
      <c r="R275" s="330">
        <v>8.23</v>
      </c>
    </row>
    <row r="276" spans="1:18" ht="18.75" customHeight="1" x14ac:dyDescent="0.25">
      <c r="A276" s="328">
        <v>267</v>
      </c>
      <c r="B276" s="328" t="s">
        <v>1028</v>
      </c>
      <c r="C276" s="329" t="s">
        <v>1029</v>
      </c>
      <c r="D276" s="328" t="s">
        <v>1030</v>
      </c>
      <c r="E276" s="329" t="s">
        <v>2645</v>
      </c>
      <c r="F276" s="328" t="s">
        <v>232</v>
      </c>
      <c r="G276" s="330">
        <v>854</v>
      </c>
      <c r="H276" s="330"/>
      <c r="I276" s="330"/>
      <c r="J276" s="330">
        <v>1182.17</v>
      </c>
      <c r="K276" s="332">
        <f t="shared" si="8"/>
        <v>2036.17</v>
      </c>
      <c r="L276" s="330">
        <v>451.92999999999995</v>
      </c>
      <c r="M276" s="332">
        <f t="shared" si="9"/>
        <v>1584.2400000000002</v>
      </c>
      <c r="N276" s="334"/>
      <c r="O276" s="330">
        <v>83.7</v>
      </c>
      <c r="P276" s="330">
        <v>3.26</v>
      </c>
      <c r="Q276" s="330"/>
      <c r="R276" s="330">
        <v>3.19</v>
      </c>
    </row>
    <row r="277" spans="1:18" ht="18.75" customHeight="1" x14ac:dyDescent="0.25">
      <c r="A277" s="328">
        <v>268</v>
      </c>
      <c r="B277" s="328" t="s">
        <v>1031</v>
      </c>
      <c r="C277" s="329" t="s">
        <v>1032</v>
      </c>
      <c r="D277" s="328" t="s">
        <v>1033</v>
      </c>
      <c r="E277" s="329" t="s">
        <v>2743</v>
      </c>
      <c r="F277" s="328" t="s">
        <v>236</v>
      </c>
      <c r="G277" s="330">
        <v>4471</v>
      </c>
      <c r="H277" s="330"/>
      <c r="I277" s="330"/>
      <c r="J277" s="330"/>
      <c r="K277" s="332">
        <f t="shared" si="8"/>
        <v>4471</v>
      </c>
      <c r="L277" s="330">
        <v>2442.5700000000002</v>
      </c>
      <c r="M277" s="332">
        <f t="shared" si="9"/>
        <v>2028.4299999999998</v>
      </c>
      <c r="N277" s="334"/>
      <c r="O277" s="330">
        <v>261.55</v>
      </c>
      <c r="P277" s="330">
        <v>10.17</v>
      </c>
      <c r="Q277" s="330"/>
      <c r="R277" s="330">
        <v>17.149999999999999</v>
      </c>
    </row>
    <row r="278" spans="1:18" ht="18.75" customHeight="1" x14ac:dyDescent="0.25">
      <c r="A278" s="328">
        <v>269</v>
      </c>
      <c r="B278" s="328" t="s">
        <v>1034</v>
      </c>
      <c r="C278" s="329" t="s">
        <v>1035</v>
      </c>
      <c r="D278" s="328" t="s">
        <v>1036</v>
      </c>
      <c r="E278" s="329" t="s">
        <v>2740</v>
      </c>
      <c r="F278" s="328" t="s">
        <v>349</v>
      </c>
      <c r="G278" s="330">
        <v>8166</v>
      </c>
      <c r="H278" s="330"/>
      <c r="I278" s="330"/>
      <c r="J278" s="330"/>
      <c r="K278" s="332">
        <f t="shared" si="8"/>
        <v>8166</v>
      </c>
      <c r="L278" s="330">
        <v>1759.96</v>
      </c>
      <c r="M278" s="332">
        <f t="shared" si="9"/>
        <v>6406.04</v>
      </c>
      <c r="N278" s="334"/>
      <c r="O278" s="330">
        <v>425.06</v>
      </c>
      <c r="P278" s="330">
        <v>16.53</v>
      </c>
      <c r="Q278" s="330"/>
      <c r="R278" s="330">
        <v>27.87</v>
      </c>
    </row>
    <row r="279" spans="1:18" ht="18.75" customHeight="1" x14ac:dyDescent="0.25">
      <c r="A279" s="328">
        <v>270</v>
      </c>
      <c r="B279" s="328" t="s">
        <v>1037</v>
      </c>
      <c r="C279" s="329" t="s">
        <v>1038</v>
      </c>
      <c r="D279" s="328" t="s">
        <v>1039</v>
      </c>
      <c r="E279" s="329" t="s">
        <v>2744</v>
      </c>
      <c r="F279" s="328" t="s">
        <v>236</v>
      </c>
      <c r="G279" s="330">
        <v>4921</v>
      </c>
      <c r="H279" s="330">
        <v>1086.94</v>
      </c>
      <c r="I279" s="330"/>
      <c r="J279" s="330"/>
      <c r="K279" s="332">
        <f t="shared" si="8"/>
        <v>6007.9400000000005</v>
      </c>
      <c r="L279" s="330">
        <v>3133.4800000000005</v>
      </c>
      <c r="M279" s="332">
        <f t="shared" si="9"/>
        <v>2874.46</v>
      </c>
      <c r="N279" s="334"/>
      <c r="O279" s="330">
        <v>261.55</v>
      </c>
      <c r="P279" s="330">
        <v>10.17</v>
      </c>
      <c r="Q279" s="330"/>
      <c r="R279" s="330">
        <v>17.149999999999999</v>
      </c>
    </row>
    <row r="280" spans="1:18" ht="18.75" customHeight="1" x14ac:dyDescent="0.25">
      <c r="A280" s="328">
        <v>271</v>
      </c>
      <c r="B280" s="328" t="s">
        <v>1040</v>
      </c>
      <c r="C280" s="329" t="s">
        <v>1041</v>
      </c>
      <c r="D280" s="328" t="s">
        <v>1042</v>
      </c>
      <c r="E280" s="329" t="s">
        <v>2764</v>
      </c>
      <c r="F280" s="328" t="s">
        <v>186</v>
      </c>
      <c r="G280" s="330">
        <v>852.99999999999989</v>
      </c>
      <c r="H280" s="330"/>
      <c r="I280" s="330"/>
      <c r="J280" s="330">
        <v>1182.17</v>
      </c>
      <c r="K280" s="332">
        <f t="shared" si="8"/>
        <v>2035.17</v>
      </c>
      <c r="L280" s="330">
        <v>470.90999999999997</v>
      </c>
      <c r="M280" s="332">
        <f t="shared" si="9"/>
        <v>1564.2600000000002</v>
      </c>
      <c r="N280" s="334"/>
      <c r="O280" s="330">
        <v>83.7</v>
      </c>
      <c r="P280" s="330">
        <v>3.26</v>
      </c>
      <c r="Q280" s="330"/>
      <c r="R280" s="330">
        <v>3.58</v>
      </c>
    </row>
    <row r="281" spans="1:18" ht="18.75" customHeight="1" x14ac:dyDescent="0.25">
      <c r="A281" s="328">
        <v>272</v>
      </c>
      <c r="B281" s="328" t="s">
        <v>1043</v>
      </c>
      <c r="C281" s="329" t="s">
        <v>1044</v>
      </c>
      <c r="D281" s="328" t="s">
        <v>1045</v>
      </c>
      <c r="E281" s="329" t="s">
        <v>2743</v>
      </c>
      <c r="F281" s="328" t="s">
        <v>213</v>
      </c>
      <c r="G281" s="330">
        <v>3794</v>
      </c>
      <c r="H281" s="330"/>
      <c r="I281" s="330"/>
      <c r="J281" s="330"/>
      <c r="K281" s="332">
        <f t="shared" si="8"/>
        <v>3794</v>
      </c>
      <c r="L281" s="330">
        <v>548.96</v>
      </c>
      <c r="M281" s="332">
        <f t="shared" si="9"/>
        <v>3245.04</v>
      </c>
      <c r="N281" s="334"/>
      <c r="O281" s="330">
        <v>195.62</v>
      </c>
      <c r="P281" s="330">
        <v>7.61</v>
      </c>
      <c r="Q281" s="330"/>
      <c r="R281" s="330">
        <v>12.82</v>
      </c>
    </row>
    <row r="282" spans="1:18" ht="18.75" customHeight="1" x14ac:dyDescent="0.25">
      <c r="A282" s="328">
        <v>273</v>
      </c>
      <c r="B282" s="328" t="s">
        <v>1046</v>
      </c>
      <c r="C282" s="329" t="s">
        <v>1047</v>
      </c>
      <c r="D282" s="328" t="s">
        <v>1048</v>
      </c>
      <c r="E282" s="329" t="s">
        <v>2757</v>
      </c>
      <c r="F282" s="328" t="s">
        <v>204</v>
      </c>
      <c r="G282" s="330">
        <v>2267</v>
      </c>
      <c r="H282" s="330"/>
      <c r="I282" s="330"/>
      <c r="J282" s="330"/>
      <c r="K282" s="332">
        <f t="shared" si="8"/>
        <v>2267</v>
      </c>
      <c r="L282" s="330">
        <v>142.09</v>
      </c>
      <c r="M282" s="332">
        <f t="shared" si="9"/>
        <v>2124.91</v>
      </c>
      <c r="N282" s="334"/>
      <c r="O282" s="330">
        <v>123.38</v>
      </c>
      <c r="P282" s="330">
        <v>4.8</v>
      </c>
      <c r="Q282" s="330"/>
      <c r="R282" s="330">
        <v>8.09</v>
      </c>
    </row>
    <row r="283" spans="1:18" ht="18.75" customHeight="1" x14ac:dyDescent="0.25">
      <c r="A283" s="328">
        <v>274</v>
      </c>
      <c r="B283" s="328" t="s">
        <v>1049</v>
      </c>
      <c r="C283" s="329" t="s">
        <v>1050</v>
      </c>
      <c r="D283" s="328" t="s">
        <v>1051</v>
      </c>
      <c r="E283" s="329" t="s">
        <v>2757</v>
      </c>
      <c r="F283" s="328" t="s">
        <v>204</v>
      </c>
      <c r="G283" s="330">
        <v>2267</v>
      </c>
      <c r="H283" s="330">
        <v>598.5</v>
      </c>
      <c r="I283" s="330"/>
      <c r="J283" s="330"/>
      <c r="K283" s="332">
        <f t="shared" si="8"/>
        <v>2865.5</v>
      </c>
      <c r="L283" s="330">
        <v>1694.02</v>
      </c>
      <c r="M283" s="332">
        <f t="shared" si="9"/>
        <v>1171.48</v>
      </c>
      <c r="N283" s="334"/>
      <c r="O283" s="330">
        <v>123.38</v>
      </c>
      <c r="P283" s="330">
        <v>4.8</v>
      </c>
      <c r="Q283" s="330"/>
      <c r="R283" s="330">
        <v>8.09</v>
      </c>
    </row>
    <row r="284" spans="1:18" ht="18.75" customHeight="1" x14ac:dyDescent="0.25">
      <c r="A284" s="328">
        <v>275</v>
      </c>
      <c r="B284" s="328" t="s">
        <v>1052</v>
      </c>
      <c r="C284" s="329" t="s">
        <v>1053</v>
      </c>
      <c r="D284" s="328" t="s">
        <v>1054</v>
      </c>
      <c r="E284" s="329" t="s">
        <v>2757</v>
      </c>
      <c r="F284" s="328" t="s">
        <v>204</v>
      </c>
      <c r="G284" s="330">
        <v>1799.13</v>
      </c>
      <c r="H284" s="330"/>
      <c r="I284" s="330"/>
      <c r="J284" s="330"/>
      <c r="K284" s="332">
        <f t="shared" si="8"/>
        <v>1799.13</v>
      </c>
      <c r="L284" s="330"/>
      <c r="M284" s="332">
        <f t="shared" si="9"/>
        <v>1799.13</v>
      </c>
      <c r="N284" s="334"/>
      <c r="O284" s="330"/>
      <c r="P284" s="330"/>
      <c r="Q284" s="330"/>
      <c r="R284" s="330"/>
    </row>
    <row r="285" spans="1:18" ht="18.75" customHeight="1" x14ac:dyDescent="0.25">
      <c r="A285" s="328">
        <v>276</v>
      </c>
      <c r="B285" s="328" t="s">
        <v>1055</v>
      </c>
      <c r="C285" s="329" t="s">
        <v>1056</v>
      </c>
      <c r="D285" s="328" t="s">
        <v>1057</v>
      </c>
      <c r="E285" s="329" t="s">
        <v>2779</v>
      </c>
      <c r="F285" s="328" t="s">
        <v>223</v>
      </c>
      <c r="G285" s="330">
        <v>2226</v>
      </c>
      <c r="H285" s="330">
        <v>462.8</v>
      </c>
      <c r="I285" s="330"/>
      <c r="J285" s="330"/>
      <c r="K285" s="332">
        <f t="shared" si="8"/>
        <v>2688.8</v>
      </c>
      <c r="L285" s="330">
        <v>297.75</v>
      </c>
      <c r="M285" s="332">
        <f t="shared" si="9"/>
        <v>2391.0500000000002</v>
      </c>
      <c r="N285" s="334"/>
      <c r="O285" s="330">
        <v>120.98</v>
      </c>
      <c r="P285" s="330">
        <v>4.7</v>
      </c>
      <c r="Q285" s="330"/>
      <c r="R285" s="330">
        <v>7.93</v>
      </c>
    </row>
    <row r="286" spans="1:18" ht="18.75" customHeight="1" x14ac:dyDescent="0.25">
      <c r="A286" s="328">
        <v>277</v>
      </c>
      <c r="B286" s="328" t="s">
        <v>1058</v>
      </c>
      <c r="C286" s="329" t="s">
        <v>1059</v>
      </c>
      <c r="D286" s="328" t="s">
        <v>1060</v>
      </c>
      <c r="E286" s="329" t="s">
        <v>2779</v>
      </c>
      <c r="F286" s="328" t="s">
        <v>223</v>
      </c>
      <c r="G286" s="330">
        <v>2226</v>
      </c>
      <c r="H286" s="330">
        <v>416.52</v>
      </c>
      <c r="I286" s="330"/>
      <c r="J286" s="330"/>
      <c r="K286" s="332">
        <f t="shared" si="8"/>
        <v>2642.52</v>
      </c>
      <c r="L286" s="330">
        <v>1356.2</v>
      </c>
      <c r="M286" s="332">
        <f t="shared" si="9"/>
        <v>1286.32</v>
      </c>
      <c r="N286" s="334"/>
      <c r="O286" s="330">
        <v>120.98</v>
      </c>
      <c r="P286" s="330">
        <v>4.7</v>
      </c>
      <c r="Q286" s="330"/>
      <c r="R286" s="330">
        <v>7.93</v>
      </c>
    </row>
    <row r="287" spans="1:18" ht="18.75" customHeight="1" x14ac:dyDescent="0.25">
      <c r="A287" s="328">
        <v>278</v>
      </c>
      <c r="B287" s="328" t="s">
        <v>1061</v>
      </c>
      <c r="C287" s="329" t="s">
        <v>1062</v>
      </c>
      <c r="D287" s="328" t="s">
        <v>1063</v>
      </c>
      <c r="E287" s="329" t="s">
        <v>2765</v>
      </c>
      <c r="F287" s="328" t="s">
        <v>633</v>
      </c>
      <c r="G287" s="330">
        <v>8383</v>
      </c>
      <c r="H287" s="330"/>
      <c r="I287" s="330"/>
      <c r="J287" s="330"/>
      <c r="K287" s="332">
        <f t="shared" si="8"/>
        <v>8383</v>
      </c>
      <c r="L287" s="330">
        <v>399.83</v>
      </c>
      <c r="M287" s="332">
        <f t="shared" si="9"/>
        <v>7983.17</v>
      </c>
      <c r="N287" s="334"/>
      <c r="O287" s="330">
        <v>139.22999999999999</v>
      </c>
      <c r="P287" s="330">
        <v>5.41</v>
      </c>
      <c r="Q287" s="330"/>
      <c r="R287" s="330">
        <v>9.1300000000000008</v>
      </c>
    </row>
    <row r="288" spans="1:18" ht="18.75" customHeight="1" x14ac:dyDescent="0.25">
      <c r="A288" s="328">
        <v>279</v>
      </c>
      <c r="B288" s="328" t="s">
        <v>1064</v>
      </c>
      <c r="C288" s="329" t="s">
        <v>1065</v>
      </c>
      <c r="D288" s="328" t="s">
        <v>1066</v>
      </c>
      <c r="E288" s="329" t="s">
        <v>2749</v>
      </c>
      <c r="F288" s="328" t="s">
        <v>884</v>
      </c>
      <c r="G288" s="330">
        <v>13413</v>
      </c>
      <c r="H288" s="330"/>
      <c r="I288" s="330"/>
      <c r="J288" s="330"/>
      <c r="K288" s="332">
        <f t="shared" si="8"/>
        <v>13413</v>
      </c>
      <c r="L288" s="330">
        <v>815.3</v>
      </c>
      <c r="M288" s="332">
        <f t="shared" si="9"/>
        <v>12597.7</v>
      </c>
      <c r="N288" s="334"/>
      <c r="O288" s="330">
        <v>261.55</v>
      </c>
      <c r="P288" s="330">
        <v>10.17</v>
      </c>
      <c r="Q288" s="330"/>
      <c r="R288" s="330">
        <v>17.149999999999999</v>
      </c>
    </row>
    <row r="289" spans="1:18" ht="18.75" customHeight="1" x14ac:dyDescent="0.25">
      <c r="A289" s="328">
        <v>280</v>
      </c>
      <c r="B289" s="328" t="s">
        <v>1067</v>
      </c>
      <c r="C289" s="329" t="s">
        <v>1068</v>
      </c>
      <c r="D289" s="328" t="s">
        <v>1069</v>
      </c>
      <c r="E289" s="329" t="s">
        <v>2740</v>
      </c>
      <c r="F289" s="328" t="s">
        <v>349</v>
      </c>
      <c r="G289" s="330">
        <v>22698</v>
      </c>
      <c r="H289" s="330"/>
      <c r="I289" s="330"/>
      <c r="J289" s="330"/>
      <c r="K289" s="332">
        <f t="shared" si="8"/>
        <v>22698</v>
      </c>
      <c r="L289" s="330">
        <v>1737.69</v>
      </c>
      <c r="M289" s="332">
        <f t="shared" si="9"/>
        <v>20960.310000000001</v>
      </c>
      <c r="N289" s="334"/>
      <c r="O289" s="330">
        <v>425.06</v>
      </c>
      <c r="P289" s="330">
        <v>16.53</v>
      </c>
      <c r="Q289" s="330"/>
      <c r="R289" s="330">
        <v>27.87</v>
      </c>
    </row>
    <row r="290" spans="1:18" ht="18.75" customHeight="1" x14ac:dyDescent="0.25">
      <c r="A290" s="328">
        <v>281</v>
      </c>
      <c r="B290" s="328" t="s">
        <v>1070</v>
      </c>
      <c r="C290" s="329" t="s">
        <v>1071</v>
      </c>
      <c r="D290" s="328" t="s">
        <v>1072</v>
      </c>
      <c r="E290" s="329" t="s">
        <v>2757</v>
      </c>
      <c r="F290" s="328" t="s">
        <v>204</v>
      </c>
      <c r="G290" s="330">
        <v>2267</v>
      </c>
      <c r="H290" s="330">
        <v>551.94000000000005</v>
      </c>
      <c r="I290" s="330"/>
      <c r="J290" s="330"/>
      <c r="K290" s="332">
        <f t="shared" si="8"/>
        <v>2818.94</v>
      </c>
      <c r="L290" s="330">
        <v>914.72000000000014</v>
      </c>
      <c r="M290" s="332">
        <f t="shared" si="9"/>
        <v>1904.2199999999998</v>
      </c>
      <c r="N290" s="334"/>
      <c r="O290" s="330">
        <v>123.38</v>
      </c>
      <c r="P290" s="330">
        <v>4.8</v>
      </c>
      <c r="Q290" s="330"/>
      <c r="R290" s="330">
        <v>8.09</v>
      </c>
    </row>
    <row r="291" spans="1:18" ht="18.75" customHeight="1" x14ac:dyDescent="0.25">
      <c r="A291" s="328">
        <v>282</v>
      </c>
      <c r="B291" s="328" t="s">
        <v>1073</v>
      </c>
      <c r="C291" s="329" t="s">
        <v>1074</v>
      </c>
      <c r="D291" s="328" t="s">
        <v>1075</v>
      </c>
      <c r="E291" s="329" t="s">
        <v>2757</v>
      </c>
      <c r="F291" s="328" t="s">
        <v>204</v>
      </c>
      <c r="G291" s="330">
        <v>6485</v>
      </c>
      <c r="H291" s="330"/>
      <c r="I291" s="330"/>
      <c r="J291" s="330"/>
      <c r="K291" s="332">
        <f t="shared" si="8"/>
        <v>6485</v>
      </c>
      <c r="L291" s="330">
        <v>233.91</v>
      </c>
      <c r="M291" s="332">
        <f t="shared" si="9"/>
        <v>6251.09</v>
      </c>
      <c r="N291" s="334"/>
      <c r="O291" s="330">
        <v>123.38</v>
      </c>
      <c r="P291" s="330">
        <v>4.8</v>
      </c>
      <c r="Q291" s="330"/>
      <c r="R291" s="330">
        <v>8.09</v>
      </c>
    </row>
    <row r="292" spans="1:18" ht="18.75" customHeight="1" x14ac:dyDescent="0.25">
      <c r="A292" s="328">
        <v>283</v>
      </c>
      <c r="B292" s="328" t="s">
        <v>1076</v>
      </c>
      <c r="C292" s="329" t="s">
        <v>1077</v>
      </c>
      <c r="D292" s="328" t="s">
        <v>1078</v>
      </c>
      <c r="E292" s="329" t="s">
        <v>2737</v>
      </c>
      <c r="F292" s="328" t="s">
        <v>851</v>
      </c>
      <c r="G292" s="330">
        <v>7726</v>
      </c>
      <c r="H292" s="330"/>
      <c r="I292" s="330"/>
      <c r="J292" s="330"/>
      <c r="K292" s="332">
        <f t="shared" si="8"/>
        <v>7726</v>
      </c>
      <c r="L292" s="330">
        <v>1635.4700000000003</v>
      </c>
      <c r="M292" s="332">
        <f t="shared" si="9"/>
        <v>6090.53</v>
      </c>
      <c r="N292" s="334"/>
      <c r="O292" s="330">
        <v>399.32</v>
      </c>
      <c r="P292" s="330">
        <v>15.53</v>
      </c>
      <c r="Q292" s="330"/>
      <c r="R292" s="330">
        <v>26.18</v>
      </c>
    </row>
    <row r="293" spans="1:18" ht="18.75" customHeight="1" x14ac:dyDescent="0.25">
      <c r="A293" s="328">
        <v>284</v>
      </c>
      <c r="B293" s="328" t="s">
        <v>1079</v>
      </c>
      <c r="C293" s="329" t="s">
        <v>1080</v>
      </c>
      <c r="D293" s="328" t="s">
        <v>1081</v>
      </c>
      <c r="E293" s="329" t="s">
        <v>2645</v>
      </c>
      <c r="F293" s="328" t="s">
        <v>208</v>
      </c>
      <c r="G293" s="330">
        <v>855</v>
      </c>
      <c r="H293" s="330"/>
      <c r="I293" s="330"/>
      <c r="J293" s="330">
        <v>1182.17</v>
      </c>
      <c r="K293" s="332">
        <f t="shared" si="8"/>
        <v>2037.17</v>
      </c>
      <c r="L293" s="330">
        <v>1055.3400000000001</v>
      </c>
      <c r="M293" s="332">
        <f t="shared" si="9"/>
        <v>981.82999999999993</v>
      </c>
      <c r="N293" s="334"/>
      <c r="O293" s="330">
        <v>83.7</v>
      </c>
      <c r="P293" s="330"/>
      <c r="Q293" s="330">
        <v>1.4</v>
      </c>
      <c r="R293" s="330">
        <v>3.13</v>
      </c>
    </row>
    <row r="294" spans="1:18" ht="18.75" customHeight="1" x14ac:dyDescent="0.25">
      <c r="A294" s="328">
        <v>285</v>
      </c>
      <c r="B294" s="328" t="s">
        <v>1082</v>
      </c>
      <c r="C294" s="329" t="s">
        <v>1083</v>
      </c>
      <c r="D294" s="328" t="s">
        <v>1084</v>
      </c>
      <c r="E294" s="329" t="s">
        <v>2754</v>
      </c>
      <c r="F294" s="328" t="s">
        <v>208</v>
      </c>
      <c r="G294" s="330">
        <v>2034.11</v>
      </c>
      <c r="H294" s="330"/>
      <c r="I294" s="330"/>
      <c r="J294" s="330"/>
      <c r="K294" s="332">
        <f t="shared" si="8"/>
        <v>2034.11</v>
      </c>
      <c r="L294" s="330">
        <v>273.18</v>
      </c>
      <c r="M294" s="332">
        <f t="shared" si="9"/>
        <v>1760.9299999999998</v>
      </c>
      <c r="N294" s="334"/>
      <c r="O294" s="330">
        <v>183.07</v>
      </c>
      <c r="P294" s="330"/>
      <c r="Q294" s="330">
        <v>3.05</v>
      </c>
      <c r="R294" s="330">
        <v>12</v>
      </c>
    </row>
    <row r="295" spans="1:18" ht="18.75" customHeight="1" x14ac:dyDescent="0.25">
      <c r="A295" s="328">
        <v>286</v>
      </c>
      <c r="B295" s="328" t="s">
        <v>1086</v>
      </c>
      <c r="C295" s="329" t="s">
        <v>1087</v>
      </c>
      <c r="D295" s="328" t="s">
        <v>1088</v>
      </c>
      <c r="E295" s="329" t="s">
        <v>2757</v>
      </c>
      <c r="F295" s="328" t="s">
        <v>186</v>
      </c>
      <c r="G295" s="330">
        <v>2226</v>
      </c>
      <c r="H295" s="330">
        <v>551.94000000000005</v>
      </c>
      <c r="I295" s="330"/>
      <c r="J295" s="330"/>
      <c r="K295" s="332">
        <f t="shared" si="8"/>
        <v>2777.94</v>
      </c>
      <c r="L295" s="330">
        <v>1163.48</v>
      </c>
      <c r="M295" s="332">
        <f t="shared" si="9"/>
        <v>1614.46</v>
      </c>
      <c r="N295" s="334"/>
      <c r="O295" s="330">
        <v>120.98</v>
      </c>
      <c r="P295" s="330">
        <v>4.7</v>
      </c>
      <c r="Q295" s="330"/>
      <c r="R295" s="330">
        <v>7.93</v>
      </c>
    </row>
    <row r="296" spans="1:18" ht="18.75" customHeight="1" x14ac:dyDescent="0.25">
      <c r="A296" s="328">
        <v>287</v>
      </c>
      <c r="B296" s="328" t="s">
        <v>1089</v>
      </c>
      <c r="C296" s="329" t="s">
        <v>1090</v>
      </c>
      <c r="D296" s="328" t="s">
        <v>1091</v>
      </c>
      <c r="E296" s="329" t="s">
        <v>2746</v>
      </c>
      <c r="F296" s="328" t="s">
        <v>308</v>
      </c>
      <c r="G296" s="330">
        <v>3344</v>
      </c>
      <c r="H296" s="330"/>
      <c r="I296" s="330"/>
      <c r="J296" s="330"/>
      <c r="K296" s="332">
        <f t="shared" si="8"/>
        <v>3344</v>
      </c>
      <c r="L296" s="330">
        <v>403.57</v>
      </c>
      <c r="M296" s="332">
        <f t="shared" si="9"/>
        <v>2940.43</v>
      </c>
      <c r="N296" s="334"/>
      <c r="O296" s="330">
        <v>195.62</v>
      </c>
      <c r="P296" s="330">
        <v>7.61</v>
      </c>
      <c r="Q296" s="330"/>
      <c r="R296" s="330">
        <v>12.82</v>
      </c>
    </row>
    <row r="297" spans="1:18" ht="18.75" customHeight="1" x14ac:dyDescent="0.25">
      <c r="A297" s="328">
        <v>288</v>
      </c>
      <c r="B297" s="328" t="s">
        <v>1092</v>
      </c>
      <c r="C297" s="329" t="s">
        <v>1093</v>
      </c>
      <c r="D297" s="328" t="s">
        <v>1094</v>
      </c>
      <c r="E297" s="329" t="s">
        <v>2743</v>
      </c>
      <c r="F297" s="328" t="s">
        <v>213</v>
      </c>
      <c r="G297" s="330">
        <v>3344</v>
      </c>
      <c r="H297" s="330">
        <v>1460.88</v>
      </c>
      <c r="I297" s="330"/>
      <c r="J297" s="330"/>
      <c r="K297" s="332">
        <f t="shared" si="8"/>
        <v>4804.88</v>
      </c>
      <c r="L297" s="330">
        <v>541.87</v>
      </c>
      <c r="M297" s="332">
        <f t="shared" si="9"/>
        <v>4263.01</v>
      </c>
      <c r="N297" s="334"/>
      <c r="O297" s="330">
        <v>195.62</v>
      </c>
      <c r="P297" s="330">
        <v>7.61</v>
      </c>
      <c r="Q297" s="330"/>
      <c r="R297" s="330">
        <v>12.82</v>
      </c>
    </row>
    <row r="298" spans="1:18" ht="18.75" customHeight="1" x14ac:dyDescent="0.25">
      <c r="A298" s="328">
        <v>289</v>
      </c>
      <c r="B298" s="328" t="s">
        <v>1095</v>
      </c>
      <c r="C298" s="329" t="s">
        <v>1096</v>
      </c>
      <c r="D298" s="328" t="s">
        <v>1097</v>
      </c>
      <c r="E298" s="329" t="s">
        <v>2757</v>
      </c>
      <c r="F298" s="328" t="s">
        <v>204</v>
      </c>
      <c r="G298" s="330">
        <v>2267</v>
      </c>
      <c r="H298" s="330"/>
      <c r="I298" s="330"/>
      <c r="J298" s="330"/>
      <c r="K298" s="332">
        <f t="shared" si="8"/>
        <v>2267</v>
      </c>
      <c r="L298" s="330">
        <v>620.25</v>
      </c>
      <c r="M298" s="332">
        <f t="shared" si="9"/>
        <v>1646.75</v>
      </c>
      <c r="N298" s="334"/>
      <c r="O298" s="330">
        <v>123.38</v>
      </c>
      <c r="P298" s="330">
        <v>4.8</v>
      </c>
      <c r="Q298" s="330"/>
      <c r="R298" s="330">
        <v>8.09</v>
      </c>
    </row>
    <row r="299" spans="1:18" ht="18.75" customHeight="1" x14ac:dyDescent="0.25">
      <c r="A299" s="328">
        <v>290</v>
      </c>
      <c r="B299" s="328" t="s">
        <v>1098</v>
      </c>
      <c r="C299" s="329" t="s">
        <v>1099</v>
      </c>
      <c r="D299" s="328" t="s">
        <v>1100</v>
      </c>
      <c r="E299" s="329" t="s">
        <v>2744</v>
      </c>
      <c r="F299" s="328" t="s">
        <v>213</v>
      </c>
      <c r="G299" s="330">
        <v>3794</v>
      </c>
      <c r="H299" s="330">
        <v>1460.88</v>
      </c>
      <c r="I299" s="330"/>
      <c r="J299" s="330"/>
      <c r="K299" s="332">
        <f t="shared" si="8"/>
        <v>5254.88</v>
      </c>
      <c r="L299" s="330">
        <v>2604.84</v>
      </c>
      <c r="M299" s="332">
        <f t="shared" si="9"/>
        <v>2650.04</v>
      </c>
      <c r="N299" s="334"/>
      <c r="O299" s="330">
        <v>195.62</v>
      </c>
      <c r="P299" s="330">
        <v>7.61</v>
      </c>
      <c r="Q299" s="330"/>
      <c r="R299" s="330">
        <v>12.82</v>
      </c>
    </row>
    <row r="300" spans="1:18" ht="18.75" customHeight="1" x14ac:dyDescent="0.25">
      <c r="A300" s="328">
        <v>291</v>
      </c>
      <c r="B300" s="328" t="s">
        <v>1101</v>
      </c>
      <c r="C300" s="329" t="s">
        <v>1102</v>
      </c>
      <c r="D300" s="328" t="s">
        <v>1103</v>
      </c>
      <c r="E300" s="329" t="s">
        <v>2744</v>
      </c>
      <c r="F300" s="328" t="s">
        <v>236</v>
      </c>
      <c r="G300" s="330">
        <v>4921</v>
      </c>
      <c r="H300" s="330"/>
      <c r="I300" s="330"/>
      <c r="J300" s="330"/>
      <c r="K300" s="332">
        <f t="shared" si="8"/>
        <v>4921</v>
      </c>
      <c r="L300" s="330">
        <v>680.29</v>
      </c>
      <c r="M300" s="332">
        <f t="shared" si="9"/>
        <v>4240.71</v>
      </c>
      <c r="N300" s="334"/>
      <c r="O300" s="330">
        <v>261.55</v>
      </c>
      <c r="P300" s="330">
        <v>10.17</v>
      </c>
      <c r="Q300" s="330"/>
      <c r="R300" s="330">
        <v>17.149999999999999</v>
      </c>
    </row>
    <row r="301" spans="1:18" ht="18.75" customHeight="1" x14ac:dyDescent="0.25">
      <c r="A301" s="328">
        <v>292</v>
      </c>
      <c r="B301" s="328" t="s">
        <v>1104</v>
      </c>
      <c r="C301" s="329" t="s">
        <v>1105</v>
      </c>
      <c r="D301" s="328" t="s">
        <v>1106</v>
      </c>
      <c r="E301" s="329" t="s">
        <v>2769</v>
      </c>
      <c r="F301" s="328" t="s">
        <v>704</v>
      </c>
      <c r="G301" s="330">
        <v>4110</v>
      </c>
      <c r="H301" s="330"/>
      <c r="I301" s="330"/>
      <c r="J301" s="330"/>
      <c r="K301" s="332">
        <f t="shared" si="8"/>
        <v>4110</v>
      </c>
      <c r="L301" s="330">
        <v>469.27</v>
      </c>
      <c r="M301" s="332">
        <f t="shared" si="9"/>
        <v>3640.73</v>
      </c>
      <c r="N301" s="334"/>
      <c r="O301" s="330">
        <v>214.11</v>
      </c>
      <c r="P301" s="330">
        <v>8.33</v>
      </c>
      <c r="Q301" s="330"/>
      <c r="R301" s="330">
        <v>14.04</v>
      </c>
    </row>
    <row r="302" spans="1:18" ht="18.75" customHeight="1" x14ac:dyDescent="0.25">
      <c r="A302" s="328">
        <v>293</v>
      </c>
      <c r="B302" s="328" t="s">
        <v>1107</v>
      </c>
      <c r="C302" s="329" t="s">
        <v>1108</v>
      </c>
      <c r="D302" s="328" t="s">
        <v>1109</v>
      </c>
      <c r="E302" s="329" t="s">
        <v>2743</v>
      </c>
      <c r="F302" s="328" t="s">
        <v>213</v>
      </c>
      <c r="G302" s="330">
        <v>3794</v>
      </c>
      <c r="H302" s="330">
        <v>1344</v>
      </c>
      <c r="I302" s="330"/>
      <c r="J302" s="330"/>
      <c r="K302" s="332">
        <f t="shared" si="8"/>
        <v>5138</v>
      </c>
      <c r="L302" s="330">
        <v>2461.8000000000002</v>
      </c>
      <c r="M302" s="332">
        <f t="shared" si="9"/>
        <v>2676.2</v>
      </c>
      <c r="N302" s="334"/>
      <c r="O302" s="330">
        <v>195.62</v>
      </c>
      <c r="P302" s="330">
        <v>7.61</v>
      </c>
      <c r="Q302" s="330"/>
      <c r="R302" s="330">
        <v>12.82</v>
      </c>
    </row>
    <row r="303" spans="1:18" ht="18.75" customHeight="1" x14ac:dyDescent="0.25">
      <c r="A303" s="328">
        <v>294</v>
      </c>
      <c r="B303" s="328" t="s">
        <v>1110</v>
      </c>
      <c r="C303" s="329" t="s">
        <v>1111</v>
      </c>
      <c r="D303" s="328" t="s">
        <v>1112</v>
      </c>
      <c r="E303" s="329" t="s">
        <v>2743</v>
      </c>
      <c r="F303" s="328" t="s">
        <v>213</v>
      </c>
      <c r="G303" s="330">
        <v>4094</v>
      </c>
      <c r="H303" s="330">
        <v>1460.88</v>
      </c>
      <c r="I303" s="330"/>
      <c r="J303" s="330"/>
      <c r="K303" s="332">
        <f t="shared" si="8"/>
        <v>5554.88</v>
      </c>
      <c r="L303" s="330">
        <v>970.27</v>
      </c>
      <c r="M303" s="332">
        <f t="shared" si="9"/>
        <v>4584.6100000000006</v>
      </c>
      <c r="N303" s="334"/>
      <c r="O303" s="330">
        <v>195.62</v>
      </c>
      <c r="P303" s="330">
        <v>7.61</v>
      </c>
      <c r="Q303" s="330"/>
      <c r="R303" s="330">
        <v>12.82</v>
      </c>
    </row>
    <row r="304" spans="1:18" ht="18.75" customHeight="1" x14ac:dyDescent="0.25">
      <c r="A304" s="328">
        <v>295</v>
      </c>
      <c r="B304" s="328" t="s">
        <v>1113</v>
      </c>
      <c r="C304" s="329" t="s">
        <v>1114</v>
      </c>
      <c r="D304" s="328" t="s">
        <v>1115</v>
      </c>
      <c r="E304" s="329" t="s">
        <v>2752</v>
      </c>
      <c r="F304" s="328" t="s">
        <v>1116</v>
      </c>
      <c r="G304" s="330">
        <v>915.29</v>
      </c>
      <c r="H304" s="330"/>
      <c r="I304" s="330"/>
      <c r="J304" s="330">
        <v>1182.17</v>
      </c>
      <c r="K304" s="332">
        <f t="shared" si="8"/>
        <v>2097.46</v>
      </c>
      <c r="L304" s="330">
        <v>159.59</v>
      </c>
      <c r="M304" s="332">
        <f t="shared" si="9"/>
        <v>1937.8700000000001</v>
      </c>
      <c r="N304" s="334"/>
      <c r="O304" s="330">
        <v>83.7</v>
      </c>
      <c r="P304" s="330"/>
      <c r="Q304" s="330">
        <v>1.4</v>
      </c>
      <c r="R304" s="330">
        <v>4.1100000000000003</v>
      </c>
    </row>
    <row r="305" spans="1:18" ht="18.75" customHeight="1" x14ac:dyDescent="0.25">
      <c r="A305" s="328">
        <v>296</v>
      </c>
      <c r="B305" s="328" t="s">
        <v>1117</v>
      </c>
      <c r="C305" s="329" t="s">
        <v>1118</v>
      </c>
      <c r="D305" s="328" t="s">
        <v>1119</v>
      </c>
      <c r="E305" s="329" t="s">
        <v>2757</v>
      </c>
      <c r="F305" s="328" t="s">
        <v>204</v>
      </c>
      <c r="G305" s="330">
        <v>2267</v>
      </c>
      <c r="H305" s="330"/>
      <c r="I305" s="330"/>
      <c r="J305" s="330"/>
      <c r="K305" s="332">
        <f t="shared" si="8"/>
        <v>2267</v>
      </c>
      <c r="L305" s="330">
        <v>1225.1100000000001</v>
      </c>
      <c r="M305" s="332">
        <f t="shared" si="9"/>
        <v>1041.8899999999999</v>
      </c>
      <c r="N305" s="334"/>
      <c r="O305" s="330">
        <v>123.38</v>
      </c>
      <c r="P305" s="330">
        <v>4.8</v>
      </c>
      <c r="Q305" s="330"/>
      <c r="R305" s="330">
        <v>8.09</v>
      </c>
    </row>
    <row r="306" spans="1:18" ht="18.75" customHeight="1" x14ac:dyDescent="0.25">
      <c r="A306" s="328">
        <v>297</v>
      </c>
      <c r="B306" s="328" t="s">
        <v>1120</v>
      </c>
      <c r="C306" s="329" t="s">
        <v>1121</v>
      </c>
      <c r="D306" s="328" t="s">
        <v>1122</v>
      </c>
      <c r="E306" s="329" t="s">
        <v>2750</v>
      </c>
      <c r="F306" s="328" t="s">
        <v>269</v>
      </c>
      <c r="G306" s="330">
        <v>867.49</v>
      </c>
      <c r="H306" s="330"/>
      <c r="I306" s="330"/>
      <c r="J306" s="330">
        <v>1182.17</v>
      </c>
      <c r="K306" s="332">
        <f t="shared" si="8"/>
        <v>2049.66</v>
      </c>
      <c r="L306" s="330">
        <v>107.74</v>
      </c>
      <c r="M306" s="332">
        <f t="shared" si="9"/>
        <v>1941.9199999999998</v>
      </c>
      <c r="N306" s="334"/>
      <c r="O306" s="330">
        <v>83.7</v>
      </c>
      <c r="P306" s="330"/>
      <c r="Q306" s="330">
        <v>1.4</v>
      </c>
      <c r="R306" s="330">
        <v>3.3</v>
      </c>
    </row>
    <row r="307" spans="1:18" ht="18.75" customHeight="1" x14ac:dyDescent="0.25">
      <c r="A307" s="328">
        <v>298</v>
      </c>
      <c r="B307" s="328" t="s">
        <v>1123</v>
      </c>
      <c r="C307" s="329" t="s">
        <v>1124</v>
      </c>
      <c r="D307" s="328" t="s">
        <v>1125</v>
      </c>
      <c r="E307" s="329" t="s">
        <v>2774</v>
      </c>
      <c r="F307" s="328" t="s">
        <v>1126</v>
      </c>
      <c r="G307" s="330">
        <v>1391.32</v>
      </c>
      <c r="H307" s="330"/>
      <c r="I307" s="330"/>
      <c r="J307" s="330">
        <v>1182.17</v>
      </c>
      <c r="K307" s="332">
        <f t="shared" si="8"/>
        <v>2573.4899999999998</v>
      </c>
      <c r="L307" s="330">
        <v>171.35</v>
      </c>
      <c r="M307" s="332">
        <f t="shared" si="9"/>
        <v>2402.14</v>
      </c>
      <c r="N307" s="334"/>
      <c r="O307" s="330">
        <v>102.12</v>
      </c>
      <c r="P307" s="330">
        <v>3.97</v>
      </c>
      <c r="Q307" s="330"/>
      <c r="R307" s="330">
        <v>6.69</v>
      </c>
    </row>
    <row r="308" spans="1:18" ht="18.75" customHeight="1" x14ac:dyDescent="0.25">
      <c r="A308" s="328">
        <v>299</v>
      </c>
      <c r="B308" s="328" t="s">
        <v>1127</v>
      </c>
      <c r="C308" s="329" t="s">
        <v>1128</v>
      </c>
      <c r="D308" s="328" t="s">
        <v>1129</v>
      </c>
      <c r="E308" s="329" t="s">
        <v>2762</v>
      </c>
      <c r="F308" s="328" t="s">
        <v>492</v>
      </c>
      <c r="G308" s="330">
        <v>2041</v>
      </c>
      <c r="H308" s="330">
        <v>439.66</v>
      </c>
      <c r="I308" s="330"/>
      <c r="J308" s="330"/>
      <c r="K308" s="332">
        <f t="shared" si="8"/>
        <v>2480.66</v>
      </c>
      <c r="L308" s="330">
        <v>1521.53</v>
      </c>
      <c r="M308" s="332">
        <f t="shared" si="9"/>
        <v>959.12999999999988</v>
      </c>
      <c r="N308" s="334"/>
      <c r="O308" s="330">
        <v>183.69</v>
      </c>
      <c r="P308" s="330">
        <v>7.14</v>
      </c>
      <c r="Q308" s="330"/>
      <c r="R308" s="330">
        <v>12.04</v>
      </c>
    </row>
    <row r="309" spans="1:18" ht="18.75" customHeight="1" x14ac:dyDescent="0.25">
      <c r="A309" s="328">
        <v>300</v>
      </c>
      <c r="B309" s="328" t="s">
        <v>1130</v>
      </c>
      <c r="C309" s="329" t="s">
        <v>1131</v>
      </c>
      <c r="D309" s="328" t="s">
        <v>1132</v>
      </c>
      <c r="E309" s="329" t="s">
        <v>2759</v>
      </c>
      <c r="F309" s="328" t="s">
        <v>204</v>
      </c>
      <c r="G309" s="330">
        <v>2267</v>
      </c>
      <c r="H309" s="330">
        <v>642.05999999999995</v>
      </c>
      <c r="I309" s="330"/>
      <c r="J309" s="330"/>
      <c r="K309" s="332">
        <f t="shared" si="8"/>
        <v>2909.06</v>
      </c>
      <c r="L309" s="330">
        <v>1284.1599999999999</v>
      </c>
      <c r="M309" s="332">
        <f t="shared" si="9"/>
        <v>1624.9</v>
      </c>
      <c r="N309" s="334"/>
      <c r="O309" s="330">
        <v>123.38</v>
      </c>
      <c r="P309" s="330">
        <v>4.8</v>
      </c>
      <c r="Q309" s="330"/>
      <c r="R309" s="330">
        <v>8.09</v>
      </c>
    </row>
    <row r="310" spans="1:18" ht="18.75" customHeight="1" x14ac:dyDescent="0.25">
      <c r="A310" s="328">
        <v>301</v>
      </c>
      <c r="B310" s="328" t="s">
        <v>1133</v>
      </c>
      <c r="C310" s="329" t="s">
        <v>1134</v>
      </c>
      <c r="D310" s="328" t="s">
        <v>1135</v>
      </c>
      <c r="E310" s="329" t="s">
        <v>2768</v>
      </c>
      <c r="F310" s="328" t="s">
        <v>322</v>
      </c>
      <c r="G310" s="330">
        <v>2217</v>
      </c>
      <c r="H310" s="330">
        <v>532.22</v>
      </c>
      <c r="I310" s="330"/>
      <c r="J310" s="330"/>
      <c r="K310" s="332">
        <f t="shared" si="8"/>
        <v>2749.2200000000003</v>
      </c>
      <c r="L310" s="330">
        <v>1835.1799999999998</v>
      </c>
      <c r="M310" s="332">
        <f t="shared" si="9"/>
        <v>914.04000000000042</v>
      </c>
      <c r="N310" s="334"/>
      <c r="O310" s="330">
        <v>120.45</v>
      </c>
      <c r="P310" s="330">
        <v>4.68</v>
      </c>
      <c r="Q310" s="330"/>
      <c r="R310" s="330">
        <v>7.9</v>
      </c>
    </row>
    <row r="311" spans="1:18" ht="18.75" customHeight="1" x14ac:dyDescent="0.25">
      <c r="A311" s="328">
        <v>302</v>
      </c>
      <c r="B311" s="328" t="s">
        <v>1136</v>
      </c>
      <c r="C311" s="329" t="s">
        <v>1137</v>
      </c>
      <c r="D311" s="328" t="s">
        <v>1138</v>
      </c>
      <c r="E311" s="329" t="s">
        <v>2744</v>
      </c>
      <c r="F311" s="328" t="s">
        <v>380</v>
      </c>
      <c r="G311" s="330">
        <v>4410</v>
      </c>
      <c r="H311" s="330">
        <v>1344</v>
      </c>
      <c r="I311" s="330"/>
      <c r="J311" s="330"/>
      <c r="K311" s="332">
        <f t="shared" si="8"/>
        <v>5754</v>
      </c>
      <c r="L311" s="330">
        <v>683.27</v>
      </c>
      <c r="M311" s="332">
        <f t="shared" si="9"/>
        <v>5070.7299999999996</v>
      </c>
      <c r="N311" s="334"/>
      <c r="O311" s="330">
        <v>214.11</v>
      </c>
      <c r="P311" s="330">
        <v>8.33</v>
      </c>
      <c r="Q311" s="330"/>
      <c r="R311" s="330">
        <v>14.04</v>
      </c>
    </row>
    <row r="312" spans="1:18" ht="18.75" customHeight="1" x14ac:dyDescent="0.25">
      <c r="A312" s="328">
        <v>303</v>
      </c>
      <c r="B312" s="328" t="s">
        <v>1139</v>
      </c>
      <c r="C312" s="329" t="s">
        <v>1140</v>
      </c>
      <c r="D312" s="328" t="s">
        <v>1141</v>
      </c>
      <c r="E312" s="329" t="s">
        <v>2743</v>
      </c>
      <c r="F312" s="328" t="s">
        <v>213</v>
      </c>
      <c r="G312" s="330">
        <v>3794</v>
      </c>
      <c r="H312" s="330">
        <v>1460.88</v>
      </c>
      <c r="I312" s="330"/>
      <c r="J312" s="330"/>
      <c r="K312" s="332">
        <f t="shared" si="8"/>
        <v>5254.88</v>
      </c>
      <c r="L312" s="330">
        <v>600.41000000000008</v>
      </c>
      <c r="M312" s="332">
        <f t="shared" si="9"/>
        <v>4654.47</v>
      </c>
      <c r="N312" s="334"/>
      <c r="O312" s="330">
        <v>195.62</v>
      </c>
      <c r="P312" s="330">
        <v>7.61</v>
      </c>
      <c r="Q312" s="330"/>
      <c r="R312" s="330">
        <v>12.82</v>
      </c>
    </row>
    <row r="313" spans="1:18" ht="18.75" customHeight="1" x14ac:dyDescent="0.25">
      <c r="A313" s="328">
        <v>304</v>
      </c>
      <c r="B313" s="328" t="s">
        <v>1142</v>
      </c>
      <c r="C313" s="329" t="s">
        <v>1143</v>
      </c>
      <c r="D313" s="328" t="s">
        <v>1144</v>
      </c>
      <c r="E313" s="329" t="s">
        <v>2757</v>
      </c>
      <c r="F313" s="328" t="s">
        <v>204</v>
      </c>
      <c r="G313" s="330">
        <v>6635</v>
      </c>
      <c r="H313" s="330"/>
      <c r="I313" s="330"/>
      <c r="J313" s="330"/>
      <c r="K313" s="332">
        <f t="shared" si="8"/>
        <v>6635</v>
      </c>
      <c r="L313" s="330">
        <v>248.19</v>
      </c>
      <c r="M313" s="332">
        <f t="shared" si="9"/>
        <v>6386.81</v>
      </c>
      <c r="N313" s="334"/>
      <c r="O313" s="330">
        <v>123.38</v>
      </c>
      <c r="P313" s="330">
        <v>4.8</v>
      </c>
      <c r="Q313" s="330"/>
      <c r="R313" s="330">
        <v>8.09</v>
      </c>
    </row>
    <row r="314" spans="1:18" ht="18.75" customHeight="1" x14ac:dyDescent="0.25">
      <c r="A314" s="328">
        <v>305</v>
      </c>
      <c r="B314" s="328" t="s">
        <v>1145</v>
      </c>
      <c r="C314" s="329" t="s">
        <v>1146</v>
      </c>
      <c r="D314" s="328" t="s">
        <v>1147</v>
      </c>
      <c r="E314" s="329" t="s">
        <v>2747</v>
      </c>
      <c r="F314" s="328" t="s">
        <v>342</v>
      </c>
      <c r="G314" s="330">
        <v>4921</v>
      </c>
      <c r="H314" s="330"/>
      <c r="I314" s="330"/>
      <c r="J314" s="330"/>
      <c r="K314" s="332">
        <f t="shared" si="8"/>
        <v>4921</v>
      </c>
      <c r="L314" s="330">
        <v>579.66999999999996</v>
      </c>
      <c r="M314" s="332">
        <f t="shared" si="9"/>
        <v>4341.33</v>
      </c>
      <c r="N314" s="334"/>
      <c r="O314" s="330">
        <v>261.55</v>
      </c>
      <c r="P314" s="330">
        <v>10.17</v>
      </c>
      <c r="Q314" s="330"/>
      <c r="R314" s="330">
        <v>17.149999999999999</v>
      </c>
    </row>
    <row r="315" spans="1:18" ht="18.75" customHeight="1" x14ac:dyDescent="0.25">
      <c r="A315" s="328">
        <v>306</v>
      </c>
      <c r="B315" s="328" t="s">
        <v>1148</v>
      </c>
      <c r="C315" s="329" t="s">
        <v>1149</v>
      </c>
      <c r="D315" s="328" t="s">
        <v>1150</v>
      </c>
      <c r="E315" s="329" t="s">
        <v>2744</v>
      </c>
      <c r="F315" s="328" t="s">
        <v>236</v>
      </c>
      <c r="G315" s="330">
        <v>4921</v>
      </c>
      <c r="H315" s="330">
        <v>1515.12</v>
      </c>
      <c r="I315" s="330"/>
      <c r="J315" s="330"/>
      <c r="K315" s="332">
        <f t="shared" si="8"/>
        <v>6436.12</v>
      </c>
      <c r="L315" s="330">
        <v>2811.75</v>
      </c>
      <c r="M315" s="332">
        <f t="shared" si="9"/>
        <v>3624.37</v>
      </c>
      <c r="N315" s="334"/>
      <c r="O315" s="330">
        <v>261.55</v>
      </c>
      <c r="P315" s="330">
        <v>10.17</v>
      </c>
      <c r="Q315" s="330"/>
      <c r="R315" s="330">
        <v>17.149999999999999</v>
      </c>
    </row>
    <row r="316" spans="1:18" ht="18.75" customHeight="1" x14ac:dyDescent="0.25">
      <c r="A316" s="328">
        <v>307</v>
      </c>
      <c r="B316" s="328" t="s">
        <v>1151</v>
      </c>
      <c r="C316" s="329" t="s">
        <v>1152</v>
      </c>
      <c r="D316" s="328" t="s">
        <v>1153</v>
      </c>
      <c r="E316" s="329" t="s">
        <v>2757</v>
      </c>
      <c r="F316" s="328" t="s">
        <v>186</v>
      </c>
      <c r="G316" s="330">
        <v>2068</v>
      </c>
      <c r="H316" s="330">
        <v>356.7</v>
      </c>
      <c r="I316" s="330"/>
      <c r="J316" s="330"/>
      <c r="K316" s="332">
        <f>SUM(G316:J316)</f>
        <v>2424.6999999999998</v>
      </c>
      <c r="L316" s="330">
        <v>543.04999999999995</v>
      </c>
      <c r="M316" s="332">
        <f>K316-L316</f>
        <v>1881.6499999999999</v>
      </c>
      <c r="N316" s="334"/>
      <c r="O316" s="330">
        <v>186.12</v>
      </c>
      <c r="P316" s="330">
        <v>7.24</v>
      </c>
      <c r="Q316" s="330"/>
      <c r="R316" s="330">
        <v>12.2</v>
      </c>
    </row>
    <row r="317" spans="1:18" ht="18.75" customHeight="1" x14ac:dyDescent="0.25">
      <c r="A317" s="328">
        <v>308</v>
      </c>
      <c r="B317" s="328" t="s">
        <v>1154</v>
      </c>
      <c r="C317" s="329" t="s">
        <v>1155</v>
      </c>
      <c r="D317" s="328" t="s">
        <v>1156</v>
      </c>
      <c r="E317" s="329" t="s">
        <v>2779</v>
      </c>
      <c r="F317" s="328" t="s">
        <v>223</v>
      </c>
      <c r="G317" s="330">
        <v>2226</v>
      </c>
      <c r="H317" s="330">
        <v>485.94</v>
      </c>
      <c r="I317" s="330"/>
      <c r="J317" s="330"/>
      <c r="K317" s="332">
        <f t="shared" si="8"/>
        <v>2711.94</v>
      </c>
      <c r="L317" s="330">
        <v>1231.94</v>
      </c>
      <c r="M317" s="332">
        <f t="shared" si="9"/>
        <v>1480</v>
      </c>
      <c r="N317" s="334"/>
      <c r="O317" s="330">
        <v>120.98</v>
      </c>
      <c r="P317" s="330">
        <v>4.7</v>
      </c>
      <c r="Q317" s="330"/>
      <c r="R317" s="330">
        <v>7.93</v>
      </c>
    </row>
    <row r="318" spans="1:18" ht="18.75" customHeight="1" x14ac:dyDescent="0.25">
      <c r="A318" s="328">
        <v>309</v>
      </c>
      <c r="B318" s="328" t="s">
        <v>1157</v>
      </c>
      <c r="C318" s="329" t="s">
        <v>1158</v>
      </c>
      <c r="D318" s="328" t="s">
        <v>1159</v>
      </c>
      <c r="E318" s="329" t="s">
        <v>2760</v>
      </c>
      <c r="F318" s="328" t="s">
        <v>232</v>
      </c>
      <c r="G318" s="330">
        <v>2236</v>
      </c>
      <c r="H318" s="330"/>
      <c r="I318" s="330"/>
      <c r="J318" s="330"/>
      <c r="K318" s="332">
        <f t="shared" si="8"/>
        <v>2236</v>
      </c>
      <c r="L318" s="330">
        <v>1077.21</v>
      </c>
      <c r="M318" s="332">
        <f t="shared" si="9"/>
        <v>1158.79</v>
      </c>
      <c r="N318" s="334"/>
      <c r="O318" s="330">
        <v>121.56</v>
      </c>
      <c r="P318" s="330">
        <v>4.7300000000000004</v>
      </c>
      <c r="Q318" s="330"/>
      <c r="R318" s="330">
        <v>7.97</v>
      </c>
    </row>
    <row r="319" spans="1:18" ht="18.75" customHeight="1" x14ac:dyDescent="0.25">
      <c r="A319" s="328">
        <v>310</v>
      </c>
      <c r="B319" s="328" t="s">
        <v>1160</v>
      </c>
      <c r="C319" s="329" t="s">
        <v>1161</v>
      </c>
      <c r="D319" s="328" t="s">
        <v>1162</v>
      </c>
      <c r="E319" s="329" t="s">
        <v>2757</v>
      </c>
      <c r="F319" s="328" t="s">
        <v>204</v>
      </c>
      <c r="G319" s="330">
        <v>2267</v>
      </c>
      <c r="H319" s="330"/>
      <c r="I319" s="330"/>
      <c r="J319" s="330"/>
      <c r="K319" s="332">
        <f t="shared" si="8"/>
        <v>2267</v>
      </c>
      <c r="L319" s="330">
        <v>1335.56</v>
      </c>
      <c r="M319" s="332">
        <f t="shared" si="9"/>
        <v>931.44</v>
      </c>
      <c r="N319" s="334"/>
      <c r="O319" s="330">
        <v>123.38</v>
      </c>
      <c r="P319" s="330">
        <v>4.8</v>
      </c>
      <c r="Q319" s="330"/>
      <c r="R319" s="330">
        <v>8.09</v>
      </c>
    </row>
    <row r="320" spans="1:18" ht="18.75" customHeight="1" x14ac:dyDescent="0.25">
      <c r="A320" s="328">
        <v>311</v>
      </c>
      <c r="B320" s="328" t="s">
        <v>1163</v>
      </c>
      <c r="C320" s="329" t="s">
        <v>1164</v>
      </c>
      <c r="D320" s="328" t="s">
        <v>1165</v>
      </c>
      <c r="E320" s="329" t="s">
        <v>2757</v>
      </c>
      <c r="F320" s="328" t="s">
        <v>204</v>
      </c>
      <c r="G320" s="330">
        <v>2267</v>
      </c>
      <c r="H320" s="330">
        <v>562.83000000000004</v>
      </c>
      <c r="I320" s="330"/>
      <c r="J320" s="330"/>
      <c r="K320" s="332">
        <f t="shared" si="8"/>
        <v>2829.83</v>
      </c>
      <c r="L320" s="330">
        <v>1372.1899999999998</v>
      </c>
      <c r="M320" s="332">
        <f t="shared" si="9"/>
        <v>1457.64</v>
      </c>
      <c r="O320" s="330">
        <v>123.38</v>
      </c>
      <c r="P320" s="330">
        <v>4.8</v>
      </c>
      <c r="Q320" s="330"/>
      <c r="R320" s="330">
        <v>8.09</v>
      </c>
    </row>
    <row r="321" spans="1:18" ht="18.75" customHeight="1" x14ac:dyDescent="0.25">
      <c r="A321" s="328">
        <v>312</v>
      </c>
      <c r="B321" s="328" t="s">
        <v>1166</v>
      </c>
      <c r="C321" s="329" t="s">
        <v>1167</v>
      </c>
      <c r="D321" s="328" t="s">
        <v>1168</v>
      </c>
      <c r="E321" s="329" t="s">
        <v>2757</v>
      </c>
      <c r="F321" s="328" t="s">
        <v>204</v>
      </c>
      <c r="G321" s="330">
        <v>2267</v>
      </c>
      <c r="H321" s="330">
        <v>551.94000000000005</v>
      </c>
      <c r="I321" s="330"/>
      <c r="J321" s="330"/>
      <c r="K321" s="332">
        <f t="shared" si="8"/>
        <v>2818.94</v>
      </c>
      <c r="L321" s="330">
        <v>205.41</v>
      </c>
      <c r="M321" s="332">
        <f t="shared" si="9"/>
        <v>2613.5300000000002</v>
      </c>
      <c r="N321" s="334"/>
      <c r="O321" s="330">
        <v>123.38</v>
      </c>
      <c r="P321" s="330">
        <v>4.8</v>
      </c>
      <c r="Q321" s="330"/>
      <c r="R321" s="330">
        <v>8.09</v>
      </c>
    </row>
    <row r="322" spans="1:18" ht="18.75" customHeight="1" x14ac:dyDescent="0.25">
      <c r="A322" s="328">
        <v>313</v>
      </c>
      <c r="B322" s="328" t="s">
        <v>1169</v>
      </c>
      <c r="C322" s="329" t="s">
        <v>1170</v>
      </c>
      <c r="D322" s="328" t="s">
        <v>1171</v>
      </c>
      <c r="E322" s="329" t="s">
        <v>2757</v>
      </c>
      <c r="F322" s="328" t="s">
        <v>204</v>
      </c>
      <c r="G322" s="330">
        <v>2267</v>
      </c>
      <c r="H322" s="330">
        <v>505.38</v>
      </c>
      <c r="I322" s="330"/>
      <c r="J322" s="330"/>
      <c r="K322" s="332">
        <f t="shared" si="8"/>
        <v>2772.38</v>
      </c>
      <c r="L322" s="330">
        <v>1040.6300000000001</v>
      </c>
      <c r="M322" s="332">
        <f t="shared" si="9"/>
        <v>1731.75</v>
      </c>
      <c r="N322" s="334"/>
      <c r="O322" s="330">
        <v>123.38</v>
      </c>
      <c r="P322" s="330">
        <v>4.8</v>
      </c>
      <c r="Q322" s="330"/>
      <c r="R322" s="330">
        <v>8.09</v>
      </c>
    </row>
    <row r="323" spans="1:18" ht="18.75" customHeight="1" x14ac:dyDescent="0.25">
      <c r="A323" s="328">
        <v>314</v>
      </c>
      <c r="B323" s="328" t="s">
        <v>1172</v>
      </c>
      <c r="C323" s="329" t="s">
        <v>1173</v>
      </c>
      <c r="D323" s="328" t="s">
        <v>1174</v>
      </c>
      <c r="E323" s="329" t="s">
        <v>2765</v>
      </c>
      <c r="F323" s="328" t="s">
        <v>633</v>
      </c>
      <c r="G323" s="330">
        <v>2530</v>
      </c>
      <c r="H323" s="330">
        <v>733.78</v>
      </c>
      <c r="I323" s="330"/>
      <c r="J323" s="330"/>
      <c r="K323" s="332"/>
      <c r="L323" s="330">
        <v>1372.46</v>
      </c>
      <c r="M323" s="332"/>
      <c r="N323" s="334"/>
      <c r="O323" s="330">
        <v>139.22999999999999</v>
      </c>
      <c r="P323" s="330">
        <v>5.41</v>
      </c>
      <c r="Q323" s="330"/>
      <c r="R323" s="330">
        <v>9.1300000000000008</v>
      </c>
    </row>
    <row r="324" spans="1:18" ht="18.75" customHeight="1" x14ac:dyDescent="0.25">
      <c r="A324" s="328">
        <v>315</v>
      </c>
      <c r="B324" s="328" t="s">
        <v>1175</v>
      </c>
      <c r="C324" s="329" t="s">
        <v>1176</v>
      </c>
      <c r="D324" s="328" t="s">
        <v>1177</v>
      </c>
      <c r="E324" s="329" t="s">
        <v>2743</v>
      </c>
      <c r="F324" s="328" t="s">
        <v>380</v>
      </c>
      <c r="G324" s="330">
        <v>3660</v>
      </c>
      <c r="H324" s="330"/>
      <c r="I324" s="330"/>
      <c r="J324" s="330"/>
      <c r="K324" s="332">
        <f t="shared" si="8"/>
        <v>3660</v>
      </c>
      <c r="L324" s="330">
        <v>2045.8300000000002</v>
      </c>
      <c r="M324" s="332">
        <f t="shared" si="9"/>
        <v>1614.1699999999998</v>
      </c>
      <c r="N324" s="334"/>
      <c r="O324" s="330">
        <v>214.11</v>
      </c>
      <c r="P324" s="330">
        <v>8.33</v>
      </c>
      <c r="Q324" s="330"/>
      <c r="R324" s="330">
        <v>14.04</v>
      </c>
    </row>
    <row r="325" spans="1:18" ht="18.75" customHeight="1" x14ac:dyDescent="0.25">
      <c r="A325" s="328">
        <v>316</v>
      </c>
      <c r="B325" s="328" t="s">
        <v>1178</v>
      </c>
      <c r="C325" s="329" t="s">
        <v>1179</v>
      </c>
      <c r="D325" s="328" t="s">
        <v>1180</v>
      </c>
      <c r="E325" s="329" t="s">
        <v>2746</v>
      </c>
      <c r="F325" s="328" t="s">
        <v>308</v>
      </c>
      <c r="G325" s="330">
        <v>3344</v>
      </c>
      <c r="H325" s="330"/>
      <c r="I325" s="330"/>
      <c r="J325" s="330"/>
      <c r="K325" s="332">
        <f t="shared" si="8"/>
        <v>3344</v>
      </c>
      <c r="L325" s="330">
        <v>421.57</v>
      </c>
      <c r="M325" s="332">
        <f t="shared" si="9"/>
        <v>2922.43</v>
      </c>
      <c r="N325" s="334"/>
      <c r="O325" s="330">
        <v>195.62</v>
      </c>
      <c r="P325" s="330">
        <v>7.61</v>
      </c>
      <c r="Q325" s="330"/>
      <c r="R325" s="330">
        <v>12.82</v>
      </c>
    </row>
    <row r="326" spans="1:18" ht="18.75" customHeight="1" x14ac:dyDescent="0.25">
      <c r="A326" s="328">
        <v>317</v>
      </c>
      <c r="B326" s="328" t="s">
        <v>1181</v>
      </c>
      <c r="C326" s="329" t="s">
        <v>1182</v>
      </c>
      <c r="D326" s="328" t="s">
        <v>1183</v>
      </c>
      <c r="E326" s="329" t="s">
        <v>2772</v>
      </c>
      <c r="F326" s="328" t="s">
        <v>322</v>
      </c>
      <c r="G326" s="330">
        <v>2217</v>
      </c>
      <c r="H326" s="330"/>
      <c r="I326" s="330"/>
      <c r="J326" s="330"/>
      <c r="K326" s="332">
        <f t="shared" si="8"/>
        <v>2217</v>
      </c>
      <c r="L326" s="330">
        <v>903.13</v>
      </c>
      <c r="M326" s="332">
        <f t="shared" si="9"/>
        <v>1313.87</v>
      </c>
      <c r="N326" s="333"/>
      <c r="O326" s="330">
        <v>120.45</v>
      </c>
      <c r="P326" s="330">
        <v>4.68</v>
      </c>
      <c r="Q326" s="330"/>
      <c r="R326" s="330">
        <v>7.9</v>
      </c>
    </row>
    <row r="327" spans="1:18" ht="18.75" customHeight="1" x14ac:dyDescent="0.25">
      <c r="A327" s="328">
        <v>318</v>
      </c>
      <c r="B327" s="328" t="s">
        <v>1184</v>
      </c>
      <c r="C327" s="329" t="s">
        <v>1185</v>
      </c>
      <c r="D327" s="328" t="s">
        <v>1186</v>
      </c>
      <c r="E327" s="329" t="s">
        <v>2764</v>
      </c>
      <c r="F327" s="328" t="s">
        <v>204</v>
      </c>
      <c r="G327" s="330">
        <v>865.68000000000006</v>
      </c>
      <c r="H327" s="330"/>
      <c r="I327" s="330"/>
      <c r="J327" s="330">
        <v>1182.17</v>
      </c>
      <c r="K327" s="332">
        <f t="shared" si="8"/>
        <v>2047.8500000000001</v>
      </c>
      <c r="L327" s="330">
        <v>1276.1600000000001</v>
      </c>
      <c r="M327" s="332">
        <f t="shared" si="9"/>
        <v>771.69</v>
      </c>
      <c r="N327" s="334"/>
      <c r="O327" s="330">
        <v>83.7</v>
      </c>
      <c r="P327" s="330"/>
      <c r="Q327" s="330">
        <v>1.4</v>
      </c>
      <c r="R327" s="330">
        <v>3.92</v>
      </c>
    </row>
    <row r="328" spans="1:18" ht="18.75" customHeight="1" x14ac:dyDescent="0.25">
      <c r="A328" s="328">
        <v>319</v>
      </c>
      <c r="B328" s="328" t="s">
        <v>1187</v>
      </c>
      <c r="C328" s="329" t="s">
        <v>1188</v>
      </c>
      <c r="D328" s="328" t="s">
        <v>1189</v>
      </c>
      <c r="E328" s="329" t="s">
        <v>2768</v>
      </c>
      <c r="F328" s="328" t="s">
        <v>204</v>
      </c>
      <c r="G328" s="330">
        <v>2267</v>
      </c>
      <c r="H328" s="330">
        <v>598.5</v>
      </c>
      <c r="I328" s="330"/>
      <c r="J328" s="331"/>
      <c r="K328" s="332">
        <f t="shared" si="8"/>
        <v>2865.5</v>
      </c>
      <c r="L328" s="330">
        <v>1259.3900000000001</v>
      </c>
      <c r="M328" s="332">
        <f t="shared" si="9"/>
        <v>1606.11</v>
      </c>
      <c r="N328" s="333"/>
      <c r="O328" s="330">
        <v>123.38</v>
      </c>
      <c r="P328" s="330">
        <v>4.8</v>
      </c>
      <c r="Q328" s="330"/>
      <c r="R328" s="330">
        <v>8.09</v>
      </c>
    </row>
    <row r="329" spans="1:18" ht="18.75" customHeight="1" x14ac:dyDescent="0.25">
      <c r="A329" s="328">
        <v>320</v>
      </c>
      <c r="B329" s="328" t="s">
        <v>1190</v>
      </c>
      <c r="C329" s="329" t="s">
        <v>1191</v>
      </c>
      <c r="D329" s="328" t="s">
        <v>1192</v>
      </c>
      <c r="E329" s="329" t="s">
        <v>2768</v>
      </c>
      <c r="F329" s="328" t="s">
        <v>414</v>
      </c>
      <c r="G329" s="330">
        <v>2244</v>
      </c>
      <c r="H329" s="330">
        <v>578.5</v>
      </c>
      <c r="I329" s="330"/>
      <c r="J329" s="330"/>
      <c r="K329" s="332">
        <f t="shared" si="8"/>
        <v>2822.5</v>
      </c>
      <c r="L329" s="330">
        <v>257.87</v>
      </c>
      <c r="M329" s="332">
        <f t="shared" si="9"/>
        <v>2564.63</v>
      </c>
      <c r="N329" s="334"/>
      <c r="O329" s="330">
        <v>122.03</v>
      </c>
      <c r="P329" s="330">
        <v>4.75</v>
      </c>
      <c r="Q329" s="330"/>
      <c r="R329" s="330">
        <v>8</v>
      </c>
    </row>
    <row r="330" spans="1:18" ht="18.75" customHeight="1" x14ac:dyDescent="0.25">
      <c r="A330" s="328">
        <v>321</v>
      </c>
      <c r="B330" s="328" t="s">
        <v>1193</v>
      </c>
      <c r="C330" s="329" t="s">
        <v>1194</v>
      </c>
      <c r="D330" s="328" t="s">
        <v>1195</v>
      </c>
      <c r="E330" s="329" t="s">
        <v>2769</v>
      </c>
      <c r="F330" s="328" t="s">
        <v>228</v>
      </c>
      <c r="G330" s="330">
        <v>4921</v>
      </c>
      <c r="H330" s="330">
        <v>802.01</v>
      </c>
      <c r="I330" s="330"/>
      <c r="J330" s="330"/>
      <c r="K330" s="332">
        <f t="shared" si="8"/>
        <v>5723.01</v>
      </c>
      <c r="L330" s="330">
        <v>758.8</v>
      </c>
      <c r="M330" s="332">
        <f t="shared" si="9"/>
        <v>4964.21</v>
      </c>
      <c r="N330" s="334"/>
      <c r="O330" s="330">
        <v>261.55</v>
      </c>
      <c r="P330" s="330">
        <v>10.17</v>
      </c>
      <c r="Q330" s="330"/>
      <c r="R330" s="330">
        <v>17.149999999999999</v>
      </c>
    </row>
    <row r="331" spans="1:18" ht="18.75" customHeight="1" x14ac:dyDescent="0.25">
      <c r="A331" s="328">
        <v>322</v>
      </c>
      <c r="B331" s="328" t="s">
        <v>1196</v>
      </c>
      <c r="C331" s="329" t="s">
        <v>1197</v>
      </c>
      <c r="D331" s="328" t="s">
        <v>1198</v>
      </c>
      <c r="E331" s="329" t="s">
        <v>2750</v>
      </c>
      <c r="F331" s="328" t="s">
        <v>633</v>
      </c>
      <c r="G331" s="330">
        <v>930.51</v>
      </c>
      <c r="H331" s="330"/>
      <c r="I331" s="330"/>
      <c r="J331" s="330">
        <v>1182.17</v>
      </c>
      <c r="K331" s="332">
        <f t="shared" si="8"/>
        <v>2112.6800000000003</v>
      </c>
      <c r="L331" s="330">
        <v>1020.55</v>
      </c>
      <c r="M331" s="332">
        <f t="shared" si="9"/>
        <v>1092.1300000000003</v>
      </c>
      <c r="N331" s="334"/>
      <c r="O331" s="330">
        <v>83.7</v>
      </c>
      <c r="P331" s="330"/>
      <c r="Q331" s="330">
        <v>1.4</v>
      </c>
      <c r="R331" s="330">
        <v>3.79</v>
      </c>
    </row>
    <row r="332" spans="1:18" ht="18.75" customHeight="1" x14ac:dyDescent="0.25">
      <c r="A332" s="328">
        <v>323</v>
      </c>
      <c r="B332" s="328" t="s">
        <v>1199</v>
      </c>
      <c r="C332" s="329" t="s">
        <v>1200</v>
      </c>
      <c r="D332" s="328" t="s">
        <v>1201</v>
      </c>
      <c r="E332" s="329" t="s">
        <v>2767</v>
      </c>
      <c r="F332" s="328" t="s">
        <v>232</v>
      </c>
      <c r="G332" s="330">
        <v>2236</v>
      </c>
      <c r="H332" s="330">
        <v>541.04999999999995</v>
      </c>
      <c r="I332" s="330"/>
      <c r="J332" s="330"/>
      <c r="K332" s="332">
        <f t="shared" si="8"/>
        <v>2777.05</v>
      </c>
      <c r="L332" s="330">
        <v>1565.01</v>
      </c>
      <c r="M332" s="332">
        <f t="shared" si="9"/>
        <v>1212.0400000000002</v>
      </c>
      <c r="N332" s="334"/>
      <c r="O332" s="330">
        <v>121.56</v>
      </c>
      <c r="P332" s="330">
        <v>4.7300000000000004</v>
      </c>
      <c r="Q332" s="330"/>
      <c r="R332" s="330">
        <v>7.97</v>
      </c>
    </row>
    <row r="333" spans="1:18" ht="18.75" customHeight="1" x14ac:dyDescent="0.25">
      <c r="A333" s="328">
        <v>324</v>
      </c>
      <c r="B333" s="328" t="s">
        <v>1202</v>
      </c>
      <c r="C333" s="329" t="s">
        <v>1203</v>
      </c>
      <c r="D333" s="328" t="s">
        <v>1204</v>
      </c>
      <c r="E333" s="329" t="s">
        <v>2750</v>
      </c>
      <c r="F333" s="328" t="s">
        <v>269</v>
      </c>
      <c r="G333" s="330">
        <v>867.49</v>
      </c>
      <c r="H333" s="330"/>
      <c r="I333" s="330"/>
      <c r="J333" s="330">
        <v>1182.17</v>
      </c>
      <c r="K333" s="332">
        <f t="shared" si="8"/>
        <v>2049.66</v>
      </c>
      <c r="L333" s="330">
        <v>101.37</v>
      </c>
      <c r="M333" s="332">
        <f t="shared" si="9"/>
        <v>1948.29</v>
      </c>
      <c r="N333" s="334"/>
      <c r="O333" s="330">
        <v>83.7</v>
      </c>
      <c r="P333" s="330"/>
      <c r="Q333" s="330">
        <v>1.4</v>
      </c>
      <c r="R333" s="330">
        <v>3.69</v>
      </c>
    </row>
    <row r="334" spans="1:18" ht="18.75" customHeight="1" x14ac:dyDescent="0.25">
      <c r="A334" s="328">
        <v>325</v>
      </c>
      <c r="B334" s="328" t="s">
        <v>1205</v>
      </c>
      <c r="C334" s="329" t="s">
        <v>1206</v>
      </c>
      <c r="D334" s="328" t="s">
        <v>1207</v>
      </c>
      <c r="E334" s="329" t="s">
        <v>2645</v>
      </c>
      <c r="F334" s="328" t="s">
        <v>186</v>
      </c>
      <c r="G334" s="330">
        <v>2018.57</v>
      </c>
      <c r="H334" s="330"/>
      <c r="I334" s="330"/>
      <c r="J334" s="330"/>
      <c r="K334" s="332">
        <f t="shared" si="8"/>
        <v>2018.57</v>
      </c>
      <c r="L334" s="330">
        <v>745.34</v>
      </c>
      <c r="M334" s="332">
        <f t="shared" si="9"/>
        <v>1273.23</v>
      </c>
      <c r="N334" s="334"/>
      <c r="O334" s="330">
        <v>181.67</v>
      </c>
      <c r="P334" s="330"/>
      <c r="Q334" s="330">
        <v>3.03</v>
      </c>
      <c r="R334" s="330">
        <v>11.91</v>
      </c>
    </row>
    <row r="335" spans="1:18" ht="18.75" customHeight="1" x14ac:dyDescent="0.25">
      <c r="A335" s="328">
        <v>326</v>
      </c>
      <c r="B335" s="328" t="s">
        <v>1208</v>
      </c>
      <c r="C335" s="329" t="s">
        <v>1209</v>
      </c>
      <c r="D335" s="328" t="s">
        <v>1210</v>
      </c>
      <c r="E335" s="329" t="s">
        <v>2645</v>
      </c>
      <c r="F335" s="328" t="s">
        <v>414</v>
      </c>
      <c r="G335" s="330">
        <v>836.38999999999987</v>
      </c>
      <c r="H335" s="330"/>
      <c r="I335" s="330"/>
      <c r="J335" s="330">
        <v>1182.17</v>
      </c>
      <c r="K335" s="332">
        <f t="shared" si="8"/>
        <v>2018.56</v>
      </c>
      <c r="L335" s="330">
        <v>82.94</v>
      </c>
      <c r="M335" s="332">
        <f t="shared" si="9"/>
        <v>1935.62</v>
      </c>
      <c r="N335" s="334"/>
      <c r="O335" s="330">
        <v>83.7</v>
      </c>
      <c r="P335" s="330">
        <v>3.26</v>
      </c>
      <c r="Q335" s="330"/>
      <c r="R335" s="330">
        <v>3.54</v>
      </c>
    </row>
    <row r="336" spans="1:18" ht="18.75" customHeight="1" x14ac:dyDescent="0.25">
      <c r="A336" s="328">
        <v>327</v>
      </c>
      <c r="B336" s="328" t="s">
        <v>1211</v>
      </c>
      <c r="C336" s="329" t="s">
        <v>1212</v>
      </c>
      <c r="D336" s="328" t="s">
        <v>1213</v>
      </c>
      <c r="E336" s="329" t="s">
        <v>2773</v>
      </c>
      <c r="F336" s="328" t="s">
        <v>232</v>
      </c>
      <c r="G336" s="330">
        <v>2236</v>
      </c>
      <c r="H336" s="330"/>
      <c r="I336" s="330"/>
      <c r="J336" s="330"/>
      <c r="K336" s="332">
        <f t="shared" si="8"/>
        <v>2236</v>
      </c>
      <c r="L336" s="330">
        <v>907.99</v>
      </c>
      <c r="M336" s="332">
        <f t="shared" si="9"/>
        <v>1328.01</v>
      </c>
      <c r="N336" s="334"/>
      <c r="O336" s="330">
        <v>121.56</v>
      </c>
      <c r="P336" s="330"/>
      <c r="Q336" s="330">
        <v>2.0299999999999998</v>
      </c>
      <c r="R336" s="330">
        <v>7.97</v>
      </c>
    </row>
    <row r="337" spans="1:18" ht="18.75" customHeight="1" x14ac:dyDescent="0.25">
      <c r="A337" s="328">
        <v>328</v>
      </c>
      <c r="B337" s="328" t="s">
        <v>1214</v>
      </c>
      <c r="C337" s="329" t="s">
        <v>1215</v>
      </c>
      <c r="D337" s="328" t="s">
        <v>1216</v>
      </c>
      <c r="E337" s="329" t="s">
        <v>2757</v>
      </c>
      <c r="F337" s="328" t="s">
        <v>186</v>
      </c>
      <c r="G337" s="330">
        <v>2068</v>
      </c>
      <c r="H337" s="330">
        <v>551.94000000000005</v>
      </c>
      <c r="I337" s="330"/>
      <c r="J337" s="330"/>
      <c r="K337" s="332">
        <f t="shared" si="8"/>
        <v>2619.94</v>
      </c>
      <c r="L337" s="330">
        <v>303.83999999999997</v>
      </c>
      <c r="M337" s="332">
        <f t="shared" si="9"/>
        <v>2316.1</v>
      </c>
      <c r="N337" s="334"/>
      <c r="O337" s="330">
        <v>186.12</v>
      </c>
      <c r="P337" s="330">
        <v>7.24</v>
      </c>
      <c r="Q337" s="330"/>
      <c r="R337" s="330">
        <v>12.2</v>
      </c>
    </row>
    <row r="338" spans="1:18" ht="18.75" customHeight="1" x14ac:dyDescent="0.25">
      <c r="A338" s="328">
        <v>329</v>
      </c>
      <c r="B338" s="328" t="s">
        <v>1217</v>
      </c>
      <c r="C338" s="329" t="s">
        <v>1218</v>
      </c>
      <c r="D338" s="328" t="s">
        <v>1219</v>
      </c>
      <c r="E338" s="329" t="s">
        <v>2757</v>
      </c>
      <c r="F338" s="328" t="s">
        <v>204</v>
      </c>
      <c r="G338" s="330">
        <v>2417</v>
      </c>
      <c r="H338" s="330">
        <v>551.94000000000005</v>
      </c>
      <c r="I338" s="330"/>
      <c r="J338" s="330"/>
      <c r="K338" s="332">
        <f t="shared" si="8"/>
        <v>2968.94</v>
      </c>
      <c r="L338" s="330">
        <v>252.21</v>
      </c>
      <c r="M338" s="332">
        <f t="shared" si="9"/>
        <v>2716.73</v>
      </c>
      <c r="N338" s="334"/>
      <c r="O338" s="330">
        <v>123.38</v>
      </c>
      <c r="P338" s="330">
        <v>4.8</v>
      </c>
      <c r="Q338" s="330"/>
      <c r="R338" s="330">
        <v>8.09</v>
      </c>
    </row>
    <row r="339" spans="1:18" ht="18.75" customHeight="1" x14ac:dyDescent="0.25">
      <c r="A339" s="328">
        <v>330</v>
      </c>
      <c r="B339" s="328" t="s">
        <v>1220</v>
      </c>
      <c r="C339" s="329" t="s">
        <v>1221</v>
      </c>
      <c r="D339" s="328" t="s">
        <v>1222</v>
      </c>
      <c r="E339" s="329" t="s">
        <v>2754</v>
      </c>
      <c r="F339" s="328" t="s">
        <v>232</v>
      </c>
      <c r="G339" s="330">
        <v>853.99999999999989</v>
      </c>
      <c r="H339" s="330"/>
      <c r="I339" s="330"/>
      <c r="J339" s="330">
        <v>1182.17</v>
      </c>
      <c r="K339" s="332">
        <f t="shared" si="8"/>
        <v>2036.17</v>
      </c>
      <c r="L339" s="330">
        <v>1026.47</v>
      </c>
      <c r="M339" s="332">
        <f t="shared" si="9"/>
        <v>1009.7</v>
      </c>
      <c r="N339" s="334"/>
      <c r="O339" s="330">
        <v>83.7</v>
      </c>
      <c r="P339" s="330">
        <v>3.26</v>
      </c>
      <c r="Q339" s="330"/>
      <c r="R339" s="330">
        <v>3.49</v>
      </c>
    </row>
    <row r="340" spans="1:18" ht="30" customHeight="1" x14ac:dyDescent="0.25">
      <c r="A340" s="328">
        <v>331</v>
      </c>
      <c r="B340" s="328" t="s">
        <v>1223</v>
      </c>
      <c r="C340" s="329" t="s">
        <v>1224</v>
      </c>
      <c r="D340" s="328" t="s">
        <v>1225</v>
      </c>
      <c r="E340" s="329" t="s">
        <v>2750</v>
      </c>
      <c r="F340" s="328" t="s">
        <v>186</v>
      </c>
      <c r="G340" s="330">
        <v>852.99999999999989</v>
      </c>
      <c r="H340" s="330"/>
      <c r="I340" s="330"/>
      <c r="J340" s="330"/>
      <c r="K340" s="332">
        <f t="shared" ref="K340:K404" si="10">SUM(G340:J340)</f>
        <v>852.99999999999989</v>
      </c>
      <c r="L340" s="330">
        <v>506.30999999999995</v>
      </c>
      <c r="M340" s="332">
        <f t="shared" si="9"/>
        <v>346.68999999999994</v>
      </c>
      <c r="N340" s="334" t="s">
        <v>297</v>
      </c>
      <c r="O340" s="330">
        <v>83.7</v>
      </c>
      <c r="P340" s="330"/>
      <c r="Q340" s="330">
        <v>1.4</v>
      </c>
      <c r="R340" s="330">
        <v>3.72</v>
      </c>
    </row>
    <row r="341" spans="1:18" ht="18.75" customHeight="1" x14ac:dyDescent="0.25">
      <c r="A341" s="328">
        <v>332</v>
      </c>
      <c r="B341" s="328" t="s">
        <v>1226</v>
      </c>
      <c r="C341" s="329" t="s">
        <v>1227</v>
      </c>
      <c r="D341" s="328" t="s">
        <v>1228</v>
      </c>
      <c r="E341" s="329" t="s">
        <v>2759</v>
      </c>
      <c r="F341" s="328" t="s">
        <v>186</v>
      </c>
      <c r="G341" s="330">
        <v>2068</v>
      </c>
      <c r="H341" s="330">
        <v>237.8</v>
      </c>
      <c r="I341" s="330"/>
      <c r="J341" s="330"/>
      <c r="K341" s="332">
        <f t="shared" si="10"/>
        <v>2305.8000000000002</v>
      </c>
      <c r="L341" s="330">
        <v>268.83999999999997</v>
      </c>
      <c r="M341" s="332">
        <f t="shared" si="9"/>
        <v>2036.9600000000003</v>
      </c>
      <c r="N341" s="333"/>
      <c r="O341" s="330">
        <v>186.12</v>
      </c>
      <c r="P341" s="330">
        <v>7.24</v>
      </c>
      <c r="Q341" s="330"/>
      <c r="R341" s="330">
        <v>12.2</v>
      </c>
    </row>
    <row r="342" spans="1:18" ht="18.75" customHeight="1" x14ac:dyDescent="0.25">
      <c r="A342" s="328">
        <v>333</v>
      </c>
      <c r="B342" s="328" t="s">
        <v>1229</v>
      </c>
      <c r="C342" s="329" t="s">
        <v>1230</v>
      </c>
      <c r="D342" s="328" t="s">
        <v>1231</v>
      </c>
      <c r="E342" s="329" t="s">
        <v>2749</v>
      </c>
      <c r="F342" s="328" t="s">
        <v>274</v>
      </c>
      <c r="G342" s="330">
        <v>3344</v>
      </c>
      <c r="H342" s="330"/>
      <c r="I342" s="330"/>
      <c r="J342" s="330"/>
      <c r="K342" s="332">
        <f t="shared" si="10"/>
        <v>3344</v>
      </c>
      <c r="L342" s="330">
        <v>635.56999999999994</v>
      </c>
      <c r="M342" s="332">
        <f t="shared" si="9"/>
        <v>2708.4300000000003</v>
      </c>
      <c r="N342" s="334"/>
      <c r="O342" s="330">
        <v>195.62</v>
      </c>
      <c r="P342" s="330">
        <v>7.61</v>
      </c>
      <c r="Q342" s="330"/>
      <c r="R342" s="330">
        <v>12.82</v>
      </c>
    </row>
    <row r="343" spans="1:18" ht="18.75" customHeight="1" x14ac:dyDescent="0.25">
      <c r="A343" s="328">
        <v>334</v>
      </c>
      <c r="B343" s="328" t="s">
        <v>1232</v>
      </c>
      <c r="C343" s="329" t="s">
        <v>1233</v>
      </c>
      <c r="D343" s="328" t="s">
        <v>1234</v>
      </c>
      <c r="E343" s="329" t="s">
        <v>2757</v>
      </c>
      <c r="F343" s="328" t="s">
        <v>204</v>
      </c>
      <c r="G343" s="330">
        <v>2267</v>
      </c>
      <c r="H343" s="330"/>
      <c r="I343" s="330"/>
      <c r="J343" s="330"/>
      <c r="K343" s="332">
        <f t="shared" si="10"/>
        <v>2267</v>
      </c>
      <c r="L343" s="330">
        <v>635.70000000000005</v>
      </c>
      <c r="M343" s="332">
        <f t="shared" ref="M343:M415" si="11">K343-L343</f>
        <v>1631.3</v>
      </c>
      <c r="N343" s="334"/>
      <c r="O343" s="330">
        <v>123.38</v>
      </c>
      <c r="P343" s="330">
        <v>4.8</v>
      </c>
      <c r="Q343" s="330"/>
      <c r="R343" s="330">
        <v>8.09</v>
      </c>
    </row>
    <row r="344" spans="1:18" ht="18.75" customHeight="1" x14ac:dyDescent="0.25">
      <c r="A344" s="328">
        <v>335</v>
      </c>
      <c r="B344" s="328" t="s">
        <v>1235</v>
      </c>
      <c r="C344" s="329" t="s">
        <v>1236</v>
      </c>
      <c r="D344" s="328" t="s">
        <v>1237</v>
      </c>
      <c r="E344" s="329" t="s">
        <v>2757</v>
      </c>
      <c r="F344" s="328" t="s">
        <v>186</v>
      </c>
      <c r="G344" s="330">
        <v>2376</v>
      </c>
      <c r="H344" s="330">
        <v>562.83000000000004</v>
      </c>
      <c r="I344" s="330"/>
      <c r="J344" s="330"/>
      <c r="K344" s="332">
        <f t="shared" si="10"/>
        <v>2938.83</v>
      </c>
      <c r="L344" s="330">
        <v>245.75</v>
      </c>
      <c r="M344" s="332">
        <f t="shared" si="11"/>
        <v>2693.08</v>
      </c>
      <c r="N344" s="334"/>
      <c r="O344" s="330">
        <v>120.98</v>
      </c>
      <c r="P344" s="330">
        <v>4.7</v>
      </c>
      <c r="Q344" s="330"/>
      <c r="R344" s="330">
        <v>7.93</v>
      </c>
    </row>
    <row r="345" spans="1:18" ht="18.75" customHeight="1" x14ac:dyDescent="0.25">
      <c r="A345" s="328">
        <v>336</v>
      </c>
      <c r="B345" s="328" t="s">
        <v>1238</v>
      </c>
      <c r="C345" s="329" t="s">
        <v>1239</v>
      </c>
      <c r="D345" s="339" t="s">
        <v>1240</v>
      </c>
      <c r="E345" s="329" t="s">
        <v>2757</v>
      </c>
      <c r="F345" s="328" t="s">
        <v>232</v>
      </c>
      <c r="G345" s="330">
        <v>2386</v>
      </c>
      <c r="H345" s="330">
        <v>551.94000000000005</v>
      </c>
      <c r="I345" s="330"/>
      <c r="J345" s="330"/>
      <c r="K345" s="332">
        <f t="shared" si="10"/>
        <v>2937.94</v>
      </c>
      <c r="L345" s="330">
        <v>313.59000000000003</v>
      </c>
      <c r="M345" s="332">
        <f t="shared" si="11"/>
        <v>2624.35</v>
      </c>
      <c r="N345" s="334"/>
      <c r="O345" s="330">
        <v>121.56</v>
      </c>
      <c r="P345" s="330">
        <v>4.7300000000000004</v>
      </c>
      <c r="Q345" s="330"/>
      <c r="R345" s="330">
        <v>7.97</v>
      </c>
    </row>
    <row r="346" spans="1:18" ht="18.75" customHeight="1" x14ac:dyDescent="0.25">
      <c r="A346" s="328">
        <v>337</v>
      </c>
      <c r="B346" s="328" t="s">
        <v>1241</v>
      </c>
      <c r="C346" s="329" t="s">
        <v>1242</v>
      </c>
      <c r="D346" s="328" t="s">
        <v>1243</v>
      </c>
      <c r="E346" s="329" t="s">
        <v>2757</v>
      </c>
      <c r="F346" s="328" t="s">
        <v>223</v>
      </c>
      <c r="G346" s="330">
        <v>2226</v>
      </c>
      <c r="H346" s="330"/>
      <c r="I346" s="330"/>
      <c r="J346" s="330"/>
      <c r="K346" s="332">
        <f t="shared" si="10"/>
        <v>2226</v>
      </c>
      <c r="L346" s="330">
        <v>179.75</v>
      </c>
      <c r="M346" s="332">
        <f t="shared" si="11"/>
        <v>2046.25</v>
      </c>
      <c r="N346" s="334"/>
      <c r="O346" s="330">
        <v>120.98</v>
      </c>
      <c r="P346" s="330">
        <v>4.7</v>
      </c>
      <c r="Q346" s="330"/>
      <c r="R346" s="330">
        <v>7.93</v>
      </c>
    </row>
    <row r="347" spans="1:18" ht="18.75" customHeight="1" x14ac:dyDescent="0.25">
      <c r="A347" s="328">
        <v>338</v>
      </c>
      <c r="B347" s="328" t="s">
        <v>1244</v>
      </c>
      <c r="C347" s="329" t="s">
        <v>1245</v>
      </c>
      <c r="D347" s="328" t="s">
        <v>1246</v>
      </c>
      <c r="E347" s="329" t="s">
        <v>2764</v>
      </c>
      <c r="F347" s="328" t="s">
        <v>204</v>
      </c>
      <c r="G347" s="330">
        <v>859.70999999999992</v>
      </c>
      <c r="H347" s="330"/>
      <c r="I347" s="330"/>
      <c r="J347" s="330">
        <v>1182.17</v>
      </c>
      <c r="K347" s="332">
        <f t="shared" si="10"/>
        <v>2041.88</v>
      </c>
      <c r="L347" s="330">
        <v>266.97000000000003</v>
      </c>
      <c r="M347" s="332">
        <f t="shared" si="11"/>
        <v>1774.91</v>
      </c>
      <c r="N347" s="334"/>
      <c r="O347" s="330">
        <v>83.7</v>
      </c>
      <c r="P347" s="330">
        <v>3.26</v>
      </c>
      <c r="Q347" s="330"/>
      <c r="R347" s="330">
        <v>3.67</v>
      </c>
    </row>
    <row r="348" spans="1:18" ht="18.75" customHeight="1" x14ac:dyDescent="0.25">
      <c r="A348" s="328">
        <v>339</v>
      </c>
      <c r="B348" s="328" t="s">
        <v>1247</v>
      </c>
      <c r="C348" s="329" t="s">
        <v>1248</v>
      </c>
      <c r="D348" s="328" t="s">
        <v>1249</v>
      </c>
      <c r="E348" s="329" t="s">
        <v>2747</v>
      </c>
      <c r="F348" s="328" t="s">
        <v>1250</v>
      </c>
      <c r="G348" s="330">
        <v>4110</v>
      </c>
      <c r="H348" s="330"/>
      <c r="I348" s="330"/>
      <c r="J348" s="330"/>
      <c r="K348" s="332">
        <f t="shared" si="10"/>
        <v>4110</v>
      </c>
      <c r="L348" s="330">
        <v>1068.3</v>
      </c>
      <c r="M348" s="332">
        <f t="shared" si="11"/>
        <v>3041.7</v>
      </c>
      <c r="N348" s="334"/>
      <c r="O348" s="330">
        <v>214.11</v>
      </c>
      <c r="P348" s="330">
        <v>8.33</v>
      </c>
      <c r="Q348" s="330"/>
      <c r="R348" s="330">
        <v>14.04</v>
      </c>
    </row>
    <row r="349" spans="1:18" ht="18.75" customHeight="1" x14ac:dyDescent="0.25">
      <c r="A349" s="328">
        <v>340</v>
      </c>
      <c r="B349" s="328" t="s">
        <v>1251</v>
      </c>
      <c r="C349" s="329" t="s">
        <v>1252</v>
      </c>
      <c r="D349" s="328" t="s">
        <v>1253</v>
      </c>
      <c r="E349" s="329" t="s">
        <v>2757</v>
      </c>
      <c r="F349" s="328" t="s">
        <v>186</v>
      </c>
      <c r="G349" s="330">
        <v>2068</v>
      </c>
      <c r="H349" s="330">
        <v>598.5</v>
      </c>
      <c r="I349" s="330"/>
      <c r="J349" s="330"/>
      <c r="K349" s="332">
        <f t="shared" si="10"/>
        <v>2666.5</v>
      </c>
      <c r="L349" s="330">
        <v>292.83999999999997</v>
      </c>
      <c r="M349" s="332">
        <f t="shared" si="11"/>
        <v>2373.66</v>
      </c>
      <c r="N349" s="334"/>
      <c r="O349" s="330">
        <v>186.12</v>
      </c>
      <c r="P349" s="330">
        <v>7.24</v>
      </c>
      <c r="Q349" s="330"/>
      <c r="R349" s="330">
        <v>12.2</v>
      </c>
    </row>
    <row r="350" spans="1:18" ht="18.75" customHeight="1" x14ac:dyDescent="0.25">
      <c r="A350" s="328">
        <v>341</v>
      </c>
      <c r="B350" s="328" t="s">
        <v>1254</v>
      </c>
      <c r="C350" s="329" t="s">
        <v>1255</v>
      </c>
      <c r="D350" s="328" t="s">
        <v>1256</v>
      </c>
      <c r="E350" s="329" t="s">
        <v>2757</v>
      </c>
      <c r="F350" s="328" t="s">
        <v>204</v>
      </c>
      <c r="G350" s="330">
        <v>2267</v>
      </c>
      <c r="H350" s="330">
        <v>551.94000000000005</v>
      </c>
      <c r="I350" s="330"/>
      <c r="J350" s="330"/>
      <c r="K350" s="332">
        <f t="shared" si="10"/>
        <v>2818.94</v>
      </c>
      <c r="L350" s="330">
        <v>254.21</v>
      </c>
      <c r="M350" s="332">
        <f t="shared" si="11"/>
        <v>2564.73</v>
      </c>
      <c r="N350" s="334"/>
      <c r="O350" s="330">
        <v>123.38</v>
      </c>
      <c r="P350" s="330">
        <v>4.8</v>
      </c>
      <c r="Q350" s="330"/>
      <c r="R350" s="330">
        <v>8.09</v>
      </c>
    </row>
    <row r="351" spans="1:18" ht="18.75" customHeight="1" x14ac:dyDescent="0.25">
      <c r="A351" s="328">
        <v>342</v>
      </c>
      <c r="B351" s="328" t="s">
        <v>1257</v>
      </c>
      <c r="C351" s="329" t="s">
        <v>1258</v>
      </c>
      <c r="D351" s="328" t="s">
        <v>1259</v>
      </c>
      <c r="E351" s="329" t="s">
        <v>2768</v>
      </c>
      <c r="F351" s="328" t="s">
        <v>208</v>
      </c>
      <c r="G351" s="330">
        <v>2249</v>
      </c>
      <c r="H351" s="330"/>
      <c r="I351" s="330"/>
      <c r="J351" s="330"/>
      <c r="K351" s="332">
        <f t="shared" si="10"/>
        <v>2249</v>
      </c>
      <c r="L351" s="330">
        <v>181.69</v>
      </c>
      <c r="M351" s="332">
        <f t="shared" si="11"/>
        <v>2067.31</v>
      </c>
      <c r="N351" s="334"/>
      <c r="O351" s="330">
        <v>122.32</v>
      </c>
      <c r="P351" s="330">
        <v>4.76</v>
      </c>
      <c r="Q351" s="330"/>
      <c r="R351" s="330">
        <v>8.02</v>
      </c>
    </row>
    <row r="352" spans="1:18" ht="18.75" customHeight="1" x14ac:dyDescent="0.25">
      <c r="A352" s="328">
        <v>343</v>
      </c>
      <c r="B352" s="328" t="s">
        <v>1260</v>
      </c>
      <c r="C352" s="329" t="s">
        <v>1261</v>
      </c>
      <c r="D352" s="328" t="s">
        <v>1262</v>
      </c>
      <c r="E352" s="329" t="s">
        <v>2645</v>
      </c>
      <c r="F352" s="328" t="s">
        <v>186</v>
      </c>
      <c r="G352" s="330">
        <v>2018.57</v>
      </c>
      <c r="H352" s="330"/>
      <c r="I352" s="330"/>
      <c r="J352" s="330"/>
      <c r="K352" s="332">
        <f t="shared" si="10"/>
        <v>2018.57</v>
      </c>
      <c r="L352" s="330">
        <v>268.27000000000004</v>
      </c>
      <c r="M352" s="332">
        <f t="shared" si="11"/>
        <v>1750.3</v>
      </c>
      <c r="N352" s="334"/>
      <c r="O352" s="330">
        <v>181.67</v>
      </c>
      <c r="P352" s="330"/>
      <c r="Q352" s="330">
        <v>3.03</v>
      </c>
      <c r="R352" s="330">
        <v>11.91</v>
      </c>
    </row>
    <row r="353" spans="1:18" ht="18.75" customHeight="1" x14ac:dyDescent="0.25">
      <c r="A353" s="328">
        <v>344</v>
      </c>
      <c r="B353" s="328" t="s">
        <v>1263</v>
      </c>
      <c r="C353" s="329" t="s">
        <v>1264</v>
      </c>
      <c r="D353" s="328" t="s">
        <v>1265</v>
      </c>
      <c r="E353" s="329" t="s">
        <v>2757</v>
      </c>
      <c r="F353" s="328" t="s">
        <v>269</v>
      </c>
      <c r="G353" s="330">
        <v>2285</v>
      </c>
      <c r="H353" s="330"/>
      <c r="I353" s="330"/>
      <c r="J353" s="330"/>
      <c r="K353" s="332">
        <f t="shared" si="10"/>
        <v>2285</v>
      </c>
      <c r="L353" s="330">
        <v>209.73</v>
      </c>
      <c r="M353" s="332">
        <f t="shared" si="11"/>
        <v>2075.27</v>
      </c>
      <c r="N353" s="334"/>
      <c r="O353" s="330">
        <v>124.43</v>
      </c>
      <c r="P353" s="330">
        <v>4.84</v>
      </c>
      <c r="Q353" s="330"/>
      <c r="R353" s="330">
        <v>8.16</v>
      </c>
    </row>
    <row r="354" spans="1:18" s="337" customFormat="1" ht="18.75" customHeight="1" x14ac:dyDescent="0.25">
      <c r="A354" s="328">
        <v>345</v>
      </c>
      <c r="B354" s="328" t="s">
        <v>1266</v>
      </c>
      <c r="C354" s="329" t="s">
        <v>1267</v>
      </c>
      <c r="D354" s="328" t="s">
        <v>1268</v>
      </c>
      <c r="E354" s="329" t="s">
        <v>2772</v>
      </c>
      <c r="F354" s="328" t="s">
        <v>322</v>
      </c>
      <c r="G354" s="330">
        <v>2217</v>
      </c>
      <c r="H354" s="330">
        <v>578.5</v>
      </c>
      <c r="I354" s="331"/>
      <c r="J354" s="331"/>
      <c r="K354" s="332">
        <f t="shared" si="10"/>
        <v>2795.5</v>
      </c>
      <c r="L354" s="331">
        <v>1367.4999999999998</v>
      </c>
      <c r="M354" s="332">
        <f t="shared" si="11"/>
        <v>1428.0000000000002</v>
      </c>
      <c r="N354" s="334"/>
      <c r="O354" s="330">
        <v>120.45</v>
      </c>
      <c r="P354" s="330">
        <v>4.68</v>
      </c>
      <c r="Q354" s="330"/>
      <c r="R354" s="330">
        <v>7.9</v>
      </c>
    </row>
    <row r="355" spans="1:18" ht="18.75" customHeight="1" x14ac:dyDescent="0.25">
      <c r="A355" s="328">
        <v>346</v>
      </c>
      <c r="B355" s="328" t="s">
        <v>1269</v>
      </c>
      <c r="C355" s="329" t="s">
        <v>1270</v>
      </c>
      <c r="D355" s="328" t="s">
        <v>1271</v>
      </c>
      <c r="E355" s="329" t="s">
        <v>2764</v>
      </c>
      <c r="F355" s="328" t="s">
        <v>200</v>
      </c>
      <c r="G355" s="330">
        <v>828.6099999999999</v>
      </c>
      <c r="H355" s="330"/>
      <c r="I355" s="330"/>
      <c r="J355" s="330">
        <v>1182.17</v>
      </c>
      <c r="K355" s="332">
        <f t="shared" si="10"/>
        <v>2010.78</v>
      </c>
      <c r="L355" s="330">
        <v>110.67</v>
      </c>
      <c r="M355" s="332">
        <f t="shared" si="11"/>
        <v>1900.11</v>
      </c>
      <c r="N355" s="334"/>
      <c r="O355" s="330">
        <v>83.7</v>
      </c>
      <c r="P355" s="330"/>
      <c r="Q355" s="330">
        <v>1.4</v>
      </c>
      <c r="R355" s="330">
        <v>3.66</v>
      </c>
    </row>
    <row r="356" spans="1:18" ht="18.75" customHeight="1" x14ac:dyDescent="0.25">
      <c r="A356" s="328">
        <v>347</v>
      </c>
      <c r="B356" s="328" t="s">
        <v>1272</v>
      </c>
      <c r="C356" s="329" t="s">
        <v>1273</v>
      </c>
      <c r="D356" s="328" t="s">
        <v>1274</v>
      </c>
      <c r="E356" s="329" t="s">
        <v>2757</v>
      </c>
      <c r="F356" s="328" t="s">
        <v>204</v>
      </c>
      <c r="G356" s="330">
        <v>2267</v>
      </c>
      <c r="H356" s="330"/>
      <c r="I356" s="330"/>
      <c r="J356" s="330"/>
      <c r="K356" s="332">
        <f t="shared" si="10"/>
        <v>2267</v>
      </c>
      <c r="L356" s="330">
        <v>1250.1100000000001</v>
      </c>
      <c r="M356" s="332">
        <f t="shared" si="11"/>
        <v>1016.8899999999999</v>
      </c>
      <c r="N356" s="334"/>
      <c r="O356" s="330">
        <v>123.38</v>
      </c>
      <c r="P356" s="330">
        <v>4.8</v>
      </c>
      <c r="Q356" s="330"/>
      <c r="R356" s="330">
        <v>8.09</v>
      </c>
    </row>
    <row r="357" spans="1:18" ht="18.75" customHeight="1" x14ac:dyDescent="0.25">
      <c r="A357" s="328">
        <v>348</v>
      </c>
      <c r="B357" s="328" t="s">
        <v>1275</v>
      </c>
      <c r="C357" s="329" t="s">
        <v>1276</v>
      </c>
      <c r="D357" s="328" t="s">
        <v>1277</v>
      </c>
      <c r="E357" s="329" t="s">
        <v>2743</v>
      </c>
      <c r="F357" s="328" t="s">
        <v>380</v>
      </c>
      <c r="G357" s="330">
        <v>3660</v>
      </c>
      <c r="H357" s="330">
        <v>1410.73</v>
      </c>
      <c r="I357" s="330"/>
      <c r="J357" s="330"/>
      <c r="K357" s="332">
        <f t="shared" si="10"/>
        <v>5070.7299999999996</v>
      </c>
      <c r="L357" s="330">
        <v>2183.6499999999996</v>
      </c>
      <c r="M357" s="332">
        <f t="shared" si="11"/>
        <v>2887.08</v>
      </c>
      <c r="N357" s="334"/>
      <c r="O357" s="330">
        <v>214.11</v>
      </c>
      <c r="P357" s="330">
        <v>8.33</v>
      </c>
      <c r="Q357" s="330"/>
      <c r="R357" s="330">
        <v>14.04</v>
      </c>
    </row>
    <row r="358" spans="1:18" ht="18.75" customHeight="1" x14ac:dyDescent="0.25">
      <c r="A358" s="328">
        <v>349</v>
      </c>
      <c r="B358" s="328" t="s">
        <v>1278</v>
      </c>
      <c r="C358" s="329" t="s">
        <v>1279</v>
      </c>
      <c r="D358" s="328" t="s">
        <v>1280</v>
      </c>
      <c r="E358" s="329" t="s">
        <v>2749</v>
      </c>
      <c r="F358" s="328" t="s">
        <v>884</v>
      </c>
      <c r="G358" s="330">
        <v>13863</v>
      </c>
      <c r="H358" s="330">
        <v>1613.94</v>
      </c>
      <c r="I358" s="330"/>
      <c r="J358" s="330"/>
      <c r="K358" s="332">
        <f t="shared" si="10"/>
        <v>15476.94</v>
      </c>
      <c r="L358" s="330">
        <v>1163.22</v>
      </c>
      <c r="M358" s="332">
        <f t="shared" si="11"/>
        <v>14313.720000000001</v>
      </c>
      <c r="N358" s="334"/>
      <c r="O358" s="330">
        <v>261.55</v>
      </c>
      <c r="P358" s="330">
        <v>10.17</v>
      </c>
      <c r="Q358" s="330"/>
      <c r="R358" s="330">
        <v>17.149999999999999</v>
      </c>
    </row>
    <row r="359" spans="1:18" ht="18.75" customHeight="1" x14ac:dyDescent="0.25">
      <c r="A359" s="328">
        <v>350</v>
      </c>
      <c r="B359" s="328" t="s">
        <v>1281</v>
      </c>
      <c r="C359" s="329" t="s">
        <v>1282</v>
      </c>
      <c r="D359" s="328" t="s">
        <v>1283</v>
      </c>
      <c r="E359" s="329" t="s">
        <v>2759</v>
      </c>
      <c r="F359" s="328" t="s">
        <v>186</v>
      </c>
      <c r="G359" s="330">
        <v>2068</v>
      </c>
      <c r="H359" s="330"/>
      <c r="I359" s="330"/>
      <c r="J359" s="330"/>
      <c r="K359" s="332">
        <f t="shared" si="10"/>
        <v>2068</v>
      </c>
      <c r="L359" s="330">
        <v>656.49</v>
      </c>
      <c r="M359" s="332">
        <f t="shared" si="11"/>
        <v>1411.51</v>
      </c>
      <c r="N359" s="334"/>
      <c r="O359" s="330">
        <v>186.12</v>
      </c>
      <c r="P359" s="330">
        <v>7.24</v>
      </c>
      <c r="Q359" s="330"/>
      <c r="R359" s="330">
        <v>12.2</v>
      </c>
    </row>
    <row r="360" spans="1:18" ht="18.75" customHeight="1" x14ac:dyDescent="0.25">
      <c r="A360" s="328">
        <v>351</v>
      </c>
      <c r="B360" s="328" t="s">
        <v>1284</v>
      </c>
      <c r="C360" s="329" t="s">
        <v>1285</v>
      </c>
      <c r="D360" s="328" t="s">
        <v>1286</v>
      </c>
      <c r="E360" s="329" t="s">
        <v>2769</v>
      </c>
      <c r="F360" s="328" t="s">
        <v>312</v>
      </c>
      <c r="G360" s="330">
        <v>3344</v>
      </c>
      <c r="H360" s="330"/>
      <c r="I360" s="330"/>
      <c r="J360" s="330"/>
      <c r="K360" s="332">
        <f t="shared" si="10"/>
        <v>3344</v>
      </c>
      <c r="L360" s="330">
        <v>614.65000000000009</v>
      </c>
      <c r="M360" s="332">
        <f t="shared" si="11"/>
        <v>2729.35</v>
      </c>
      <c r="N360" s="334"/>
      <c r="O360" s="330">
        <v>195.62</v>
      </c>
      <c r="P360" s="330"/>
      <c r="Q360" s="330">
        <v>3.26</v>
      </c>
      <c r="R360" s="330">
        <v>12.82</v>
      </c>
    </row>
    <row r="361" spans="1:18" ht="18.75" customHeight="1" x14ac:dyDescent="0.25">
      <c r="A361" s="328">
        <v>352</v>
      </c>
      <c r="B361" s="328" t="s">
        <v>1287</v>
      </c>
      <c r="C361" s="329" t="s">
        <v>1288</v>
      </c>
      <c r="D361" s="328" t="s">
        <v>1289</v>
      </c>
      <c r="E361" s="329" t="s">
        <v>2757</v>
      </c>
      <c r="F361" s="328" t="s">
        <v>204</v>
      </c>
      <c r="G361" s="330">
        <v>2267</v>
      </c>
      <c r="H361" s="330">
        <v>551.94000000000005</v>
      </c>
      <c r="I361" s="330"/>
      <c r="J361" s="330"/>
      <c r="K361" s="332">
        <f t="shared" si="10"/>
        <v>2818.94</v>
      </c>
      <c r="L361" s="330">
        <v>265.21000000000004</v>
      </c>
      <c r="M361" s="332">
        <f t="shared" si="11"/>
        <v>2553.73</v>
      </c>
      <c r="N361" s="334"/>
      <c r="O361" s="330">
        <v>123.38</v>
      </c>
      <c r="P361" s="330">
        <v>4.8</v>
      </c>
      <c r="Q361" s="330"/>
      <c r="R361" s="330">
        <v>8.09</v>
      </c>
    </row>
    <row r="362" spans="1:18" ht="18.75" customHeight="1" x14ac:dyDescent="0.25">
      <c r="A362" s="328">
        <v>353</v>
      </c>
      <c r="B362" s="328" t="s">
        <v>1290</v>
      </c>
      <c r="C362" s="329" t="s">
        <v>1291</v>
      </c>
      <c r="D362" s="328" t="s">
        <v>1292</v>
      </c>
      <c r="E362" s="329" t="s">
        <v>2740</v>
      </c>
      <c r="F362" s="328" t="s">
        <v>349</v>
      </c>
      <c r="G362" s="330">
        <v>8166</v>
      </c>
      <c r="H362" s="330"/>
      <c r="I362" s="330"/>
      <c r="J362" s="330"/>
      <c r="K362" s="332">
        <f t="shared" si="10"/>
        <v>8166</v>
      </c>
      <c r="L362" s="330">
        <v>1310.29</v>
      </c>
      <c r="M362" s="332">
        <f t="shared" si="11"/>
        <v>6855.71</v>
      </c>
      <c r="N362" s="334"/>
      <c r="O362" s="330">
        <v>425.06</v>
      </c>
      <c r="P362" s="330">
        <v>16.53</v>
      </c>
      <c r="Q362" s="330"/>
      <c r="R362" s="330">
        <v>27.87</v>
      </c>
    </row>
    <row r="363" spans="1:18" ht="18.75" customHeight="1" x14ac:dyDescent="0.25">
      <c r="A363" s="328">
        <v>354</v>
      </c>
      <c r="B363" s="328" t="s">
        <v>1293</v>
      </c>
      <c r="C363" s="329" t="s">
        <v>1294</v>
      </c>
      <c r="D363" s="328" t="s">
        <v>1295</v>
      </c>
      <c r="E363" s="329" t="s">
        <v>2757</v>
      </c>
      <c r="F363" s="328" t="s">
        <v>204</v>
      </c>
      <c r="G363" s="330">
        <v>2267</v>
      </c>
      <c r="H363" s="330"/>
      <c r="I363" s="330"/>
      <c r="J363" s="330"/>
      <c r="K363" s="332">
        <f t="shared" si="10"/>
        <v>2267</v>
      </c>
      <c r="L363" s="330">
        <v>216.78</v>
      </c>
      <c r="M363" s="332">
        <f t="shared" si="11"/>
        <v>2050.2199999999998</v>
      </c>
      <c r="N363" s="334"/>
      <c r="O363" s="330">
        <v>123.38</v>
      </c>
      <c r="P363" s="330">
        <v>4.8</v>
      </c>
      <c r="Q363" s="330"/>
      <c r="R363" s="330">
        <v>8.09</v>
      </c>
    </row>
    <row r="364" spans="1:18" ht="18.75" customHeight="1" x14ac:dyDescent="0.25">
      <c r="A364" s="328">
        <v>355</v>
      </c>
      <c r="B364" s="328" t="s">
        <v>1296</v>
      </c>
      <c r="C364" s="329" t="s">
        <v>1297</v>
      </c>
      <c r="D364" s="328" t="s">
        <v>1298</v>
      </c>
      <c r="E364" s="329" t="s">
        <v>2757</v>
      </c>
      <c r="F364" s="328" t="s">
        <v>204</v>
      </c>
      <c r="G364" s="330">
        <v>8594</v>
      </c>
      <c r="H364" s="330">
        <v>551.94000000000005</v>
      </c>
      <c r="I364" s="330"/>
      <c r="J364" s="330"/>
      <c r="K364" s="332">
        <f t="shared" si="10"/>
        <v>9145.94</v>
      </c>
      <c r="L364" s="330">
        <v>309.21000000000004</v>
      </c>
      <c r="M364" s="332">
        <f t="shared" si="11"/>
        <v>8836.73</v>
      </c>
      <c r="N364" s="334"/>
      <c r="O364" s="330">
        <v>123.38</v>
      </c>
      <c r="P364" s="330">
        <v>4.8</v>
      </c>
      <c r="Q364" s="330"/>
      <c r="R364" s="330">
        <v>8.09</v>
      </c>
    </row>
    <row r="365" spans="1:18" ht="18.75" customHeight="1" x14ac:dyDescent="0.25">
      <c r="A365" s="328">
        <v>356</v>
      </c>
      <c r="B365" s="328" t="s">
        <v>1299</v>
      </c>
      <c r="C365" s="329" t="s">
        <v>1300</v>
      </c>
      <c r="D365" s="328" t="s">
        <v>1301</v>
      </c>
      <c r="E365" s="329" t="s">
        <v>2763</v>
      </c>
      <c r="F365" s="328" t="s">
        <v>492</v>
      </c>
      <c r="G365" s="330">
        <v>1979.68</v>
      </c>
      <c r="H365" s="330"/>
      <c r="I365" s="330"/>
      <c r="J365" s="330"/>
      <c r="K365" s="332">
        <f t="shared" si="10"/>
        <v>1979.68</v>
      </c>
      <c r="L365" s="330">
        <v>580.55000000000007</v>
      </c>
      <c r="M365" s="332">
        <f t="shared" si="11"/>
        <v>1399.13</v>
      </c>
      <c r="N365" s="334"/>
      <c r="O365" s="330">
        <v>178.17</v>
      </c>
      <c r="P365" s="330"/>
      <c r="Q365" s="330">
        <v>2.97</v>
      </c>
      <c r="R365" s="330">
        <v>11.68</v>
      </c>
    </row>
    <row r="366" spans="1:18" ht="18.75" customHeight="1" x14ac:dyDescent="0.25">
      <c r="A366" s="328">
        <v>357</v>
      </c>
      <c r="B366" s="328" t="s">
        <v>1302</v>
      </c>
      <c r="C366" s="329" t="s">
        <v>1303</v>
      </c>
      <c r="D366" s="328" t="s">
        <v>1304</v>
      </c>
      <c r="E366" s="329" t="s">
        <v>2750</v>
      </c>
      <c r="F366" s="328" t="s">
        <v>204</v>
      </c>
      <c r="G366" s="330">
        <v>859.70999999999992</v>
      </c>
      <c r="H366" s="330"/>
      <c r="I366" s="330"/>
      <c r="J366" s="330">
        <v>3022.17</v>
      </c>
      <c r="K366" s="332">
        <f t="shared" si="10"/>
        <v>3881.88</v>
      </c>
      <c r="L366" s="330">
        <v>1751.2799999999997</v>
      </c>
      <c r="M366" s="332">
        <f t="shared" si="11"/>
        <v>2130.6000000000004</v>
      </c>
      <c r="N366" s="334"/>
      <c r="O366" s="330">
        <v>83.7</v>
      </c>
      <c r="P366" s="330"/>
      <c r="Q366" s="330">
        <v>1.4</v>
      </c>
      <c r="R366" s="330">
        <v>3.39</v>
      </c>
    </row>
    <row r="367" spans="1:18" ht="18.75" customHeight="1" x14ac:dyDescent="0.25">
      <c r="A367" s="328">
        <v>358</v>
      </c>
      <c r="B367" s="328" t="s">
        <v>1305</v>
      </c>
      <c r="C367" s="329" t="s">
        <v>1306</v>
      </c>
      <c r="D367" s="328" t="s">
        <v>1307</v>
      </c>
      <c r="E367" s="329" t="s">
        <v>2743</v>
      </c>
      <c r="F367" s="328" t="s">
        <v>380</v>
      </c>
      <c r="G367" s="330">
        <v>3660</v>
      </c>
      <c r="H367" s="330">
        <v>1380.72</v>
      </c>
      <c r="I367" s="330"/>
      <c r="J367" s="330"/>
      <c r="K367" s="332">
        <f t="shared" si="10"/>
        <v>5040.72</v>
      </c>
      <c r="L367" s="330">
        <v>635.77</v>
      </c>
      <c r="M367" s="332">
        <f t="shared" si="11"/>
        <v>4404.9500000000007</v>
      </c>
      <c r="N367" s="334"/>
      <c r="O367" s="330">
        <v>214.11</v>
      </c>
      <c r="P367" s="330">
        <v>8.33</v>
      </c>
      <c r="Q367" s="330"/>
      <c r="R367" s="330">
        <v>14.04</v>
      </c>
    </row>
    <row r="368" spans="1:18" ht="18.75" customHeight="1" x14ac:dyDescent="0.25">
      <c r="A368" s="328">
        <v>359</v>
      </c>
      <c r="B368" s="328" t="s">
        <v>1308</v>
      </c>
      <c r="C368" s="329" t="s">
        <v>1309</v>
      </c>
      <c r="D368" s="328" t="s">
        <v>1310</v>
      </c>
      <c r="E368" s="329" t="s">
        <v>2757</v>
      </c>
      <c r="F368" s="328" t="s">
        <v>204</v>
      </c>
      <c r="G368" s="330">
        <v>2417</v>
      </c>
      <c r="H368" s="330">
        <v>551.94000000000005</v>
      </c>
      <c r="I368" s="330"/>
      <c r="J368" s="330"/>
      <c r="K368" s="332">
        <f t="shared" si="10"/>
        <v>2968.94</v>
      </c>
      <c r="L368" s="330">
        <v>1079.2099999999998</v>
      </c>
      <c r="M368" s="332">
        <f t="shared" si="11"/>
        <v>1889.7300000000002</v>
      </c>
      <c r="N368" s="334"/>
      <c r="O368" s="330">
        <v>123.38</v>
      </c>
      <c r="P368" s="330">
        <v>4.8</v>
      </c>
      <c r="Q368" s="330"/>
      <c r="R368" s="330">
        <v>8.09</v>
      </c>
    </row>
    <row r="369" spans="1:18" ht="18.75" customHeight="1" x14ac:dyDescent="0.25">
      <c r="A369" s="328">
        <v>360</v>
      </c>
      <c r="B369" s="328" t="s">
        <v>1311</v>
      </c>
      <c r="C369" s="329" t="s">
        <v>1312</v>
      </c>
      <c r="D369" s="328" t="s">
        <v>1313</v>
      </c>
      <c r="E369" s="329" t="s">
        <v>2757</v>
      </c>
      <c r="F369" s="328" t="s">
        <v>204</v>
      </c>
      <c r="G369" s="330">
        <v>2267</v>
      </c>
      <c r="H369" s="330">
        <v>562.83000000000004</v>
      </c>
      <c r="I369" s="330"/>
      <c r="J369" s="330"/>
      <c r="K369" s="332">
        <f t="shared" si="10"/>
        <v>2829.83</v>
      </c>
      <c r="L369" s="330">
        <v>236.21</v>
      </c>
      <c r="M369" s="332">
        <f t="shared" si="11"/>
        <v>2593.62</v>
      </c>
      <c r="N369" s="334"/>
      <c r="O369" s="330">
        <v>123.38</v>
      </c>
      <c r="P369" s="330">
        <v>4.8</v>
      </c>
      <c r="Q369" s="330"/>
      <c r="R369" s="330">
        <v>8.09</v>
      </c>
    </row>
    <row r="370" spans="1:18" s="337" customFormat="1" ht="18.75" customHeight="1" x14ac:dyDescent="0.25">
      <c r="A370" s="328">
        <v>361</v>
      </c>
      <c r="B370" s="328" t="s">
        <v>1314</v>
      </c>
      <c r="C370" s="329" t="s">
        <v>1315</v>
      </c>
      <c r="D370" s="328" t="s">
        <v>1316</v>
      </c>
      <c r="E370" s="329" t="s">
        <v>2765</v>
      </c>
      <c r="F370" s="328" t="s">
        <v>633</v>
      </c>
      <c r="G370" s="330">
        <v>7140</v>
      </c>
      <c r="H370" s="330">
        <v>572.33000000000004</v>
      </c>
      <c r="I370" s="331"/>
      <c r="J370" s="331"/>
      <c r="K370" s="332">
        <f t="shared" si="10"/>
        <v>7712.33</v>
      </c>
      <c r="L370" s="331">
        <v>1265.27</v>
      </c>
      <c r="M370" s="332">
        <f t="shared" si="11"/>
        <v>6447.0599999999995</v>
      </c>
      <c r="N370" s="334"/>
      <c r="O370" s="330">
        <v>139.22999999999999</v>
      </c>
      <c r="P370" s="330">
        <v>5.41</v>
      </c>
      <c r="Q370" s="330"/>
      <c r="R370" s="330">
        <v>9.1300000000000008</v>
      </c>
    </row>
    <row r="371" spans="1:18" ht="18.75" customHeight="1" x14ac:dyDescent="0.25">
      <c r="A371" s="328">
        <v>362</v>
      </c>
      <c r="B371" s="328" t="s">
        <v>1317</v>
      </c>
      <c r="C371" s="329" t="s">
        <v>1318</v>
      </c>
      <c r="D371" s="328" t="s">
        <v>1319</v>
      </c>
      <c r="E371" s="329" t="s">
        <v>2740</v>
      </c>
      <c r="F371" s="328" t="s">
        <v>181</v>
      </c>
      <c r="G371" s="330">
        <v>7236</v>
      </c>
      <c r="H371" s="330">
        <v>1037.5999999999999</v>
      </c>
      <c r="I371" s="330"/>
      <c r="J371" s="330"/>
      <c r="K371" s="332">
        <f t="shared" si="10"/>
        <v>8273.6</v>
      </c>
      <c r="L371" s="330">
        <v>1672.1</v>
      </c>
      <c r="M371" s="332">
        <f t="shared" si="11"/>
        <v>6601.5</v>
      </c>
      <c r="N371" s="334"/>
      <c r="O371" s="330">
        <v>370.66</v>
      </c>
      <c r="P371" s="330">
        <v>14.41</v>
      </c>
      <c r="Q371" s="330"/>
      <c r="R371" s="330">
        <v>24.3</v>
      </c>
    </row>
    <row r="372" spans="1:18" ht="18.75" customHeight="1" x14ac:dyDescent="0.25">
      <c r="A372" s="328">
        <v>363</v>
      </c>
      <c r="B372" s="328" t="s">
        <v>1320</v>
      </c>
      <c r="C372" s="329" t="s">
        <v>1321</v>
      </c>
      <c r="D372" s="328" t="s">
        <v>1322</v>
      </c>
      <c r="E372" s="329" t="s">
        <v>2743</v>
      </c>
      <c r="F372" s="328" t="s">
        <v>380</v>
      </c>
      <c r="G372" s="330">
        <v>4410</v>
      </c>
      <c r="H372" s="330">
        <v>1470.76</v>
      </c>
      <c r="I372" s="330"/>
      <c r="J372" s="330"/>
      <c r="K372" s="332">
        <f t="shared" si="10"/>
        <v>5880.76</v>
      </c>
      <c r="L372" s="330">
        <v>2985.35</v>
      </c>
      <c r="M372" s="332">
        <f t="shared" si="11"/>
        <v>2895.4100000000003</v>
      </c>
      <c r="N372" s="334"/>
      <c r="O372" s="330">
        <v>214.11</v>
      </c>
      <c r="P372" s="330">
        <v>8.33</v>
      </c>
      <c r="Q372" s="330"/>
      <c r="R372" s="330">
        <v>14.04</v>
      </c>
    </row>
    <row r="373" spans="1:18" ht="18.75" customHeight="1" x14ac:dyDescent="0.25">
      <c r="A373" s="328">
        <v>364</v>
      </c>
      <c r="B373" s="328" t="s">
        <v>1323</v>
      </c>
      <c r="C373" s="329" t="s">
        <v>1324</v>
      </c>
      <c r="D373" s="328" t="s">
        <v>1325</v>
      </c>
      <c r="E373" s="329" t="s">
        <v>2737</v>
      </c>
      <c r="F373" s="328" t="s">
        <v>181</v>
      </c>
      <c r="G373" s="330">
        <v>7236</v>
      </c>
      <c r="H373" s="330">
        <v>848.96</v>
      </c>
      <c r="I373" s="330"/>
      <c r="J373" s="330"/>
      <c r="K373" s="332">
        <f t="shared" si="10"/>
        <v>8084.96</v>
      </c>
      <c r="L373" s="330">
        <v>2614.19</v>
      </c>
      <c r="M373" s="332">
        <f t="shared" si="11"/>
        <v>5470.77</v>
      </c>
      <c r="N373" s="334"/>
      <c r="O373" s="330">
        <v>370.66</v>
      </c>
      <c r="P373" s="330">
        <v>14.41</v>
      </c>
      <c r="Q373" s="330"/>
      <c r="R373" s="330">
        <v>24.3</v>
      </c>
    </row>
    <row r="374" spans="1:18" ht="18.75" customHeight="1" x14ac:dyDescent="0.25">
      <c r="A374" s="328">
        <v>365</v>
      </c>
      <c r="B374" s="328" t="s">
        <v>1326</v>
      </c>
      <c r="C374" s="329" t="s">
        <v>1327</v>
      </c>
      <c r="D374" s="328" t="s">
        <v>1328</v>
      </c>
      <c r="E374" s="329" t="s">
        <v>2743</v>
      </c>
      <c r="F374" s="328" t="s">
        <v>236</v>
      </c>
      <c r="G374" s="330">
        <v>4471</v>
      </c>
      <c r="H374" s="330"/>
      <c r="I374" s="330"/>
      <c r="J374" s="330"/>
      <c r="K374" s="332">
        <f t="shared" si="10"/>
        <v>4471</v>
      </c>
      <c r="L374" s="330">
        <v>2795.6499999999996</v>
      </c>
      <c r="M374" s="332">
        <f t="shared" si="11"/>
        <v>1675.3500000000004</v>
      </c>
      <c r="N374" s="334"/>
      <c r="O374" s="330">
        <v>261.55</v>
      </c>
      <c r="P374" s="330">
        <v>10.17</v>
      </c>
      <c r="Q374" s="330"/>
      <c r="R374" s="330">
        <v>17.149999999999999</v>
      </c>
    </row>
    <row r="375" spans="1:18" ht="18.75" customHeight="1" x14ac:dyDescent="0.25">
      <c r="A375" s="328">
        <v>366</v>
      </c>
      <c r="B375" s="328" t="s">
        <v>1329</v>
      </c>
      <c r="C375" s="329" t="s">
        <v>1330</v>
      </c>
      <c r="D375" s="328" t="s">
        <v>1331</v>
      </c>
      <c r="E375" s="329" t="s">
        <v>2740</v>
      </c>
      <c r="F375" s="328" t="s">
        <v>482</v>
      </c>
      <c r="G375" s="330">
        <v>5532</v>
      </c>
      <c r="H375" s="330">
        <v>381.24</v>
      </c>
      <c r="I375" s="330"/>
      <c r="J375" s="330"/>
      <c r="K375" s="332">
        <f t="shared" si="10"/>
        <v>5913.24</v>
      </c>
      <c r="L375" s="330">
        <v>1107.1599999999999</v>
      </c>
      <c r="M375" s="332">
        <f t="shared" si="11"/>
        <v>4806.08</v>
      </c>
      <c r="N375" s="334"/>
      <c r="O375" s="330">
        <v>497.88</v>
      </c>
      <c r="P375" s="330">
        <v>19.36</v>
      </c>
      <c r="Q375" s="330"/>
      <c r="R375" s="330">
        <v>32.64</v>
      </c>
    </row>
    <row r="376" spans="1:18" ht="18.75" customHeight="1" x14ac:dyDescent="0.25">
      <c r="A376" s="328">
        <v>367</v>
      </c>
      <c r="B376" s="328" t="s">
        <v>1332</v>
      </c>
      <c r="C376" s="329" t="s">
        <v>1333</v>
      </c>
      <c r="D376" s="328" t="s">
        <v>1334</v>
      </c>
      <c r="E376" s="329" t="s">
        <v>2754</v>
      </c>
      <c r="F376" s="328" t="s">
        <v>958</v>
      </c>
      <c r="G376" s="330">
        <v>955.41</v>
      </c>
      <c r="H376" s="330"/>
      <c r="I376" s="330"/>
      <c r="J376" s="330">
        <v>1182.17</v>
      </c>
      <c r="K376" s="332">
        <f t="shared" si="10"/>
        <v>2137.58</v>
      </c>
      <c r="L376" s="330">
        <v>1016.95</v>
      </c>
      <c r="M376" s="332">
        <f t="shared" si="11"/>
        <v>1120.6299999999999</v>
      </c>
      <c r="N376" s="334"/>
      <c r="O376" s="330">
        <v>83.7</v>
      </c>
      <c r="P376" s="330">
        <v>3.26</v>
      </c>
      <c r="Q376" s="330"/>
      <c r="R376" s="330">
        <v>3.74</v>
      </c>
    </row>
    <row r="377" spans="1:18" ht="18.75" customHeight="1" x14ac:dyDescent="0.25">
      <c r="A377" s="328">
        <v>368</v>
      </c>
      <c r="B377" s="328" t="s">
        <v>1335</v>
      </c>
      <c r="C377" s="329" t="s">
        <v>1336</v>
      </c>
      <c r="D377" s="328" t="s">
        <v>1337</v>
      </c>
      <c r="E377" s="329" t="s">
        <v>2757</v>
      </c>
      <c r="F377" s="328" t="s">
        <v>204</v>
      </c>
      <c r="G377" s="330">
        <v>6635</v>
      </c>
      <c r="H377" s="330">
        <v>551.94000000000005</v>
      </c>
      <c r="I377" s="330"/>
      <c r="J377" s="330"/>
      <c r="K377" s="332">
        <f t="shared" si="10"/>
        <v>7186.9400000000005</v>
      </c>
      <c r="L377" s="330">
        <v>301.20999999999998</v>
      </c>
      <c r="M377" s="332">
        <f t="shared" si="11"/>
        <v>6885.7300000000005</v>
      </c>
      <c r="N377" s="334"/>
      <c r="O377" s="330">
        <v>123.38</v>
      </c>
      <c r="P377" s="330">
        <v>4.8</v>
      </c>
      <c r="Q377" s="330"/>
      <c r="R377" s="330">
        <v>8.09</v>
      </c>
    </row>
    <row r="378" spans="1:18" ht="18.75" customHeight="1" x14ac:dyDescent="0.25">
      <c r="A378" s="328">
        <v>369</v>
      </c>
      <c r="B378" s="328" t="s">
        <v>1338</v>
      </c>
      <c r="C378" s="329" t="s">
        <v>1339</v>
      </c>
      <c r="D378" s="328" t="s">
        <v>1340</v>
      </c>
      <c r="E378" s="329" t="s">
        <v>2757</v>
      </c>
      <c r="F378" s="328" t="s">
        <v>204</v>
      </c>
      <c r="G378" s="330">
        <v>2267</v>
      </c>
      <c r="H378" s="330">
        <v>598.5</v>
      </c>
      <c r="I378" s="330"/>
      <c r="J378" s="330"/>
      <c r="K378" s="332">
        <f t="shared" si="10"/>
        <v>2865.5</v>
      </c>
      <c r="L378" s="330">
        <v>300.92</v>
      </c>
      <c r="M378" s="332">
        <f t="shared" si="11"/>
        <v>2564.58</v>
      </c>
      <c r="N378" s="334"/>
      <c r="O378" s="330">
        <v>123.38</v>
      </c>
      <c r="P378" s="330">
        <v>4.8</v>
      </c>
      <c r="Q378" s="330"/>
      <c r="R378" s="330">
        <v>8.09</v>
      </c>
    </row>
    <row r="379" spans="1:18" ht="18.75" customHeight="1" x14ac:dyDescent="0.25">
      <c r="A379" s="328">
        <v>370</v>
      </c>
      <c r="B379" s="328" t="s">
        <v>1341</v>
      </c>
      <c r="C379" s="329" t="s">
        <v>1342</v>
      </c>
      <c r="D379" s="328" t="s">
        <v>1343</v>
      </c>
      <c r="E379" s="329" t="s">
        <v>2746</v>
      </c>
      <c r="F379" s="328" t="s">
        <v>342</v>
      </c>
      <c r="G379" s="330">
        <v>4871</v>
      </c>
      <c r="H379" s="330"/>
      <c r="I379" s="330"/>
      <c r="J379" s="330"/>
      <c r="K379" s="332">
        <f t="shared" si="10"/>
        <v>4871</v>
      </c>
      <c r="L379" s="330">
        <v>756.12</v>
      </c>
      <c r="M379" s="332">
        <f t="shared" si="11"/>
        <v>4114.88</v>
      </c>
      <c r="N379" s="334"/>
      <c r="O379" s="330">
        <v>284.95</v>
      </c>
      <c r="P379" s="330">
        <v>11.08</v>
      </c>
      <c r="Q379" s="330"/>
      <c r="R379" s="330">
        <v>18.68</v>
      </c>
    </row>
    <row r="380" spans="1:18" ht="18.75" customHeight="1" x14ac:dyDescent="0.25">
      <c r="A380" s="328">
        <v>371</v>
      </c>
      <c r="B380" s="328" t="s">
        <v>1344</v>
      </c>
      <c r="C380" s="329" t="s">
        <v>1345</v>
      </c>
      <c r="D380" s="328" t="s">
        <v>1346</v>
      </c>
      <c r="E380" s="329" t="s">
        <v>2772</v>
      </c>
      <c r="F380" s="328" t="s">
        <v>322</v>
      </c>
      <c r="G380" s="330">
        <v>2217</v>
      </c>
      <c r="H380" s="330">
        <v>509.08</v>
      </c>
      <c r="I380" s="330"/>
      <c r="J380" s="330"/>
      <c r="K380" s="332">
        <f t="shared" si="10"/>
        <v>2726.08</v>
      </c>
      <c r="L380" s="330">
        <v>1232.06</v>
      </c>
      <c r="M380" s="332">
        <f t="shared" si="11"/>
        <v>1494.02</v>
      </c>
      <c r="N380" s="334"/>
      <c r="O380" s="330">
        <v>120.45</v>
      </c>
      <c r="P380" s="330">
        <v>4.68</v>
      </c>
      <c r="Q380" s="330"/>
      <c r="R380" s="330">
        <v>7.9</v>
      </c>
    </row>
    <row r="381" spans="1:18" ht="18.75" customHeight="1" x14ac:dyDescent="0.25">
      <c r="A381" s="328">
        <v>372</v>
      </c>
      <c r="B381" s="328" t="s">
        <v>1347</v>
      </c>
      <c r="C381" s="329" t="s">
        <v>1348</v>
      </c>
      <c r="D381" s="328" t="s">
        <v>1349</v>
      </c>
      <c r="E381" s="329" t="s">
        <v>2772</v>
      </c>
      <c r="F381" s="328" t="s">
        <v>322</v>
      </c>
      <c r="G381" s="330">
        <v>11981.55</v>
      </c>
      <c r="H381" s="330">
        <v>474.37</v>
      </c>
      <c r="I381" s="330"/>
      <c r="J381" s="330"/>
      <c r="K381" s="332">
        <f t="shared" si="10"/>
        <v>12455.92</v>
      </c>
      <c r="L381" s="330">
        <v>1336.06</v>
      </c>
      <c r="M381" s="332">
        <f t="shared" si="11"/>
        <v>11119.86</v>
      </c>
      <c r="N381" s="334"/>
      <c r="O381" s="330">
        <v>120.45</v>
      </c>
      <c r="P381" s="330">
        <v>4.68</v>
      </c>
      <c r="Q381" s="330"/>
      <c r="R381" s="330">
        <v>7.9</v>
      </c>
    </row>
    <row r="382" spans="1:18" ht="18.75" customHeight="1" x14ac:dyDescent="0.25">
      <c r="A382" s="328">
        <v>373</v>
      </c>
      <c r="B382" s="328" t="s">
        <v>1350</v>
      </c>
      <c r="C382" s="329" t="s">
        <v>1351</v>
      </c>
      <c r="D382" s="328" t="s">
        <v>1352</v>
      </c>
      <c r="E382" s="329" t="s">
        <v>2757</v>
      </c>
      <c r="F382" s="328" t="s">
        <v>186</v>
      </c>
      <c r="G382" s="330">
        <v>11990.55</v>
      </c>
      <c r="H382" s="330"/>
      <c r="I382" s="330"/>
      <c r="J382" s="330"/>
      <c r="K382" s="332">
        <f t="shared" si="10"/>
        <v>11990.55</v>
      </c>
      <c r="L382" s="330">
        <v>1241.6600000000001</v>
      </c>
      <c r="M382" s="332">
        <f t="shared" si="11"/>
        <v>10748.89</v>
      </c>
      <c r="N382" s="334"/>
      <c r="O382" s="330">
        <v>120.98</v>
      </c>
      <c r="P382" s="330">
        <v>4.7</v>
      </c>
      <c r="Q382" s="330"/>
      <c r="R382" s="330">
        <v>7.93</v>
      </c>
    </row>
    <row r="383" spans="1:18" ht="18.75" customHeight="1" x14ac:dyDescent="0.25">
      <c r="A383" s="328">
        <v>374</v>
      </c>
      <c r="B383" s="328" t="s">
        <v>1353</v>
      </c>
      <c r="C383" s="329" t="s">
        <v>1354</v>
      </c>
      <c r="D383" s="328" t="s">
        <v>1355</v>
      </c>
      <c r="E383" s="329" t="s">
        <v>2778</v>
      </c>
      <c r="F383" s="328" t="s">
        <v>186</v>
      </c>
      <c r="G383" s="330">
        <v>2068</v>
      </c>
      <c r="H383" s="330"/>
      <c r="I383" s="330"/>
      <c r="J383" s="330"/>
      <c r="K383" s="332">
        <f t="shared" si="10"/>
        <v>2068</v>
      </c>
      <c r="L383" s="330">
        <v>1093.71</v>
      </c>
      <c r="M383" s="332">
        <f t="shared" si="11"/>
        <v>974.29</v>
      </c>
      <c r="N383" s="334"/>
      <c r="O383" s="330">
        <v>186.12</v>
      </c>
      <c r="P383" s="330">
        <v>7.24</v>
      </c>
      <c r="Q383" s="330"/>
      <c r="R383" s="330">
        <v>12.2</v>
      </c>
    </row>
    <row r="384" spans="1:18" ht="18.75" customHeight="1" x14ac:dyDescent="0.25">
      <c r="A384" s="328">
        <v>375</v>
      </c>
      <c r="B384" s="328" t="s">
        <v>1356</v>
      </c>
      <c r="C384" s="329" t="s">
        <v>1357</v>
      </c>
      <c r="D384" s="328" t="s">
        <v>1358</v>
      </c>
      <c r="E384" s="329" t="s">
        <v>2759</v>
      </c>
      <c r="F384" s="328" t="s">
        <v>186</v>
      </c>
      <c r="G384" s="330">
        <v>2068</v>
      </c>
      <c r="H384" s="330">
        <v>462.82</v>
      </c>
      <c r="I384" s="330"/>
      <c r="J384" s="330"/>
      <c r="K384" s="332">
        <f t="shared" si="10"/>
        <v>2530.8200000000002</v>
      </c>
      <c r="L384" s="330">
        <v>269.50000000000006</v>
      </c>
      <c r="M384" s="332">
        <f t="shared" si="11"/>
        <v>2261.3200000000002</v>
      </c>
      <c r="N384" s="334"/>
      <c r="O384" s="330">
        <v>186.12</v>
      </c>
      <c r="P384" s="330">
        <v>7.24</v>
      </c>
      <c r="Q384" s="330"/>
      <c r="R384" s="330">
        <v>12.2</v>
      </c>
    </row>
    <row r="385" spans="1:18" ht="18.75" customHeight="1" x14ac:dyDescent="0.25">
      <c r="A385" s="328">
        <v>376</v>
      </c>
      <c r="B385" s="328" t="s">
        <v>1359</v>
      </c>
      <c r="C385" s="329" t="s">
        <v>1360</v>
      </c>
      <c r="D385" s="328" t="s">
        <v>1361</v>
      </c>
      <c r="E385" s="329" t="s">
        <v>2771</v>
      </c>
      <c r="F385" s="328" t="s">
        <v>1362</v>
      </c>
      <c r="G385" s="330">
        <v>1457.17</v>
      </c>
      <c r="H385" s="330"/>
      <c r="I385" s="330"/>
      <c r="J385" s="330">
        <v>3522.17</v>
      </c>
      <c r="K385" s="332">
        <f t="shared" si="10"/>
        <v>4979.34</v>
      </c>
      <c r="L385" s="330">
        <v>285.90999999999997</v>
      </c>
      <c r="M385" s="332">
        <f t="shared" si="11"/>
        <v>4693.43</v>
      </c>
      <c r="N385" s="334"/>
      <c r="O385" s="330">
        <v>94.87</v>
      </c>
      <c r="P385" s="330"/>
      <c r="Q385" s="330">
        <v>1.58</v>
      </c>
      <c r="R385" s="330">
        <v>6.22</v>
      </c>
    </row>
    <row r="386" spans="1:18" ht="18.75" customHeight="1" x14ac:dyDescent="0.25">
      <c r="A386" s="328">
        <v>377</v>
      </c>
      <c r="B386" s="328" t="s">
        <v>1363</v>
      </c>
      <c r="C386" s="329" t="s">
        <v>1364</v>
      </c>
      <c r="D386" s="328" t="s">
        <v>1365</v>
      </c>
      <c r="E386" s="329" t="s">
        <v>2757</v>
      </c>
      <c r="F386" s="328" t="s">
        <v>186</v>
      </c>
      <c r="G386" s="330">
        <v>2226</v>
      </c>
      <c r="H386" s="330">
        <v>421.15</v>
      </c>
      <c r="I386" s="335"/>
      <c r="J386" s="330"/>
      <c r="K386" s="332">
        <f t="shared" si="10"/>
        <v>2647.15</v>
      </c>
      <c r="L386" s="330">
        <v>1434.4</v>
      </c>
      <c r="M386" s="332">
        <f t="shared" si="11"/>
        <v>1212.75</v>
      </c>
      <c r="N386" s="336"/>
      <c r="O386" s="335">
        <v>120.98</v>
      </c>
      <c r="P386" s="335">
        <v>4.7</v>
      </c>
      <c r="Q386" s="335"/>
      <c r="R386" s="335">
        <v>7.93</v>
      </c>
    </row>
    <row r="387" spans="1:18" ht="18.75" customHeight="1" x14ac:dyDescent="0.25">
      <c r="A387" s="328">
        <v>378</v>
      </c>
      <c r="B387" s="328" t="s">
        <v>1366</v>
      </c>
      <c r="C387" s="329" t="s">
        <v>1367</v>
      </c>
      <c r="D387" s="328" t="s">
        <v>1368</v>
      </c>
      <c r="E387" s="329" t="s">
        <v>2772</v>
      </c>
      <c r="F387" s="328" t="s">
        <v>322</v>
      </c>
      <c r="G387" s="330">
        <v>813.05</v>
      </c>
      <c r="H387" s="330"/>
      <c r="I387" s="330"/>
      <c r="J387" s="330">
        <v>1182.17</v>
      </c>
      <c r="K387" s="332">
        <f t="shared" si="10"/>
        <v>1995.22</v>
      </c>
      <c r="L387" s="330">
        <v>833.43</v>
      </c>
      <c r="M387" s="332">
        <f t="shared" si="11"/>
        <v>1161.79</v>
      </c>
      <c r="N387" s="334"/>
      <c r="O387" s="330">
        <v>83.7</v>
      </c>
      <c r="P387" s="330">
        <v>3.26</v>
      </c>
      <c r="Q387" s="330"/>
      <c r="R387" s="330">
        <v>3.38</v>
      </c>
    </row>
    <row r="388" spans="1:18" ht="18.75" customHeight="1" x14ac:dyDescent="0.25">
      <c r="A388" s="328">
        <v>379</v>
      </c>
      <c r="B388" s="328" t="s">
        <v>1369</v>
      </c>
      <c r="C388" s="329" t="s">
        <v>1370</v>
      </c>
      <c r="D388" s="328" t="s">
        <v>1371</v>
      </c>
      <c r="E388" s="329" t="s">
        <v>2772</v>
      </c>
      <c r="F388" s="328" t="s">
        <v>322</v>
      </c>
      <c r="G388" s="330">
        <v>2217</v>
      </c>
      <c r="H388" s="330"/>
      <c r="I388" s="330"/>
      <c r="J388" s="330"/>
      <c r="K388" s="332">
        <f t="shared" si="10"/>
        <v>2217</v>
      </c>
      <c r="L388" s="330">
        <v>0</v>
      </c>
      <c r="M388" s="332">
        <f t="shared" si="11"/>
        <v>2217</v>
      </c>
      <c r="N388" s="334"/>
      <c r="O388" s="330">
        <v>120.45</v>
      </c>
      <c r="P388" s="330">
        <v>4.68</v>
      </c>
      <c r="Q388" s="330"/>
      <c r="R388" s="330">
        <v>7.9</v>
      </c>
    </row>
    <row r="389" spans="1:18" ht="18.75" customHeight="1" x14ac:dyDescent="0.25">
      <c r="A389" s="328">
        <v>380</v>
      </c>
      <c r="B389" s="328" t="s">
        <v>1372</v>
      </c>
      <c r="C389" s="329" t="s">
        <v>1373</v>
      </c>
      <c r="D389" s="328" t="s">
        <v>1374</v>
      </c>
      <c r="E389" s="329" t="s">
        <v>2737</v>
      </c>
      <c r="F389" s="328" t="s">
        <v>482</v>
      </c>
      <c r="G389" s="330">
        <v>7232</v>
      </c>
      <c r="H389" s="330">
        <v>469.2</v>
      </c>
      <c r="I389" s="330"/>
      <c r="J389" s="330"/>
      <c r="K389" s="332">
        <f t="shared" si="10"/>
        <v>7701.2</v>
      </c>
      <c r="L389" s="330">
        <v>1555.81</v>
      </c>
      <c r="M389" s="332">
        <f t="shared" si="11"/>
        <v>6145.3899999999994</v>
      </c>
      <c r="N389" s="334"/>
      <c r="O389" s="330">
        <v>370.42</v>
      </c>
      <c r="P389" s="330">
        <v>14.41</v>
      </c>
      <c r="Q389" s="330"/>
      <c r="R389" s="330">
        <v>24.28</v>
      </c>
    </row>
    <row r="390" spans="1:18" ht="18.75" customHeight="1" x14ac:dyDescent="0.25">
      <c r="A390" s="328">
        <v>381</v>
      </c>
      <c r="B390" s="328" t="s">
        <v>1375</v>
      </c>
      <c r="C390" s="329" t="s">
        <v>1376</v>
      </c>
      <c r="D390" s="328" t="s">
        <v>1377</v>
      </c>
      <c r="E390" s="329" t="s">
        <v>2743</v>
      </c>
      <c r="F390" s="328" t="s">
        <v>380</v>
      </c>
      <c r="G390" s="330">
        <v>4110</v>
      </c>
      <c r="H390" s="330">
        <v>1380.72</v>
      </c>
      <c r="I390" s="330"/>
      <c r="J390" s="330"/>
      <c r="K390" s="332">
        <f t="shared" si="10"/>
        <v>5490.72</v>
      </c>
      <c r="L390" s="330">
        <v>1916.3000000000002</v>
      </c>
      <c r="M390" s="332">
        <f t="shared" si="11"/>
        <v>3574.42</v>
      </c>
      <c r="N390" s="334"/>
      <c r="O390" s="330">
        <v>214.11</v>
      </c>
      <c r="P390" s="330">
        <v>8.33</v>
      </c>
      <c r="Q390" s="330"/>
      <c r="R390" s="330">
        <v>14.04</v>
      </c>
    </row>
    <row r="391" spans="1:18" ht="18.75" customHeight="1" x14ac:dyDescent="0.25">
      <c r="A391" s="328">
        <v>382</v>
      </c>
      <c r="B391" s="328" t="s">
        <v>1378</v>
      </c>
      <c r="C391" s="329" t="s">
        <v>1379</v>
      </c>
      <c r="D391" s="328" t="s">
        <v>1380</v>
      </c>
      <c r="E391" s="329" t="s">
        <v>2763</v>
      </c>
      <c r="F391" s="328" t="s">
        <v>492</v>
      </c>
      <c r="G391" s="330">
        <v>1979.68</v>
      </c>
      <c r="H391" s="330"/>
      <c r="I391" s="330"/>
      <c r="J391" s="330"/>
      <c r="K391" s="332">
        <f t="shared" si="10"/>
        <v>1979.68</v>
      </c>
      <c r="L391" s="330">
        <v>828.2700000000001</v>
      </c>
      <c r="M391" s="332">
        <f t="shared" si="11"/>
        <v>1151.4099999999999</v>
      </c>
      <c r="N391" s="334"/>
      <c r="O391" s="330">
        <v>178.17</v>
      </c>
      <c r="P391" s="330"/>
      <c r="Q391" s="330">
        <v>2.97</v>
      </c>
      <c r="R391" s="330">
        <v>11.68</v>
      </c>
    </row>
    <row r="392" spans="1:18" ht="18.75" customHeight="1" x14ac:dyDescent="0.25">
      <c r="A392" s="328">
        <v>383</v>
      </c>
      <c r="B392" s="328" t="s">
        <v>1381</v>
      </c>
      <c r="C392" s="329" t="s">
        <v>1382</v>
      </c>
      <c r="D392" s="328" t="s">
        <v>1383</v>
      </c>
      <c r="E392" s="329" t="s">
        <v>2757</v>
      </c>
      <c r="F392" s="328" t="s">
        <v>186</v>
      </c>
      <c r="G392" s="330">
        <v>2376</v>
      </c>
      <c r="H392" s="330"/>
      <c r="I392" s="330"/>
      <c r="J392" s="330"/>
      <c r="K392" s="332">
        <f t="shared" si="10"/>
        <v>2376</v>
      </c>
      <c r="L392" s="330">
        <v>1376.2700000000002</v>
      </c>
      <c r="M392" s="332">
        <f t="shared" si="11"/>
        <v>999.72999999999979</v>
      </c>
      <c r="N392" s="334"/>
      <c r="O392" s="330">
        <v>120.98</v>
      </c>
      <c r="P392" s="330">
        <v>4.7</v>
      </c>
      <c r="Q392" s="330"/>
      <c r="R392" s="330">
        <v>7.93</v>
      </c>
    </row>
    <row r="393" spans="1:18" ht="18.75" customHeight="1" x14ac:dyDescent="0.25">
      <c r="A393" s="328">
        <v>384</v>
      </c>
      <c r="B393" s="328" t="s">
        <v>1384</v>
      </c>
      <c r="C393" s="329" t="s">
        <v>1385</v>
      </c>
      <c r="D393" s="328" t="s">
        <v>1386</v>
      </c>
      <c r="E393" s="329" t="s">
        <v>2746</v>
      </c>
      <c r="F393" s="328" t="s">
        <v>342</v>
      </c>
      <c r="G393" s="330">
        <v>4471</v>
      </c>
      <c r="H393" s="330"/>
      <c r="I393" s="330"/>
      <c r="J393" s="330"/>
      <c r="K393" s="332">
        <f t="shared" si="10"/>
        <v>4471</v>
      </c>
      <c r="L393" s="330">
        <v>576.30000000000007</v>
      </c>
      <c r="M393" s="332">
        <f t="shared" si="11"/>
        <v>3894.7</v>
      </c>
      <c r="N393" s="334"/>
      <c r="O393" s="330">
        <v>261.55</v>
      </c>
      <c r="P393" s="330">
        <v>10.17</v>
      </c>
      <c r="Q393" s="330"/>
      <c r="R393" s="330">
        <v>17.149999999999999</v>
      </c>
    </row>
    <row r="394" spans="1:18" ht="18.75" customHeight="1" x14ac:dyDescent="0.25">
      <c r="A394" s="328">
        <v>385</v>
      </c>
      <c r="B394" s="328" t="s">
        <v>1387</v>
      </c>
      <c r="C394" s="329" t="s">
        <v>1388</v>
      </c>
      <c r="D394" s="328" t="s">
        <v>1389</v>
      </c>
      <c r="E394" s="329" t="s">
        <v>2757</v>
      </c>
      <c r="F394" s="328" t="s">
        <v>204</v>
      </c>
      <c r="G394" s="330">
        <v>2267</v>
      </c>
      <c r="H394" s="330">
        <v>394.37</v>
      </c>
      <c r="I394" s="330"/>
      <c r="J394" s="330"/>
      <c r="K394" s="332">
        <f t="shared" si="10"/>
        <v>2661.37</v>
      </c>
      <c r="L394" s="330">
        <v>2016.1100000000001</v>
      </c>
      <c r="M394" s="332">
        <f t="shared" si="11"/>
        <v>645.25999999999976</v>
      </c>
      <c r="N394" s="334"/>
      <c r="O394" s="330">
        <v>123.38</v>
      </c>
      <c r="P394" s="330">
        <v>4.8</v>
      </c>
      <c r="Q394" s="330"/>
      <c r="R394" s="330">
        <v>8.09</v>
      </c>
    </row>
    <row r="395" spans="1:18" ht="18.75" customHeight="1" x14ac:dyDescent="0.25">
      <c r="A395" s="328">
        <v>386</v>
      </c>
      <c r="B395" s="328" t="s">
        <v>1390</v>
      </c>
      <c r="C395" s="329" t="s">
        <v>1391</v>
      </c>
      <c r="D395" s="328" t="s">
        <v>1392</v>
      </c>
      <c r="E395" s="329" t="s">
        <v>2757</v>
      </c>
      <c r="F395" s="328" t="s">
        <v>204</v>
      </c>
      <c r="G395" s="330">
        <v>2267</v>
      </c>
      <c r="H395" s="330">
        <v>551.94000000000005</v>
      </c>
      <c r="I395" s="330"/>
      <c r="J395" s="330"/>
      <c r="K395" s="332">
        <f t="shared" si="10"/>
        <v>2818.94</v>
      </c>
      <c r="L395" s="330">
        <v>254.21</v>
      </c>
      <c r="M395" s="332">
        <f t="shared" si="11"/>
        <v>2564.73</v>
      </c>
      <c r="N395" s="334"/>
      <c r="O395" s="330">
        <v>123.38</v>
      </c>
      <c r="P395" s="330">
        <v>4.8</v>
      </c>
      <c r="Q395" s="330"/>
      <c r="R395" s="330">
        <v>8.09</v>
      </c>
    </row>
    <row r="396" spans="1:18" ht="18.75" customHeight="1" x14ac:dyDescent="0.25">
      <c r="A396" s="328">
        <v>387</v>
      </c>
      <c r="B396" s="328" t="s">
        <v>1393</v>
      </c>
      <c r="C396" s="329" t="s">
        <v>1394</v>
      </c>
      <c r="D396" s="328" t="s">
        <v>1395</v>
      </c>
      <c r="E396" s="329" t="s">
        <v>2757</v>
      </c>
      <c r="F396" s="328" t="s">
        <v>204</v>
      </c>
      <c r="G396" s="330">
        <v>2267</v>
      </c>
      <c r="H396" s="330">
        <v>551.94000000000005</v>
      </c>
      <c r="I396" s="330"/>
      <c r="J396" s="330"/>
      <c r="K396" s="332">
        <f t="shared" si="10"/>
        <v>2818.94</v>
      </c>
      <c r="L396" s="330">
        <v>259.21000000000004</v>
      </c>
      <c r="M396" s="332">
        <f t="shared" si="11"/>
        <v>2559.73</v>
      </c>
      <c r="N396" s="334"/>
      <c r="O396" s="330">
        <v>123.38</v>
      </c>
      <c r="P396" s="330">
        <v>4.8</v>
      </c>
      <c r="Q396" s="330"/>
      <c r="R396" s="330">
        <v>8.09</v>
      </c>
    </row>
    <row r="397" spans="1:18" ht="18.75" customHeight="1" x14ac:dyDescent="0.25">
      <c r="A397" s="328">
        <v>388</v>
      </c>
      <c r="B397" s="328" t="s">
        <v>1396</v>
      </c>
      <c r="C397" s="329" t="s">
        <v>1397</v>
      </c>
      <c r="D397" s="328" t="s">
        <v>1398</v>
      </c>
      <c r="E397" s="329" t="s">
        <v>2757</v>
      </c>
      <c r="F397" s="328" t="s">
        <v>204</v>
      </c>
      <c r="G397" s="330">
        <v>2267</v>
      </c>
      <c r="H397" s="330"/>
      <c r="I397" s="330"/>
      <c r="J397" s="330"/>
      <c r="K397" s="332">
        <f t="shared" si="10"/>
        <v>2267</v>
      </c>
      <c r="L397" s="330">
        <v>165.93</v>
      </c>
      <c r="M397" s="332">
        <f t="shared" si="11"/>
        <v>2101.0700000000002</v>
      </c>
      <c r="N397" s="334"/>
      <c r="O397" s="330">
        <v>123.38</v>
      </c>
      <c r="P397" s="330">
        <v>4.8</v>
      </c>
      <c r="Q397" s="330"/>
      <c r="R397" s="330">
        <v>8.09</v>
      </c>
    </row>
    <row r="398" spans="1:18" ht="18.75" customHeight="1" x14ac:dyDescent="0.25">
      <c r="A398" s="328">
        <v>389</v>
      </c>
      <c r="B398" s="328" t="s">
        <v>1399</v>
      </c>
      <c r="C398" s="329" t="s">
        <v>1400</v>
      </c>
      <c r="D398" s="328" t="s">
        <v>1401</v>
      </c>
      <c r="E398" s="329" t="s">
        <v>2764</v>
      </c>
      <c r="F398" s="328" t="s">
        <v>200</v>
      </c>
      <c r="G398" s="330">
        <v>828.6099999999999</v>
      </c>
      <c r="H398" s="330"/>
      <c r="I398" s="330"/>
      <c r="J398" s="330">
        <v>1182.17</v>
      </c>
      <c r="K398" s="332">
        <f t="shared" si="10"/>
        <v>2010.78</v>
      </c>
      <c r="L398" s="330">
        <v>1070.8800000000001</v>
      </c>
      <c r="M398" s="332">
        <f t="shared" si="11"/>
        <v>939.89999999999986</v>
      </c>
      <c r="N398" s="334"/>
      <c r="O398" s="330">
        <v>83.7</v>
      </c>
      <c r="P398" s="330">
        <v>3.26</v>
      </c>
      <c r="Q398" s="330"/>
      <c r="R398" s="330">
        <v>3.54</v>
      </c>
    </row>
    <row r="399" spans="1:18" ht="18.75" customHeight="1" x14ac:dyDescent="0.25">
      <c r="A399" s="328">
        <v>390</v>
      </c>
      <c r="B399" s="328" t="s">
        <v>1402</v>
      </c>
      <c r="C399" s="329" t="s">
        <v>1403</v>
      </c>
      <c r="D399" s="328" t="s">
        <v>1404</v>
      </c>
      <c r="E399" s="329" t="s">
        <v>2768</v>
      </c>
      <c r="F399" s="328" t="s">
        <v>414</v>
      </c>
      <c r="G399" s="330">
        <v>859.51</v>
      </c>
      <c r="H399" s="330"/>
      <c r="I399" s="330"/>
      <c r="J399" s="330">
        <v>3022.17</v>
      </c>
      <c r="K399" s="332">
        <f t="shared" si="10"/>
        <v>3881.6800000000003</v>
      </c>
      <c r="L399" s="330">
        <v>584.57999999999993</v>
      </c>
      <c r="M399" s="332">
        <f t="shared" si="11"/>
        <v>3297.1000000000004</v>
      </c>
      <c r="N399" s="334"/>
      <c r="O399" s="330">
        <v>83.7</v>
      </c>
      <c r="P399" s="330">
        <v>3.26</v>
      </c>
      <c r="Q399" s="330"/>
      <c r="R399" s="330">
        <v>3.9</v>
      </c>
    </row>
    <row r="400" spans="1:18" ht="18.75" customHeight="1" x14ac:dyDescent="0.25">
      <c r="A400" s="328">
        <v>391</v>
      </c>
      <c r="B400" s="328" t="s">
        <v>1405</v>
      </c>
      <c r="C400" s="329" t="s">
        <v>1406</v>
      </c>
      <c r="D400" s="328" t="s">
        <v>1407</v>
      </c>
      <c r="E400" s="329" t="s">
        <v>2757</v>
      </c>
      <c r="F400" s="328" t="s">
        <v>204</v>
      </c>
      <c r="G400" s="330">
        <v>2267</v>
      </c>
      <c r="H400" s="330">
        <v>440.04</v>
      </c>
      <c r="I400" s="330"/>
      <c r="J400" s="330"/>
      <c r="K400" s="332">
        <f t="shared" si="10"/>
        <v>2707.04</v>
      </c>
      <c r="L400" s="330">
        <v>276.44</v>
      </c>
      <c r="M400" s="332">
        <f t="shared" si="11"/>
        <v>2430.6</v>
      </c>
      <c r="N400" s="334"/>
      <c r="O400" s="330">
        <v>123.38</v>
      </c>
      <c r="P400" s="330">
        <v>4.8</v>
      </c>
      <c r="Q400" s="330"/>
      <c r="R400" s="330">
        <v>8.09</v>
      </c>
    </row>
    <row r="401" spans="1:18" ht="18.75" customHeight="1" x14ac:dyDescent="0.25">
      <c r="A401" s="328">
        <v>392</v>
      </c>
      <c r="B401" s="328" t="s">
        <v>1408</v>
      </c>
      <c r="C401" s="329" t="s">
        <v>1409</v>
      </c>
      <c r="D401" s="328" t="s">
        <v>1410</v>
      </c>
      <c r="E401" s="329" t="s">
        <v>2740</v>
      </c>
      <c r="F401" s="328" t="s">
        <v>482</v>
      </c>
      <c r="G401" s="330">
        <v>5532</v>
      </c>
      <c r="H401" s="330">
        <v>557.20000000000005</v>
      </c>
      <c r="I401" s="330"/>
      <c r="J401" s="330"/>
      <c r="K401" s="332">
        <f t="shared" si="10"/>
        <v>6089.2</v>
      </c>
      <c r="L401" s="330">
        <v>1160.97</v>
      </c>
      <c r="M401" s="332">
        <f t="shared" si="11"/>
        <v>4928.2299999999996</v>
      </c>
      <c r="N401" s="334"/>
      <c r="O401" s="330">
        <v>497.88</v>
      </c>
      <c r="P401" s="330">
        <v>19.36</v>
      </c>
      <c r="Q401" s="330"/>
      <c r="R401" s="330">
        <v>32.64</v>
      </c>
    </row>
    <row r="402" spans="1:18" ht="18.75" customHeight="1" x14ac:dyDescent="0.25">
      <c r="A402" s="328">
        <v>393</v>
      </c>
      <c r="B402" s="328" t="s">
        <v>1411</v>
      </c>
      <c r="C402" s="329" t="s">
        <v>1412</v>
      </c>
      <c r="D402" s="328" t="s">
        <v>1413</v>
      </c>
      <c r="E402" s="329" t="s">
        <v>2757</v>
      </c>
      <c r="F402" s="328" t="s">
        <v>204</v>
      </c>
      <c r="G402" s="330">
        <v>6485</v>
      </c>
      <c r="H402" s="330">
        <v>551.94000000000005</v>
      </c>
      <c r="I402" s="330"/>
      <c r="J402" s="330"/>
      <c r="K402" s="332">
        <f t="shared" si="10"/>
        <v>7036.9400000000005</v>
      </c>
      <c r="L402" s="330">
        <v>238.21</v>
      </c>
      <c r="M402" s="332">
        <f t="shared" si="11"/>
        <v>6798.7300000000005</v>
      </c>
      <c r="N402" s="334"/>
      <c r="O402" s="330">
        <v>123.38</v>
      </c>
      <c r="P402" s="330">
        <v>4.8</v>
      </c>
      <c r="Q402" s="330"/>
      <c r="R402" s="330">
        <v>8.09</v>
      </c>
    </row>
    <row r="403" spans="1:18" ht="18.75" customHeight="1" x14ac:dyDescent="0.25">
      <c r="A403" s="328">
        <v>394</v>
      </c>
      <c r="B403" s="328" t="s">
        <v>1414</v>
      </c>
      <c r="C403" s="329" t="s">
        <v>1415</v>
      </c>
      <c r="D403" s="328" t="s">
        <v>1416</v>
      </c>
      <c r="E403" s="329" t="s">
        <v>2757</v>
      </c>
      <c r="F403" s="328" t="s">
        <v>204</v>
      </c>
      <c r="G403" s="330">
        <v>2267</v>
      </c>
      <c r="H403" s="330">
        <v>551.94000000000005</v>
      </c>
      <c r="I403" s="330"/>
      <c r="J403" s="330"/>
      <c r="K403" s="332">
        <f t="shared" si="10"/>
        <v>2818.94</v>
      </c>
      <c r="L403" s="330">
        <v>278.31000000000006</v>
      </c>
      <c r="M403" s="332">
        <f t="shared" si="11"/>
        <v>2540.63</v>
      </c>
      <c r="N403" s="334"/>
      <c r="O403" s="330">
        <v>123.38</v>
      </c>
      <c r="P403" s="330">
        <v>4.8</v>
      </c>
      <c r="Q403" s="330"/>
      <c r="R403" s="330">
        <v>8.09</v>
      </c>
    </row>
    <row r="404" spans="1:18" ht="18.75" customHeight="1" x14ac:dyDescent="0.25">
      <c r="A404" s="328">
        <v>395</v>
      </c>
      <c r="B404" s="328" t="s">
        <v>1417</v>
      </c>
      <c r="C404" s="329" t="s">
        <v>1418</v>
      </c>
      <c r="D404" s="328" t="s">
        <v>1419</v>
      </c>
      <c r="E404" s="329" t="s">
        <v>2779</v>
      </c>
      <c r="F404" s="328" t="s">
        <v>200</v>
      </c>
      <c r="G404" s="330">
        <v>2235</v>
      </c>
      <c r="H404" s="330"/>
      <c r="I404" s="330"/>
      <c r="J404" s="330"/>
      <c r="K404" s="332">
        <f t="shared" si="10"/>
        <v>2235</v>
      </c>
      <c r="L404" s="330">
        <v>613.58000000000004</v>
      </c>
      <c r="M404" s="332">
        <f t="shared" si="11"/>
        <v>1621.42</v>
      </c>
      <c r="N404" s="334"/>
      <c r="O404" s="330">
        <v>121.5</v>
      </c>
      <c r="P404" s="330">
        <v>4.7300000000000004</v>
      </c>
      <c r="Q404" s="330"/>
      <c r="R404" s="330">
        <v>7.97</v>
      </c>
    </row>
    <row r="405" spans="1:18" ht="18.75" customHeight="1" x14ac:dyDescent="0.25">
      <c r="A405" s="328">
        <v>396</v>
      </c>
      <c r="B405" s="328" t="s">
        <v>1420</v>
      </c>
      <c r="C405" s="329" t="s">
        <v>1421</v>
      </c>
      <c r="D405" s="328" t="s">
        <v>1422</v>
      </c>
      <c r="E405" s="329" t="s">
        <v>2746</v>
      </c>
      <c r="F405" s="328" t="s">
        <v>308</v>
      </c>
      <c r="G405" s="330">
        <v>3344</v>
      </c>
      <c r="H405" s="330"/>
      <c r="I405" s="330"/>
      <c r="J405" s="330"/>
      <c r="K405" s="332">
        <f t="shared" ref="K405:K473" si="12">SUM(G405:J405)</f>
        <v>3344</v>
      </c>
      <c r="L405" s="330">
        <v>517.08999999999992</v>
      </c>
      <c r="M405" s="332">
        <f t="shared" si="11"/>
        <v>2826.91</v>
      </c>
      <c r="N405" s="334"/>
      <c r="O405" s="330">
        <v>300.95999999999998</v>
      </c>
      <c r="P405" s="330">
        <v>11.7</v>
      </c>
      <c r="Q405" s="330"/>
      <c r="R405" s="330">
        <v>19.73</v>
      </c>
    </row>
    <row r="406" spans="1:18" ht="18.75" customHeight="1" x14ac:dyDescent="0.25">
      <c r="A406" s="328">
        <v>397</v>
      </c>
      <c r="B406" s="328" t="s">
        <v>1423</v>
      </c>
      <c r="C406" s="329" t="s">
        <v>1424</v>
      </c>
      <c r="D406" s="328" t="s">
        <v>1425</v>
      </c>
      <c r="E406" s="329" t="s">
        <v>2743</v>
      </c>
      <c r="F406" s="328" t="s">
        <v>236</v>
      </c>
      <c r="G406" s="330">
        <v>5321</v>
      </c>
      <c r="H406" s="330">
        <v>1416.29</v>
      </c>
      <c r="I406" s="330"/>
      <c r="J406" s="330"/>
      <c r="K406" s="332">
        <f t="shared" si="12"/>
        <v>6737.29</v>
      </c>
      <c r="L406" s="330">
        <v>4009.5900000000006</v>
      </c>
      <c r="M406" s="332">
        <f t="shared" si="11"/>
        <v>2727.6999999999994</v>
      </c>
      <c r="N406" s="334"/>
      <c r="O406" s="330">
        <v>284.95</v>
      </c>
      <c r="P406" s="330">
        <v>11.08</v>
      </c>
      <c r="Q406" s="330"/>
      <c r="R406" s="330">
        <v>18.68</v>
      </c>
    </row>
    <row r="407" spans="1:18" ht="18.75" customHeight="1" x14ac:dyDescent="0.25">
      <c r="A407" s="328">
        <v>398</v>
      </c>
      <c r="B407" s="328" t="s">
        <v>1426</v>
      </c>
      <c r="C407" s="329" t="s">
        <v>1427</v>
      </c>
      <c r="D407" s="328" t="s">
        <v>1428</v>
      </c>
      <c r="E407" s="329" t="s">
        <v>2757</v>
      </c>
      <c r="F407" s="328" t="s">
        <v>269</v>
      </c>
      <c r="G407" s="330">
        <v>2285</v>
      </c>
      <c r="H407" s="330"/>
      <c r="I407" s="330"/>
      <c r="J407" s="330"/>
      <c r="K407" s="332">
        <f t="shared" si="12"/>
        <v>2285</v>
      </c>
      <c r="L407" s="330">
        <v>770.14</v>
      </c>
      <c r="M407" s="332">
        <f t="shared" si="11"/>
        <v>1514.8600000000001</v>
      </c>
      <c r="N407" s="334"/>
      <c r="O407" s="330">
        <v>124.43</v>
      </c>
      <c r="P407" s="330">
        <v>4.84</v>
      </c>
      <c r="Q407" s="330"/>
      <c r="R407" s="330">
        <v>8.16</v>
      </c>
    </row>
    <row r="408" spans="1:18" ht="18.75" customHeight="1" x14ac:dyDescent="0.25">
      <c r="A408" s="328">
        <v>399</v>
      </c>
      <c r="B408" s="328" t="s">
        <v>1429</v>
      </c>
      <c r="C408" s="329" t="s">
        <v>1430</v>
      </c>
      <c r="D408" s="328" t="s">
        <v>1431</v>
      </c>
      <c r="E408" s="329" t="s">
        <v>2757</v>
      </c>
      <c r="F408" s="328" t="s">
        <v>204</v>
      </c>
      <c r="G408" s="330">
        <v>2267</v>
      </c>
      <c r="H408" s="330"/>
      <c r="I408" s="330"/>
      <c r="J408" s="330"/>
      <c r="K408" s="332">
        <f t="shared" si="12"/>
        <v>2267</v>
      </c>
      <c r="L408" s="330">
        <v>183.21</v>
      </c>
      <c r="M408" s="332">
        <f t="shared" si="11"/>
        <v>2083.79</v>
      </c>
      <c r="N408" s="334"/>
      <c r="O408" s="330">
        <v>123.38</v>
      </c>
      <c r="P408" s="330">
        <v>4.8</v>
      </c>
      <c r="Q408" s="330"/>
      <c r="R408" s="330">
        <v>8.09</v>
      </c>
    </row>
    <row r="409" spans="1:18" ht="18.75" customHeight="1" x14ac:dyDescent="0.25">
      <c r="A409" s="328">
        <v>400</v>
      </c>
      <c r="B409" s="328" t="s">
        <v>1432</v>
      </c>
      <c r="C409" s="329" t="s">
        <v>1433</v>
      </c>
      <c r="D409" s="328" t="s">
        <v>1434</v>
      </c>
      <c r="E409" s="329" t="s">
        <v>2746</v>
      </c>
      <c r="F409" s="328" t="s">
        <v>308</v>
      </c>
      <c r="G409" s="330">
        <v>3344</v>
      </c>
      <c r="H409" s="330"/>
      <c r="I409" s="330"/>
      <c r="J409" s="330"/>
      <c r="K409" s="332">
        <f t="shared" si="12"/>
        <v>3344</v>
      </c>
      <c r="L409" s="330">
        <v>505.72</v>
      </c>
      <c r="M409" s="332">
        <f t="shared" si="11"/>
        <v>2838.2799999999997</v>
      </c>
      <c r="N409" s="334"/>
      <c r="O409" s="330">
        <v>300.95999999999998</v>
      </c>
      <c r="P409" s="330">
        <v>11.7</v>
      </c>
      <c r="Q409" s="330"/>
      <c r="R409" s="330">
        <v>19.73</v>
      </c>
    </row>
    <row r="410" spans="1:18" ht="18.75" customHeight="1" x14ac:dyDescent="0.25">
      <c r="A410" s="328">
        <v>401</v>
      </c>
      <c r="B410" s="328" t="s">
        <v>1435</v>
      </c>
      <c r="C410" s="329" t="s">
        <v>1436</v>
      </c>
      <c r="D410" s="328" t="s">
        <v>1437</v>
      </c>
      <c r="E410" s="329" t="s">
        <v>2744</v>
      </c>
      <c r="F410" s="328" t="s">
        <v>640</v>
      </c>
      <c r="G410" s="330">
        <v>4908</v>
      </c>
      <c r="H410" s="330">
        <v>1414.96</v>
      </c>
      <c r="I410" s="330"/>
      <c r="J410" s="330"/>
      <c r="K410" s="332">
        <f t="shared" si="12"/>
        <v>6322.96</v>
      </c>
      <c r="L410" s="330">
        <v>969.79</v>
      </c>
      <c r="M410" s="332">
        <f t="shared" si="11"/>
        <v>5353.17</v>
      </c>
      <c r="N410" s="334"/>
      <c r="O410" s="330">
        <v>243.24</v>
      </c>
      <c r="P410" s="330">
        <v>9.4600000000000009</v>
      </c>
      <c r="Q410" s="330"/>
      <c r="R410" s="330">
        <v>15.95</v>
      </c>
    </row>
    <row r="411" spans="1:18" ht="18.75" customHeight="1" x14ac:dyDescent="0.25">
      <c r="A411" s="328">
        <v>402</v>
      </c>
      <c r="B411" s="328" t="s">
        <v>1438</v>
      </c>
      <c r="C411" s="329" t="s">
        <v>1439</v>
      </c>
      <c r="D411" s="328" t="s">
        <v>1440</v>
      </c>
      <c r="E411" s="329" t="s">
        <v>2757</v>
      </c>
      <c r="F411" s="328" t="s">
        <v>204</v>
      </c>
      <c r="G411" s="330">
        <v>2267</v>
      </c>
      <c r="H411" s="330"/>
      <c r="I411" s="330"/>
      <c r="J411" s="330"/>
      <c r="K411" s="332">
        <f t="shared" si="12"/>
        <v>2267</v>
      </c>
      <c r="L411" s="330">
        <v>1350.8999999999999</v>
      </c>
      <c r="M411" s="332">
        <f t="shared" si="11"/>
        <v>916.10000000000014</v>
      </c>
      <c r="N411" s="334"/>
      <c r="O411" s="330">
        <v>123.38</v>
      </c>
      <c r="P411" s="330">
        <v>4.8</v>
      </c>
      <c r="Q411" s="330"/>
      <c r="R411" s="330">
        <v>8.09</v>
      </c>
    </row>
    <row r="412" spans="1:18" ht="30" customHeight="1" x14ac:dyDescent="0.25">
      <c r="A412" s="328"/>
      <c r="B412" s="328" t="s">
        <v>1441</v>
      </c>
      <c r="C412" s="329" t="s">
        <v>1442</v>
      </c>
      <c r="D412" s="328" t="s">
        <v>1443</v>
      </c>
      <c r="E412" s="329" t="s">
        <v>2757</v>
      </c>
      <c r="F412" s="328" t="s">
        <v>204</v>
      </c>
      <c r="G412" s="330"/>
      <c r="H412" s="330"/>
      <c r="I412" s="330"/>
      <c r="J412" s="330"/>
      <c r="K412" s="332">
        <f t="shared" ref="K412" si="13">SUM(G412:J412)</f>
        <v>0</v>
      </c>
      <c r="L412" s="330"/>
      <c r="M412" s="332">
        <f t="shared" si="11"/>
        <v>0</v>
      </c>
      <c r="N412" s="334" t="s">
        <v>1444</v>
      </c>
      <c r="O412" s="340"/>
      <c r="P412" s="340"/>
      <c r="Q412" s="340"/>
      <c r="R412" s="340"/>
    </row>
    <row r="413" spans="1:18" ht="18.75" customHeight="1" x14ac:dyDescent="0.25">
      <c r="A413" s="328">
        <v>403</v>
      </c>
      <c r="B413" s="328" t="s">
        <v>1445</v>
      </c>
      <c r="C413" s="329" t="s">
        <v>1446</v>
      </c>
      <c r="D413" s="328" t="s">
        <v>1447</v>
      </c>
      <c r="E413" s="329" t="s">
        <v>2767</v>
      </c>
      <c r="F413" s="328" t="s">
        <v>186</v>
      </c>
      <c r="G413" s="330">
        <v>852.99999999999989</v>
      </c>
      <c r="H413" s="330"/>
      <c r="I413" s="330"/>
      <c r="J413" s="330">
        <v>3022.17</v>
      </c>
      <c r="K413" s="332">
        <f t="shared" si="12"/>
        <v>3875.17</v>
      </c>
      <c r="L413" s="330">
        <v>784.95</v>
      </c>
      <c r="M413" s="332">
        <f t="shared" si="11"/>
        <v>3090.2200000000003</v>
      </c>
      <c r="N413" s="334"/>
      <c r="O413" s="330">
        <v>83.7</v>
      </c>
      <c r="P413" s="330">
        <v>3.26</v>
      </c>
      <c r="Q413" s="330"/>
      <c r="R413" s="330">
        <v>3.74</v>
      </c>
    </row>
    <row r="414" spans="1:18" ht="30" customHeight="1" x14ac:dyDescent="0.25">
      <c r="A414" s="328">
        <v>404</v>
      </c>
      <c r="B414" s="328" t="s">
        <v>1448</v>
      </c>
      <c r="C414" s="329" t="s">
        <v>1449</v>
      </c>
      <c r="D414" s="328" t="s">
        <v>1450</v>
      </c>
      <c r="E414" s="329" t="s">
        <v>2757</v>
      </c>
      <c r="F414" s="328" t="s">
        <v>204</v>
      </c>
      <c r="G414" s="330">
        <v>2267</v>
      </c>
      <c r="H414" s="330"/>
      <c r="I414" s="330"/>
      <c r="J414" s="330"/>
      <c r="K414" s="332">
        <f t="shared" si="12"/>
        <v>2267</v>
      </c>
      <c r="L414" s="330">
        <v>1296.6600000000001</v>
      </c>
      <c r="M414" s="332">
        <f t="shared" si="11"/>
        <v>970.33999999999992</v>
      </c>
      <c r="N414" s="334" t="s">
        <v>1451</v>
      </c>
      <c r="O414" s="330">
        <v>123.38</v>
      </c>
      <c r="P414" s="330">
        <v>4.8</v>
      </c>
      <c r="Q414" s="330"/>
      <c r="R414" s="330">
        <v>8.09</v>
      </c>
    </row>
    <row r="415" spans="1:18" ht="18.75" customHeight="1" x14ac:dyDescent="0.25">
      <c r="A415" s="328">
        <v>405</v>
      </c>
      <c r="B415" s="328" t="s">
        <v>1452</v>
      </c>
      <c r="C415" s="329" t="s">
        <v>1453</v>
      </c>
      <c r="D415" s="328" t="s">
        <v>1454</v>
      </c>
      <c r="E415" s="329" t="s">
        <v>2772</v>
      </c>
      <c r="F415" s="328" t="s">
        <v>322</v>
      </c>
      <c r="G415" s="330">
        <v>2217</v>
      </c>
      <c r="H415" s="330">
        <v>509.08</v>
      </c>
      <c r="I415" s="330"/>
      <c r="J415" s="330"/>
      <c r="K415" s="332">
        <f t="shared" si="12"/>
        <v>2726.08</v>
      </c>
      <c r="L415" s="330">
        <v>1365.6</v>
      </c>
      <c r="M415" s="332">
        <f t="shared" si="11"/>
        <v>1360.48</v>
      </c>
      <c r="N415" s="333"/>
      <c r="O415" s="330">
        <v>120.45</v>
      </c>
      <c r="P415" s="330">
        <v>4.68</v>
      </c>
      <c r="Q415" s="330"/>
      <c r="R415" s="330">
        <v>7.9</v>
      </c>
    </row>
    <row r="416" spans="1:18" ht="18.75" customHeight="1" x14ac:dyDescent="0.25">
      <c r="A416" s="328">
        <v>406</v>
      </c>
      <c r="B416" s="328" t="s">
        <v>1455</v>
      </c>
      <c r="C416" s="329" t="s">
        <v>1456</v>
      </c>
      <c r="D416" s="328" t="s">
        <v>1457</v>
      </c>
      <c r="E416" s="329" t="s">
        <v>2743</v>
      </c>
      <c r="F416" s="328" t="s">
        <v>213</v>
      </c>
      <c r="G416" s="330">
        <v>3794</v>
      </c>
      <c r="H416" s="330">
        <v>1344</v>
      </c>
      <c r="I416" s="330"/>
      <c r="J416" s="330"/>
      <c r="K416" s="332">
        <f t="shared" si="12"/>
        <v>5138</v>
      </c>
      <c r="L416" s="330">
        <v>697.76</v>
      </c>
      <c r="M416" s="332">
        <f t="shared" ref="M416:M484" si="14">K416-L416</f>
        <v>4440.24</v>
      </c>
      <c r="N416" s="333"/>
      <c r="O416" s="330">
        <v>195.62</v>
      </c>
      <c r="P416" s="330">
        <v>7.61</v>
      </c>
      <c r="Q416" s="330"/>
      <c r="R416" s="330">
        <v>12.82</v>
      </c>
    </row>
    <row r="417" spans="1:18" ht="18.75" customHeight="1" x14ac:dyDescent="0.25">
      <c r="A417" s="328">
        <v>407</v>
      </c>
      <c r="B417" s="328" t="s">
        <v>1458</v>
      </c>
      <c r="C417" s="329" t="s">
        <v>1459</v>
      </c>
      <c r="D417" s="328" t="s">
        <v>1460</v>
      </c>
      <c r="E417" s="329" t="s">
        <v>2743</v>
      </c>
      <c r="F417" s="328" t="s">
        <v>380</v>
      </c>
      <c r="G417" s="330">
        <v>4110</v>
      </c>
      <c r="H417" s="330">
        <v>1380.72</v>
      </c>
      <c r="I417" s="330"/>
      <c r="J417" s="330"/>
      <c r="K417" s="332">
        <f t="shared" si="12"/>
        <v>5490.72</v>
      </c>
      <c r="L417" s="330">
        <v>795.4</v>
      </c>
      <c r="M417" s="332">
        <f t="shared" si="14"/>
        <v>4695.3200000000006</v>
      </c>
      <c r="N417" s="333"/>
      <c r="O417" s="330">
        <v>214.11</v>
      </c>
      <c r="P417" s="330">
        <v>8.33</v>
      </c>
      <c r="Q417" s="330"/>
      <c r="R417" s="330">
        <v>14.04</v>
      </c>
    </row>
    <row r="418" spans="1:18" ht="18.75" customHeight="1" x14ac:dyDescent="0.25">
      <c r="A418" s="328">
        <v>408</v>
      </c>
      <c r="B418" s="328" t="s">
        <v>1461</v>
      </c>
      <c r="C418" s="329" t="s">
        <v>1462</v>
      </c>
      <c r="D418" s="328" t="s">
        <v>1463</v>
      </c>
      <c r="E418" s="329" t="s">
        <v>2772</v>
      </c>
      <c r="F418" s="328" t="s">
        <v>322</v>
      </c>
      <c r="G418" s="330">
        <v>2217</v>
      </c>
      <c r="H418" s="330">
        <v>532.22</v>
      </c>
      <c r="I418" s="330"/>
      <c r="J418" s="330"/>
      <c r="K418" s="332">
        <f t="shared" si="12"/>
        <v>2749.2200000000003</v>
      </c>
      <c r="L418" s="330">
        <v>1512.36</v>
      </c>
      <c r="M418" s="332">
        <f t="shared" si="14"/>
        <v>1236.8600000000004</v>
      </c>
      <c r="N418" s="334"/>
      <c r="O418" s="330">
        <v>120.45</v>
      </c>
      <c r="P418" s="330">
        <v>4.68</v>
      </c>
      <c r="Q418" s="330"/>
      <c r="R418" s="330">
        <v>7.9</v>
      </c>
    </row>
    <row r="419" spans="1:18" ht="18.75" customHeight="1" x14ac:dyDescent="0.25">
      <c r="A419" s="328">
        <v>409</v>
      </c>
      <c r="B419" s="328" t="s">
        <v>1464</v>
      </c>
      <c r="C419" s="329" t="s">
        <v>1465</v>
      </c>
      <c r="D419" s="328" t="s">
        <v>1466</v>
      </c>
      <c r="E419" s="329" t="s">
        <v>2772</v>
      </c>
      <c r="F419" s="328" t="s">
        <v>223</v>
      </c>
      <c r="G419" s="330">
        <v>2226</v>
      </c>
      <c r="H419" s="330">
        <v>485.94</v>
      </c>
      <c r="I419" s="330"/>
      <c r="J419" s="330"/>
      <c r="K419" s="332">
        <f t="shared" si="12"/>
        <v>2711.94</v>
      </c>
      <c r="L419" s="330">
        <v>1499.7800000000002</v>
      </c>
      <c r="M419" s="332">
        <f t="shared" si="14"/>
        <v>1212.1599999999999</v>
      </c>
      <c r="N419" s="334"/>
      <c r="O419" s="330">
        <v>120.98</v>
      </c>
      <c r="P419" s="330">
        <v>4.7</v>
      </c>
      <c r="Q419" s="330"/>
      <c r="R419" s="330">
        <v>7.93</v>
      </c>
    </row>
    <row r="420" spans="1:18" ht="18.75" customHeight="1" x14ac:dyDescent="0.25">
      <c r="A420" s="328">
        <v>410</v>
      </c>
      <c r="B420" s="328" t="s">
        <v>1467</v>
      </c>
      <c r="C420" s="329" t="s">
        <v>1468</v>
      </c>
      <c r="D420" s="328" t="s">
        <v>1469</v>
      </c>
      <c r="E420" s="329" t="s">
        <v>2757</v>
      </c>
      <c r="F420" s="328" t="s">
        <v>204</v>
      </c>
      <c r="G420" s="330">
        <v>6635</v>
      </c>
      <c r="H420" s="330">
        <v>598.5</v>
      </c>
      <c r="I420" s="330"/>
      <c r="J420" s="330"/>
      <c r="K420" s="332">
        <f t="shared" si="12"/>
        <v>7233.5</v>
      </c>
      <c r="L420" s="330">
        <v>407.22</v>
      </c>
      <c r="M420" s="332">
        <f t="shared" si="14"/>
        <v>6826.28</v>
      </c>
      <c r="N420" s="333"/>
      <c r="O420" s="330">
        <v>123.38</v>
      </c>
      <c r="P420" s="330">
        <v>4.8</v>
      </c>
      <c r="Q420" s="330"/>
      <c r="R420" s="330">
        <v>8.09</v>
      </c>
    </row>
    <row r="421" spans="1:18" ht="18.75" customHeight="1" x14ac:dyDescent="0.25">
      <c r="A421" s="328">
        <v>411</v>
      </c>
      <c r="B421" s="328" t="s">
        <v>1470</v>
      </c>
      <c r="C421" s="329" t="s">
        <v>1471</v>
      </c>
      <c r="D421" s="328" t="s">
        <v>1472</v>
      </c>
      <c r="E421" s="329" t="s">
        <v>2757</v>
      </c>
      <c r="F421" s="328" t="s">
        <v>269</v>
      </c>
      <c r="G421" s="330">
        <v>4208.84</v>
      </c>
      <c r="H421" s="330">
        <v>551.94000000000005</v>
      </c>
      <c r="I421" s="330"/>
      <c r="J421" s="330"/>
      <c r="K421" s="332">
        <f t="shared" si="12"/>
        <v>4760.7800000000007</v>
      </c>
      <c r="L421" s="330">
        <v>308.89999999999998</v>
      </c>
      <c r="M421" s="332">
        <f t="shared" si="14"/>
        <v>4451.880000000001</v>
      </c>
      <c r="N421" s="334"/>
      <c r="O421" s="330">
        <v>124.43</v>
      </c>
      <c r="P421" s="330">
        <v>4.84</v>
      </c>
      <c r="Q421" s="330"/>
      <c r="R421" s="330">
        <v>8.16</v>
      </c>
    </row>
    <row r="422" spans="1:18" ht="18.75" customHeight="1" x14ac:dyDescent="0.25">
      <c r="A422" s="328">
        <v>412</v>
      </c>
      <c r="B422" s="328" t="s">
        <v>1473</v>
      </c>
      <c r="C422" s="329" t="s">
        <v>1474</v>
      </c>
      <c r="D422" s="328" t="s">
        <v>1475</v>
      </c>
      <c r="E422" s="329" t="s">
        <v>2757</v>
      </c>
      <c r="F422" s="328" t="s">
        <v>204</v>
      </c>
      <c r="G422" s="330">
        <v>2267</v>
      </c>
      <c r="H422" s="330">
        <v>551.94000000000005</v>
      </c>
      <c r="I422" s="330"/>
      <c r="J422" s="331"/>
      <c r="K422" s="332">
        <f t="shared" si="12"/>
        <v>2818.94</v>
      </c>
      <c r="L422" s="330">
        <v>235.21</v>
      </c>
      <c r="M422" s="332">
        <f t="shared" si="14"/>
        <v>2583.73</v>
      </c>
      <c r="N422" s="334"/>
      <c r="O422" s="330">
        <v>123.38</v>
      </c>
      <c r="P422" s="330">
        <v>4.8</v>
      </c>
      <c r="Q422" s="330"/>
      <c r="R422" s="330">
        <v>8.09</v>
      </c>
    </row>
    <row r="423" spans="1:18" ht="18.75" customHeight="1" x14ac:dyDescent="0.25">
      <c r="A423" s="328">
        <v>413</v>
      </c>
      <c r="B423" s="328" t="s">
        <v>1476</v>
      </c>
      <c r="C423" s="329" t="s">
        <v>1477</v>
      </c>
      <c r="D423" s="328" t="s">
        <v>1478</v>
      </c>
      <c r="E423" s="329" t="s">
        <v>2744</v>
      </c>
      <c r="F423" s="328" t="s">
        <v>236</v>
      </c>
      <c r="G423" s="330">
        <v>4921</v>
      </c>
      <c r="H423" s="330"/>
      <c r="I423" s="330"/>
      <c r="J423" s="330"/>
      <c r="K423" s="332">
        <f t="shared" si="12"/>
        <v>4921</v>
      </c>
      <c r="L423" s="330">
        <v>652.29999999999995</v>
      </c>
      <c r="M423" s="332">
        <f t="shared" si="14"/>
        <v>4268.7</v>
      </c>
      <c r="N423" s="334"/>
      <c r="O423" s="330">
        <v>261.55</v>
      </c>
      <c r="P423" s="330">
        <v>10.17</v>
      </c>
      <c r="Q423" s="330"/>
      <c r="R423" s="330">
        <v>17.149999999999999</v>
      </c>
    </row>
    <row r="424" spans="1:18" ht="18.75" customHeight="1" x14ac:dyDescent="0.25">
      <c r="A424" s="328">
        <v>414</v>
      </c>
      <c r="B424" s="328" t="s">
        <v>1479</v>
      </c>
      <c r="C424" s="329" t="s">
        <v>1480</v>
      </c>
      <c r="D424" s="328" t="s">
        <v>1481</v>
      </c>
      <c r="E424" s="329" t="s">
        <v>2783</v>
      </c>
      <c r="F424" s="328" t="s">
        <v>186</v>
      </c>
      <c r="G424" s="330">
        <v>2226</v>
      </c>
      <c r="H424" s="330">
        <v>336.92</v>
      </c>
      <c r="I424" s="330"/>
      <c r="J424" s="330"/>
      <c r="K424" s="332">
        <f t="shared" si="12"/>
        <v>2562.92</v>
      </c>
      <c r="L424" s="330">
        <v>321.37999999999994</v>
      </c>
      <c r="M424" s="332">
        <f t="shared" si="14"/>
        <v>2241.54</v>
      </c>
      <c r="N424" s="333"/>
      <c r="O424" s="330">
        <v>120.98</v>
      </c>
      <c r="P424" s="330">
        <v>4.7</v>
      </c>
      <c r="Q424" s="330"/>
      <c r="R424" s="330">
        <v>7.93</v>
      </c>
    </row>
    <row r="425" spans="1:18" ht="18.75" customHeight="1" x14ac:dyDescent="0.25">
      <c r="A425" s="328">
        <v>415</v>
      </c>
      <c r="B425" s="328" t="s">
        <v>1482</v>
      </c>
      <c r="C425" s="329" t="s">
        <v>1483</v>
      </c>
      <c r="D425" s="328" t="s">
        <v>1484</v>
      </c>
      <c r="E425" s="329" t="s">
        <v>2748</v>
      </c>
      <c r="F425" s="328" t="s">
        <v>312</v>
      </c>
      <c r="G425" s="330">
        <v>3344</v>
      </c>
      <c r="H425" s="330">
        <v>987.06</v>
      </c>
      <c r="I425" s="330"/>
      <c r="J425" s="330"/>
      <c r="K425" s="332">
        <f t="shared" si="12"/>
        <v>4331.0599999999995</v>
      </c>
      <c r="L425" s="330">
        <v>1142.07</v>
      </c>
      <c r="M425" s="332">
        <f t="shared" si="14"/>
        <v>3188.99</v>
      </c>
      <c r="N425" s="334"/>
      <c r="O425" s="330">
        <v>195.62</v>
      </c>
      <c r="P425" s="330">
        <v>7.61</v>
      </c>
      <c r="Q425" s="330"/>
      <c r="R425" s="330">
        <v>12.82</v>
      </c>
    </row>
    <row r="426" spans="1:18" ht="18.75" customHeight="1" x14ac:dyDescent="0.25">
      <c r="A426" s="328">
        <v>416</v>
      </c>
      <c r="B426" s="328" t="s">
        <v>1485</v>
      </c>
      <c r="C426" s="329" t="s">
        <v>1486</v>
      </c>
      <c r="D426" s="328" t="s">
        <v>1487</v>
      </c>
      <c r="E426" s="329" t="s">
        <v>2743</v>
      </c>
      <c r="F426" s="328" t="s">
        <v>213</v>
      </c>
      <c r="G426" s="330">
        <v>4094</v>
      </c>
      <c r="H426" s="330">
        <v>1344</v>
      </c>
      <c r="I426" s="330"/>
      <c r="J426" s="330"/>
      <c r="K426" s="332">
        <f t="shared" si="12"/>
        <v>5438</v>
      </c>
      <c r="L426" s="330">
        <v>1970.8400000000001</v>
      </c>
      <c r="M426" s="332">
        <f t="shared" si="14"/>
        <v>3467.16</v>
      </c>
      <c r="N426" s="333"/>
      <c r="O426" s="330">
        <v>195.62</v>
      </c>
      <c r="P426" s="330">
        <v>7.61</v>
      </c>
      <c r="Q426" s="330"/>
      <c r="R426" s="330">
        <v>12.82</v>
      </c>
    </row>
    <row r="427" spans="1:18" ht="18.75" customHeight="1" x14ac:dyDescent="0.25">
      <c r="A427" s="328">
        <v>417</v>
      </c>
      <c r="B427" s="328" t="s">
        <v>1488</v>
      </c>
      <c r="C427" s="329" t="s">
        <v>1489</v>
      </c>
      <c r="D427" s="328" t="s">
        <v>1490</v>
      </c>
      <c r="E427" s="329" t="s">
        <v>2761</v>
      </c>
      <c r="F427" s="328" t="s">
        <v>492</v>
      </c>
      <c r="G427" s="330">
        <v>2199</v>
      </c>
      <c r="H427" s="330">
        <v>543.79</v>
      </c>
      <c r="I427" s="330"/>
      <c r="J427" s="330"/>
      <c r="K427" s="332">
        <f t="shared" si="12"/>
        <v>2742.79</v>
      </c>
      <c r="L427" s="330">
        <v>1738.06</v>
      </c>
      <c r="M427" s="332">
        <f t="shared" si="14"/>
        <v>1004.73</v>
      </c>
      <c r="N427" s="334"/>
      <c r="O427" s="330">
        <v>119.4</v>
      </c>
      <c r="P427" s="330">
        <v>4.6399999999999997</v>
      </c>
      <c r="Q427" s="330"/>
      <c r="R427" s="330">
        <v>7.83</v>
      </c>
    </row>
    <row r="428" spans="1:18" ht="18.75" customHeight="1" x14ac:dyDescent="0.25">
      <c r="A428" s="328">
        <v>418</v>
      </c>
      <c r="B428" s="328" t="s">
        <v>1491</v>
      </c>
      <c r="C428" s="329" t="s">
        <v>1492</v>
      </c>
      <c r="D428" s="328" t="s">
        <v>1493</v>
      </c>
      <c r="E428" s="329" t="s">
        <v>2757</v>
      </c>
      <c r="F428" s="328" t="s">
        <v>204</v>
      </c>
      <c r="G428" s="330">
        <v>2267</v>
      </c>
      <c r="H428" s="330">
        <v>551.94000000000005</v>
      </c>
      <c r="I428" s="335"/>
      <c r="J428" s="330"/>
      <c r="K428" s="332">
        <f t="shared" si="12"/>
        <v>2818.94</v>
      </c>
      <c r="L428" s="330">
        <v>1348.49</v>
      </c>
      <c r="M428" s="332">
        <f t="shared" si="14"/>
        <v>1470.45</v>
      </c>
      <c r="N428" s="336"/>
      <c r="O428" s="335">
        <v>123.38</v>
      </c>
      <c r="P428" s="335">
        <v>4.8</v>
      </c>
      <c r="Q428" s="335"/>
      <c r="R428" s="335">
        <v>8.09</v>
      </c>
    </row>
    <row r="429" spans="1:18" ht="18.75" customHeight="1" x14ac:dyDescent="0.25">
      <c r="A429" s="328">
        <v>419</v>
      </c>
      <c r="B429" s="328" t="s">
        <v>1494</v>
      </c>
      <c r="C429" s="329" t="s">
        <v>1495</v>
      </c>
      <c r="D429" s="328" t="s">
        <v>1496</v>
      </c>
      <c r="E429" s="329" t="s">
        <v>2757</v>
      </c>
      <c r="F429" s="328" t="s">
        <v>204</v>
      </c>
      <c r="G429" s="330">
        <v>2267</v>
      </c>
      <c r="H429" s="330"/>
      <c r="I429" s="330"/>
      <c r="J429" s="330"/>
      <c r="K429" s="332">
        <f t="shared" si="12"/>
        <v>2267</v>
      </c>
      <c r="L429" s="330">
        <v>219.21</v>
      </c>
      <c r="M429" s="332">
        <f t="shared" si="14"/>
        <v>2047.79</v>
      </c>
      <c r="N429" s="334"/>
      <c r="O429" s="330">
        <v>123.38</v>
      </c>
      <c r="P429" s="330">
        <v>4.8</v>
      </c>
      <c r="Q429" s="330"/>
      <c r="R429" s="330">
        <v>8.09</v>
      </c>
    </row>
    <row r="430" spans="1:18" ht="18.75" customHeight="1" x14ac:dyDescent="0.25">
      <c r="A430" s="328">
        <v>420</v>
      </c>
      <c r="B430" s="328" t="s">
        <v>1497</v>
      </c>
      <c r="C430" s="329" t="s">
        <v>1498</v>
      </c>
      <c r="D430" s="328" t="s">
        <v>1499</v>
      </c>
      <c r="E430" s="329" t="s">
        <v>2757</v>
      </c>
      <c r="F430" s="328" t="s">
        <v>204</v>
      </c>
      <c r="G430" s="330">
        <v>2267</v>
      </c>
      <c r="H430" s="330">
        <v>551.94000000000005</v>
      </c>
      <c r="I430" s="330"/>
      <c r="J430" s="330"/>
      <c r="K430" s="332">
        <f t="shared" si="12"/>
        <v>2818.94</v>
      </c>
      <c r="L430" s="330">
        <v>1498.2</v>
      </c>
      <c r="M430" s="332">
        <f t="shared" si="14"/>
        <v>1320.74</v>
      </c>
      <c r="N430" s="334"/>
      <c r="O430" s="330">
        <v>123.38</v>
      </c>
      <c r="P430" s="330">
        <v>4.8</v>
      </c>
      <c r="Q430" s="330"/>
      <c r="R430" s="330">
        <v>8.09</v>
      </c>
    </row>
    <row r="431" spans="1:18" ht="18.75" customHeight="1" x14ac:dyDescent="0.25">
      <c r="A431" s="328">
        <v>421</v>
      </c>
      <c r="B431" s="328" t="s">
        <v>1500</v>
      </c>
      <c r="C431" s="329" t="s">
        <v>1501</v>
      </c>
      <c r="D431" s="328" t="s">
        <v>1502</v>
      </c>
      <c r="E431" s="329" t="s">
        <v>2743</v>
      </c>
      <c r="F431" s="328" t="s">
        <v>236</v>
      </c>
      <c r="G431" s="330">
        <v>4921</v>
      </c>
      <c r="H431" s="330"/>
      <c r="I431" s="330"/>
      <c r="J431" s="330"/>
      <c r="K431" s="332">
        <f t="shared" si="12"/>
        <v>4921</v>
      </c>
      <c r="L431" s="330">
        <v>2360.71</v>
      </c>
      <c r="M431" s="332">
        <f t="shared" si="14"/>
        <v>2560.29</v>
      </c>
      <c r="N431" s="334"/>
      <c r="O431" s="330">
        <v>261.55</v>
      </c>
      <c r="P431" s="330">
        <v>10.17</v>
      </c>
      <c r="Q431" s="330"/>
      <c r="R431" s="330">
        <v>17.149999999999999</v>
      </c>
    </row>
    <row r="432" spans="1:18" ht="18.75" customHeight="1" x14ac:dyDescent="0.25">
      <c r="A432" s="328">
        <v>422</v>
      </c>
      <c r="B432" s="328" t="s">
        <v>1503</v>
      </c>
      <c r="C432" s="329" t="s">
        <v>1504</v>
      </c>
      <c r="D432" s="328" t="s">
        <v>1505</v>
      </c>
      <c r="E432" s="329" t="s">
        <v>2743</v>
      </c>
      <c r="F432" s="328" t="s">
        <v>213</v>
      </c>
      <c r="G432" s="330">
        <v>3794</v>
      </c>
      <c r="H432" s="330">
        <v>1344</v>
      </c>
      <c r="I432" s="330"/>
      <c r="J432" s="330"/>
      <c r="K432" s="332">
        <f t="shared" si="12"/>
        <v>5138</v>
      </c>
      <c r="L432" s="330">
        <v>608.80000000000007</v>
      </c>
      <c r="M432" s="332">
        <f t="shared" si="14"/>
        <v>4529.2</v>
      </c>
      <c r="N432" s="334"/>
      <c r="O432" s="330">
        <v>195.62</v>
      </c>
      <c r="P432" s="330">
        <v>7.61</v>
      </c>
      <c r="Q432" s="330"/>
      <c r="R432" s="330">
        <v>12.82</v>
      </c>
    </row>
    <row r="433" spans="1:18" ht="18.75" customHeight="1" x14ac:dyDescent="0.25">
      <c r="A433" s="328">
        <v>423</v>
      </c>
      <c r="B433" s="328" t="s">
        <v>1506</v>
      </c>
      <c r="C433" s="329" t="s">
        <v>1507</v>
      </c>
      <c r="D433" s="328" t="s">
        <v>1508</v>
      </c>
      <c r="E433" s="329" t="s">
        <v>2772</v>
      </c>
      <c r="F433" s="328" t="s">
        <v>322</v>
      </c>
      <c r="G433" s="330">
        <v>5517</v>
      </c>
      <c r="H433" s="330"/>
      <c r="I433" s="330"/>
      <c r="J433" s="330"/>
      <c r="K433" s="332">
        <f t="shared" si="12"/>
        <v>5517</v>
      </c>
      <c r="L433" s="330">
        <v>352.87</v>
      </c>
      <c r="M433" s="332">
        <f t="shared" si="14"/>
        <v>5164.13</v>
      </c>
      <c r="N433" s="334"/>
      <c r="O433" s="330">
        <v>120.45</v>
      </c>
      <c r="P433" s="330">
        <v>4.68</v>
      </c>
      <c r="Q433" s="330"/>
      <c r="R433" s="330">
        <v>7.9</v>
      </c>
    </row>
    <row r="434" spans="1:18" ht="19.5" customHeight="1" x14ac:dyDescent="0.25">
      <c r="A434" s="328">
        <v>424</v>
      </c>
      <c r="B434" s="328" t="s">
        <v>1509</v>
      </c>
      <c r="C434" s="329" t="s">
        <v>1510</v>
      </c>
      <c r="D434" s="328" t="s">
        <v>1511</v>
      </c>
      <c r="E434" s="329" t="s">
        <v>2748</v>
      </c>
      <c r="F434" s="328" t="s">
        <v>312</v>
      </c>
      <c r="G434" s="330">
        <v>3344</v>
      </c>
      <c r="H434" s="330"/>
      <c r="I434" s="330"/>
      <c r="J434" s="330"/>
      <c r="K434" s="332">
        <f t="shared" si="12"/>
        <v>3344</v>
      </c>
      <c r="L434" s="330">
        <v>1887.8</v>
      </c>
      <c r="M434" s="332">
        <f t="shared" si="14"/>
        <v>1456.2</v>
      </c>
      <c r="N434" s="334"/>
      <c r="O434" s="330">
        <v>195.62</v>
      </c>
      <c r="P434" s="330">
        <v>7.61</v>
      </c>
      <c r="Q434" s="330"/>
      <c r="R434" s="330">
        <v>12.82</v>
      </c>
    </row>
    <row r="435" spans="1:18" ht="18.75" customHeight="1" x14ac:dyDescent="0.25">
      <c r="A435" s="328">
        <v>425</v>
      </c>
      <c r="B435" s="328" t="s">
        <v>1512</v>
      </c>
      <c r="C435" s="329" t="s">
        <v>1513</v>
      </c>
      <c r="D435" s="328" t="s">
        <v>1514</v>
      </c>
      <c r="E435" s="329" t="s">
        <v>2778</v>
      </c>
      <c r="F435" s="328" t="s">
        <v>204</v>
      </c>
      <c r="G435" s="330">
        <v>2267</v>
      </c>
      <c r="H435" s="330"/>
      <c r="I435" s="330"/>
      <c r="J435" s="330"/>
      <c r="K435" s="332">
        <f t="shared" si="12"/>
        <v>2267</v>
      </c>
      <c r="L435" s="330">
        <v>178.21</v>
      </c>
      <c r="M435" s="332">
        <f t="shared" si="14"/>
        <v>2088.79</v>
      </c>
      <c r="N435" s="334"/>
      <c r="O435" s="330">
        <v>123.38</v>
      </c>
      <c r="P435" s="330">
        <v>4.8</v>
      </c>
      <c r="Q435" s="330"/>
      <c r="R435" s="330">
        <v>8.09</v>
      </c>
    </row>
    <row r="436" spans="1:18" ht="18.75" customHeight="1" x14ac:dyDescent="0.25">
      <c r="A436" s="328">
        <v>426</v>
      </c>
      <c r="B436" s="328" t="s">
        <v>1515</v>
      </c>
      <c r="C436" s="329" t="s">
        <v>1516</v>
      </c>
      <c r="D436" s="328" t="s">
        <v>1517</v>
      </c>
      <c r="E436" s="329" t="s">
        <v>2769</v>
      </c>
      <c r="F436" s="328" t="s">
        <v>312</v>
      </c>
      <c r="G436" s="330">
        <v>3344</v>
      </c>
      <c r="H436" s="330">
        <v>925.36</v>
      </c>
      <c r="I436" s="330"/>
      <c r="J436" s="330"/>
      <c r="K436" s="332">
        <f t="shared" si="12"/>
        <v>4269.3599999999997</v>
      </c>
      <c r="L436" s="330">
        <v>587.72</v>
      </c>
      <c r="M436" s="332">
        <f t="shared" si="14"/>
        <v>3681.6399999999994</v>
      </c>
      <c r="N436" s="334"/>
      <c r="O436" s="330">
        <v>300.95999999999998</v>
      </c>
      <c r="P436" s="330">
        <v>11.7</v>
      </c>
      <c r="Q436" s="330"/>
      <c r="R436" s="330">
        <v>19.73</v>
      </c>
    </row>
    <row r="437" spans="1:18" ht="18.75" customHeight="1" x14ac:dyDescent="0.25">
      <c r="A437" s="328">
        <v>427</v>
      </c>
      <c r="B437" s="328" t="s">
        <v>1518</v>
      </c>
      <c r="C437" s="329" t="s">
        <v>1519</v>
      </c>
      <c r="D437" s="328" t="s">
        <v>1520</v>
      </c>
      <c r="E437" s="329" t="s">
        <v>2769</v>
      </c>
      <c r="F437" s="328" t="s">
        <v>312</v>
      </c>
      <c r="G437" s="330">
        <v>3344</v>
      </c>
      <c r="H437" s="330">
        <v>956.21</v>
      </c>
      <c r="I437" s="330"/>
      <c r="J437" s="330"/>
      <c r="K437" s="332">
        <f t="shared" si="12"/>
        <v>4300.21</v>
      </c>
      <c r="L437" s="330">
        <v>468.87</v>
      </c>
      <c r="M437" s="332">
        <f t="shared" si="14"/>
        <v>3831.34</v>
      </c>
      <c r="N437" s="334"/>
      <c r="O437" s="330">
        <v>195.62</v>
      </c>
      <c r="P437" s="330">
        <v>7.61</v>
      </c>
      <c r="Q437" s="330"/>
      <c r="R437" s="330">
        <v>12.82</v>
      </c>
    </row>
    <row r="438" spans="1:18" ht="18.75" customHeight="1" x14ac:dyDescent="0.25">
      <c r="A438" s="328">
        <v>428</v>
      </c>
      <c r="B438" s="328" t="s">
        <v>1521</v>
      </c>
      <c r="C438" s="329" t="s">
        <v>1522</v>
      </c>
      <c r="D438" s="328" t="s">
        <v>1523</v>
      </c>
      <c r="E438" s="329" t="s">
        <v>2744</v>
      </c>
      <c r="F438" s="328" t="s">
        <v>236</v>
      </c>
      <c r="G438" s="330">
        <v>4921</v>
      </c>
      <c r="H438" s="330"/>
      <c r="I438" s="330"/>
      <c r="J438" s="330"/>
      <c r="K438" s="332">
        <f t="shared" si="12"/>
        <v>4921</v>
      </c>
      <c r="L438" s="330">
        <v>2464.0700000000002</v>
      </c>
      <c r="M438" s="332">
        <f t="shared" si="14"/>
        <v>2456.9299999999998</v>
      </c>
      <c r="N438" s="334"/>
      <c r="O438" s="330">
        <v>261.55</v>
      </c>
      <c r="P438" s="330">
        <v>10.17</v>
      </c>
      <c r="Q438" s="330"/>
      <c r="R438" s="330">
        <v>17.149999999999999</v>
      </c>
    </row>
    <row r="439" spans="1:18" ht="18.75" customHeight="1" x14ac:dyDescent="0.25">
      <c r="A439" s="328">
        <v>429</v>
      </c>
      <c r="B439" s="328" t="s">
        <v>1524</v>
      </c>
      <c r="C439" s="329" t="s">
        <v>1525</v>
      </c>
      <c r="D439" s="328" t="s">
        <v>1526</v>
      </c>
      <c r="E439" s="329" t="s">
        <v>2759</v>
      </c>
      <c r="F439" s="328" t="s">
        <v>223</v>
      </c>
      <c r="G439" s="330">
        <v>1792.3899999999999</v>
      </c>
      <c r="H439" s="330">
        <v>254.54</v>
      </c>
      <c r="I439" s="330"/>
      <c r="J439" s="330"/>
      <c r="K439" s="332">
        <f t="shared" si="12"/>
        <v>2046.9299999999998</v>
      </c>
      <c r="L439" s="330">
        <v>169.70000000000002</v>
      </c>
      <c r="M439" s="332">
        <f t="shared" si="14"/>
        <v>1877.2299999999998</v>
      </c>
      <c r="N439" s="334"/>
      <c r="O439" s="330">
        <v>81.95</v>
      </c>
      <c r="P439" s="330">
        <v>3.26</v>
      </c>
      <c r="Q439" s="330"/>
      <c r="R439" s="330">
        <v>5.37</v>
      </c>
    </row>
    <row r="440" spans="1:18" ht="18.75" customHeight="1" x14ac:dyDescent="0.25">
      <c r="A440" s="328">
        <v>430</v>
      </c>
      <c r="B440" s="328" t="s">
        <v>1527</v>
      </c>
      <c r="C440" s="329" t="s">
        <v>1528</v>
      </c>
      <c r="D440" s="328" t="s">
        <v>1529</v>
      </c>
      <c r="E440" s="329" t="s">
        <v>2744</v>
      </c>
      <c r="F440" s="328" t="s">
        <v>236</v>
      </c>
      <c r="G440" s="330">
        <v>4471</v>
      </c>
      <c r="H440" s="330"/>
      <c r="I440" s="330"/>
      <c r="J440" s="330"/>
      <c r="K440" s="332">
        <f t="shared" si="12"/>
        <v>4471</v>
      </c>
      <c r="L440" s="330">
        <v>589.29999999999995</v>
      </c>
      <c r="M440" s="332">
        <f t="shared" si="14"/>
        <v>3881.7</v>
      </c>
      <c r="N440" s="334"/>
      <c r="O440" s="330">
        <v>261.55</v>
      </c>
      <c r="P440" s="330">
        <v>10.17</v>
      </c>
      <c r="Q440" s="330"/>
      <c r="R440" s="330">
        <v>17.149999999999999</v>
      </c>
    </row>
    <row r="441" spans="1:18" ht="18.75" customHeight="1" x14ac:dyDescent="0.25">
      <c r="A441" s="328">
        <v>431</v>
      </c>
      <c r="B441" s="328" t="s">
        <v>1530</v>
      </c>
      <c r="C441" s="329" t="s">
        <v>1531</v>
      </c>
      <c r="D441" s="328" t="s">
        <v>1532</v>
      </c>
      <c r="E441" s="329" t="s">
        <v>2750</v>
      </c>
      <c r="F441" s="328" t="s">
        <v>269</v>
      </c>
      <c r="G441" s="330">
        <v>867.49</v>
      </c>
      <c r="H441" s="330"/>
      <c r="I441" s="330"/>
      <c r="J441" s="330">
        <v>1182.17</v>
      </c>
      <c r="K441" s="332">
        <f t="shared" si="12"/>
        <v>2049.66</v>
      </c>
      <c r="L441" s="330">
        <v>769.66000000000008</v>
      </c>
      <c r="M441" s="332">
        <f t="shared" si="14"/>
        <v>1279.9999999999998</v>
      </c>
      <c r="N441" s="334"/>
      <c r="O441" s="330">
        <v>83.7</v>
      </c>
      <c r="P441" s="330"/>
      <c r="Q441" s="330">
        <v>1.4</v>
      </c>
      <c r="R441" s="330">
        <v>3.3</v>
      </c>
    </row>
    <row r="442" spans="1:18" ht="18.75" customHeight="1" x14ac:dyDescent="0.25">
      <c r="A442" s="328">
        <v>432</v>
      </c>
      <c r="B442" s="328" t="s">
        <v>1533</v>
      </c>
      <c r="C442" s="329" t="s">
        <v>1534</v>
      </c>
      <c r="D442" s="328" t="s">
        <v>1535</v>
      </c>
      <c r="E442" s="329" t="s">
        <v>2757</v>
      </c>
      <c r="F442" s="328" t="s">
        <v>186</v>
      </c>
      <c r="G442" s="330">
        <v>2376</v>
      </c>
      <c r="H442" s="330"/>
      <c r="I442" s="330"/>
      <c r="J442" s="330"/>
      <c r="K442" s="332">
        <f t="shared" si="12"/>
        <v>2376</v>
      </c>
      <c r="L442" s="330">
        <v>204.65</v>
      </c>
      <c r="M442" s="332">
        <f t="shared" si="14"/>
        <v>2171.35</v>
      </c>
      <c r="N442" s="334"/>
      <c r="O442" s="330">
        <v>120.98</v>
      </c>
      <c r="P442" s="330">
        <v>4.7</v>
      </c>
      <c r="Q442" s="330"/>
      <c r="R442" s="330">
        <v>7.93</v>
      </c>
    </row>
    <row r="443" spans="1:18" ht="18.75" customHeight="1" x14ac:dyDescent="0.25">
      <c r="A443" s="328">
        <v>433</v>
      </c>
      <c r="B443" s="328" t="s">
        <v>1536</v>
      </c>
      <c r="C443" s="329" t="s">
        <v>1537</v>
      </c>
      <c r="D443" s="328" t="s">
        <v>1538</v>
      </c>
      <c r="E443" s="329" t="s">
        <v>2757</v>
      </c>
      <c r="F443" s="328" t="s">
        <v>204</v>
      </c>
      <c r="G443" s="330">
        <v>2267</v>
      </c>
      <c r="H443" s="330">
        <v>551.94000000000005</v>
      </c>
      <c r="I443" s="330"/>
      <c r="J443" s="330"/>
      <c r="K443" s="332">
        <f t="shared" si="12"/>
        <v>2818.94</v>
      </c>
      <c r="L443" s="330">
        <v>1549.58</v>
      </c>
      <c r="M443" s="332">
        <f t="shared" si="14"/>
        <v>1269.3600000000001</v>
      </c>
      <c r="N443" s="334"/>
      <c r="O443" s="330">
        <v>123.38</v>
      </c>
      <c r="P443" s="330">
        <v>4.8</v>
      </c>
      <c r="Q443" s="330"/>
      <c r="R443" s="330">
        <v>8.09</v>
      </c>
    </row>
    <row r="444" spans="1:18" ht="18.75" customHeight="1" x14ac:dyDescent="0.25">
      <c r="A444" s="328">
        <v>434</v>
      </c>
      <c r="B444" s="328" t="s">
        <v>1539</v>
      </c>
      <c r="C444" s="329" t="s">
        <v>1540</v>
      </c>
      <c r="D444" s="328" t="s">
        <v>1541</v>
      </c>
      <c r="E444" s="329" t="s">
        <v>2759</v>
      </c>
      <c r="F444" s="328" t="s">
        <v>208</v>
      </c>
      <c r="G444" s="330">
        <v>3079.86</v>
      </c>
      <c r="H444" s="330"/>
      <c r="I444" s="330"/>
      <c r="J444" s="330"/>
      <c r="K444" s="332">
        <f t="shared" si="12"/>
        <v>3079.86</v>
      </c>
      <c r="L444" s="330"/>
      <c r="M444" s="332">
        <f t="shared" si="14"/>
        <v>3079.86</v>
      </c>
      <c r="N444" s="334"/>
      <c r="O444" s="330"/>
      <c r="P444" s="330"/>
      <c r="Q444" s="330"/>
      <c r="R444" s="330"/>
    </row>
    <row r="445" spans="1:18" ht="18.75" customHeight="1" x14ac:dyDescent="0.25">
      <c r="A445" s="328">
        <v>435</v>
      </c>
      <c r="B445" s="328" t="s">
        <v>1542</v>
      </c>
      <c r="C445" s="329" t="s">
        <v>1543</v>
      </c>
      <c r="D445" s="328" t="s">
        <v>1544</v>
      </c>
      <c r="E445" s="329" t="s">
        <v>2746</v>
      </c>
      <c r="F445" s="328" t="s">
        <v>342</v>
      </c>
      <c r="G445" s="330">
        <v>4921</v>
      </c>
      <c r="H445" s="330"/>
      <c r="I445" s="330"/>
      <c r="J445" s="330"/>
      <c r="K445" s="332">
        <f t="shared" si="12"/>
        <v>4921</v>
      </c>
      <c r="L445" s="330">
        <v>631.24</v>
      </c>
      <c r="M445" s="332">
        <f t="shared" si="14"/>
        <v>4289.76</v>
      </c>
      <c r="N445" s="334"/>
      <c r="O445" s="330">
        <v>261.55</v>
      </c>
      <c r="P445" s="330">
        <v>10.17</v>
      </c>
      <c r="Q445" s="330"/>
      <c r="R445" s="330">
        <v>17.149999999999999</v>
      </c>
    </row>
    <row r="446" spans="1:18" ht="18.75" customHeight="1" x14ac:dyDescent="0.25">
      <c r="A446" s="328">
        <v>436</v>
      </c>
      <c r="B446" s="328" t="s">
        <v>1545</v>
      </c>
      <c r="C446" s="329" t="s">
        <v>1546</v>
      </c>
      <c r="D446" s="328" t="s">
        <v>1547</v>
      </c>
      <c r="E446" s="329" t="s">
        <v>2744</v>
      </c>
      <c r="F446" s="328" t="s">
        <v>236</v>
      </c>
      <c r="G446" s="330">
        <v>18334</v>
      </c>
      <c r="H446" s="330">
        <v>1646.88</v>
      </c>
      <c r="I446" s="330"/>
      <c r="J446" s="330"/>
      <c r="K446" s="332">
        <f t="shared" si="12"/>
        <v>19980.88</v>
      </c>
      <c r="L446" s="330">
        <v>1251.3399999999999</v>
      </c>
      <c r="M446" s="332">
        <f t="shared" si="14"/>
        <v>18729.54</v>
      </c>
      <c r="N446" s="334"/>
      <c r="O446" s="330">
        <v>261.55</v>
      </c>
      <c r="P446" s="330">
        <v>10.17</v>
      </c>
      <c r="Q446" s="330"/>
      <c r="R446" s="330">
        <v>17.149999999999999</v>
      </c>
    </row>
    <row r="447" spans="1:18" ht="18.75" customHeight="1" x14ac:dyDescent="0.25">
      <c r="A447" s="328">
        <v>437</v>
      </c>
      <c r="B447" s="328" t="s">
        <v>1548</v>
      </c>
      <c r="C447" s="329" t="s">
        <v>1549</v>
      </c>
      <c r="D447" s="328" t="s">
        <v>1550</v>
      </c>
      <c r="E447" s="329" t="s">
        <v>2737</v>
      </c>
      <c r="F447" s="328" t="s">
        <v>181</v>
      </c>
      <c r="G447" s="330">
        <v>7686</v>
      </c>
      <c r="H447" s="330">
        <v>1226.26</v>
      </c>
      <c r="I447" s="330"/>
      <c r="J447" s="330"/>
      <c r="K447" s="332">
        <f t="shared" si="12"/>
        <v>8912.26</v>
      </c>
      <c r="L447" s="330">
        <v>1470.5900000000001</v>
      </c>
      <c r="M447" s="332">
        <f t="shared" si="14"/>
        <v>7441.67</v>
      </c>
      <c r="N447" s="334"/>
      <c r="O447" s="330">
        <v>370.66</v>
      </c>
      <c r="P447" s="330">
        <v>14.41</v>
      </c>
      <c r="Q447" s="330"/>
      <c r="R447" s="330">
        <v>24.3</v>
      </c>
    </row>
    <row r="448" spans="1:18" ht="18.75" customHeight="1" x14ac:dyDescent="0.25">
      <c r="A448" s="328">
        <v>438</v>
      </c>
      <c r="B448" s="328" t="s">
        <v>1551</v>
      </c>
      <c r="C448" s="329" t="s">
        <v>1552</v>
      </c>
      <c r="D448" s="328" t="s">
        <v>1553</v>
      </c>
      <c r="E448" s="329" t="s">
        <v>2740</v>
      </c>
      <c r="F448" s="328" t="s">
        <v>349</v>
      </c>
      <c r="G448" s="330">
        <v>8166</v>
      </c>
      <c r="H448" s="330"/>
      <c r="I448" s="330"/>
      <c r="J448" s="330"/>
      <c r="K448" s="332">
        <f t="shared" si="12"/>
        <v>8166</v>
      </c>
      <c r="L448" s="330">
        <v>1428.8700000000001</v>
      </c>
      <c r="M448" s="332">
        <f t="shared" si="14"/>
        <v>6737.13</v>
      </c>
      <c r="N448" s="334"/>
      <c r="O448" s="330">
        <v>425.06</v>
      </c>
      <c r="P448" s="330">
        <v>16.53</v>
      </c>
      <c r="Q448" s="330"/>
      <c r="R448" s="330">
        <v>27.87</v>
      </c>
    </row>
    <row r="449" spans="1:18" ht="18.75" customHeight="1" x14ac:dyDescent="0.25">
      <c r="A449" s="328">
        <v>439</v>
      </c>
      <c r="B449" s="328" t="s">
        <v>1554</v>
      </c>
      <c r="C449" s="329" t="s">
        <v>1555</v>
      </c>
      <c r="D449" s="328" t="s">
        <v>1556</v>
      </c>
      <c r="E449" s="329" t="s">
        <v>2744</v>
      </c>
      <c r="F449" s="328" t="s">
        <v>236</v>
      </c>
      <c r="G449" s="330">
        <v>4921</v>
      </c>
      <c r="H449" s="330"/>
      <c r="I449" s="330"/>
      <c r="J449" s="330"/>
      <c r="K449" s="332">
        <f t="shared" si="12"/>
        <v>4921</v>
      </c>
      <c r="L449" s="330">
        <v>1439.62</v>
      </c>
      <c r="M449" s="332">
        <f t="shared" si="14"/>
        <v>3481.38</v>
      </c>
      <c r="N449" s="334"/>
      <c r="O449" s="330">
        <v>261.55</v>
      </c>
      <c r="P449" s="330">
        <v>10.17</v>
      </c>
      <c r="Q449" s="330"/>
      <c r="R449" s="330">
        <v>17.149999999999999</v>
      </c>
    </row>
    <row r="450" spans="1:18" ht="18.75" customHeight="1" x14ac:dyDescent="0.25">
      <c r="A450" s="328">
        <v>440</v>
      </c>
      <c r="B450" s="328" t="s">
        <v>1557</v>
      </c>
      <c r="C450" s="329" t="s">
        <v>1558</v>
      </c>
      <c r="D450" s="328" t="s">
        <v>1559</v>
      </c>
      <c r="E450" s="329" t="s">
        <v>2743</v>
      </c>
      <c r="F450" s="328" t="s">
        <v>213</v>
      </c>
      <c r="G450" s="330">
        <v>3344</v>
      </c>
      <c r="H450" s="330">
        <v>1168.7</v>
      </c>
      <c r="I450" s="330"/>
      <c r="J450" s="330"/>
      <c r="K450" s="332">
        <f t="shared" si="12"/>
        <v>4512.7</v>
      </c>
      <c r="L450" s="330">
        <v>941.65000000000009</v>
      </c>
      <c r="M450" s="332">
        <f t="shared" si="14"/>
        <v>3571.0499999999997</v>
      </c>
      <c r="N450" s="334"/>
      <c r="O450" s="330">
        <v>300.95999999999998</v>
      </c>
      <c r="P450" s="330">
        <v>11.7</v>
      </c>
      <c r="Q450" s="330"/>
      <c r="R450" s="330">
        <v>19.73</v>
      </c>
    </row>
    <row r="451" spans="1:18" ht="18.75" customHeight="1" x14ac:dyDescent="0.25">
      <c r="A451" s="328">
        <v>441</v>
      </c>
      <c r="B451" s="328" t="s">
        <v>1560</v>
      </c>
      <c r="C451" s="329" t="s">
        <v>1561</v>
      </c>
      <c r="D451" s="328" t="s">
        <v>1562</v>
      </c>
      <c r="E451" s="329" t="s">
        <v>2645</v>
      </c>
      <c r="F451" s="328" t="s">
        <v>208</v>
      </c>
      <c r="G451" s="330">
        <v>855</v>
      </c>
      <c r="H451" s="330"/>
      <c r="I451" s="330"/>
      <c r="J451" s="330">
        <v>1182.17</v>
      </c>
      <c r="K451" s="332">
        <f t="shared" si="12"/>
        <v>2037.17</v>
      </c>
      <c r="L451" s="330">
        <v>1006.74</v>
      </c>
      <c r="M451" s="332">
        <f t="shared" si="14"/>
        <v>1030.43</v>
      </c>
      <c r="N451" s="334"/>
      <c r="O451" s="330">
        <v>83.7</v>
      </c>
      <c r="P451" s="330"/>
      <c r="Q451" s="330">
        <v>1.4</v>
      </c>
      <c r="R451" s="330">
        <v>3.51</v>
      </c>
    </row>
    <row r="452" spans="1:18" ht="18.75" customHeight="1" x14ac:dyDescent="0.25">
      <c r="A452" s="328">
        <v>442</v>
      </c>
      <c r="B452" s="328" t="s">
        <v>1563</v>
      </c>
      <c r="C452" s="329" t="s">
        <v>1564</v>
      </c>
      <c r="D452" s="328" t="s">
        <v>1565</v>
      </c>
      <c r="E452" s="329" t="s">
        <v>2759</v>
      </c>
      <c r="F452" s="328" t="s">
        <v>186</v>
      </c>
      <c r="G452" s="330">
        <v>2068</v>
      </c>
      <c r="H452" s="330">
        <v>192.24</v>
      </c>
      <c r="I452" s="330"/>
      <c r="J452" s="330"/>
      <c r="K452" s="332">
        <f t="shared" si="12"/>
        <v>2260.2399999999998</v>
      </c>
      <c r="L452" s="330">
        <v>242.78</v>
      </c>
      <c r="M452" s="332">
        <f t="shared" si="14"/>
        <v>2017.4599999999998</v>
      </c>
      <c r="N452" s="334"/>
      <c r="O452" s="330">
        <v>186.12</v>
      </c>
      <c r="P452" s="330">
        <v>7.24</v>
      </c>
      <c r="Q452" s="330"/>
      <c r="R452" s="330">
        <v>12.2</v>
      </c>
    </row>
    <row r="453" spans="1:18" ht="18.75" customHeight="1" x14ac:dyDescent="0.25">
      <c r="A453" s="328">
        <v>443</v>
      </c>
      <c r="B453" s="328" t="s">
        <v>1566</v>
      </c>
      <c r="C453" s="329" t="s">
        <v>1567</v>
      </c>
      <c r="D453" s="328" t="s">
        <v>1568</v>
      </c>
      <c r="E453" s="329" t="s">
        <v>2645</v>
      </c>
      <c r="F453" s="328" t="s">
        <v>208</v>
      </c>
      <c r="G453" s="330">
        <v>855</v>
      </c>
      <c r="H453" s="330">
        <v>478.6</v>
      </c>
      <c r="I453" s="330"/>
      <c r="J453" s="330">
        <v>1182.17</v>
      </c>
      <c r="K453" s="332">
        <f t="shared" si="12"/>
        <v>2515.77</v>
      </c>
      <c r="L453" s="330">
        <v>122.53</v>
      </c>
      <c r="M453" s="332">
        <f t="shared" si="14"/>
        <v>2393.2399999999998</v>
      </c>
      <c r="N453" s="334"/>
      <c r="O453" s="330">
        <v>83.7</v>
      </c>
      <c r="P453" s="330"/>
      <c r="Q453" s="330">
        <v>1.4</v>
      </c>
      <c r="R453" s="330">
        <v>3.13</v>
      </c>
    </row>
    <row r="454" spans="1:18" ht="18.75" customHeight="1" x14ac:dyDescent="0.25">
      <c r="A454" s="328">
        <v>444</v>
      </c>
      <c r="B454" s="328" t="s">
        <v>1569</v>
      </c>
      <c r="C454" s="329" t="s">
        <v>1570</v>
      </c>
      <c r="D454" s="328" t="s">
        <v>1571</v>
      </c>
      <c r="E454" s="329" t="s">
        <v>2743</v>
      </c>
      <c r="F454" s="328" t="s">
        <v>380</v>
      </c>
      <c r="G454" s="330">
        <v>3660</v>
      </c>
      <c r="H454" s="330"/>
      <c r="I454" s="330"/>
      <c r="J454" s="330"/>
      <c r="K454" s="332">
        <f t="shared" si="12"/>
        <v>3660</v>
      </c>
      <c r="L454" s="330">
        <v>1997.5</v>
      </c>
      <c r="M454" s="332">
        <f t="shared" si="14"/>
        <v>1662.5</v>
      </c>
      <c r="N454" s="334"/>
      <c r="O454" s="330">
        <v>214.11</v>
      </c>
      <c r="P454" s="330">
        <v>8.33</v>
      </c>
      <c r="Q454" s="330"/>
      <c r="R454" s="330">
        <v>14.04</v>
      </c>
    </row>
    <row r="455" spans="1:18" ht="18.75" customHeight="1" x14ac:dyDescent="0.25">
      <c r="A455" s="328">
        <v>445</v>
      </c>
      <c r="B455" s="328" t="s">
        <v>1572</v>
      </c>
      <c r="C455" s="329" t="s">
        <v>1573</v>
      </c>
      <c r="D455" s="328" t="s">
        <v>1574</v>
      </c>
      <c r="E455" s="329" t="s">
        <v>2743</v>
      </c>
      <c r="F455" s="328" t="s">
        <v>213</v>
      </c>
      <c r="G455" s="330">
        <v>3794</v>
      </c>
      <c r="H455" s="330">
        <v>1344</v>
      </c>
      <c r="I455" s="330"/>
      <c r="J455" s="330"/>
      <c r="K455" s="332">
        <f t="shared" si="12"/>
        <v>5138</v>
      </c>
      <c r="L455" s="330">
        <v>623.80000000000007</v>
      </c>
      <c r="M455" s="332">
        <f t="shared" si="14"/>
        <v>4514.2</v>
      </c>
      <c r="N455" s="334"/>
      <c r="O455" s="330">
        <v>195.62</v>
      </c>
      <c r="P455" s="330">
        <v>7.61</v>
      </c>
      <c r="Q455" s="330"/>
      <c r="R455" s="330">
        <v>12.82</v>
      </c>
    </row>
    <row r="456" spans="1:18" ht="18.75" customHeight="1" x14ac:dyDescent="0.25">
      <c r="A456" s="328">
        <v>446</v>
      </c>
      <c r="B456" s="328" t="s">
        <v>1575</v>
      </c>
      <c r="C456" s="329" t="s">
        <v>1576</v>
      </c>
      <c r="D456" s="328" t="s">
        <v>1577</v>
      </c>
      <c r="E456" s="329" t="s">
        <v>2769</v>
      </c>
      <c r="F456" s="328" t="s">
        <v>228</v>
      </c>
      <c r="G456" s="330">
        <v>4921</v>
      </c>
      <c r="H456" s="330"/>
      <c r="I456" s="330"/>
      <c r="J456" s="330"/>
      <c r="K456" s="332">
        <f t="shared" si="12"/>
        <v>4921</v>
      </c>
      <c r="L456" s="330">
        <v>741.69999999999993</v>
      </c>
      <c r="M456" s="332">
        <f t="shared" si="14"/>
        <v>4179.3</v>
      </c>
      <c r="N456" s="334"/>
      <c r="O456" s="330">
        <v>261.55</v>
      </c>
      <c r="P456" s="330">
        <v>10.17</v>
      </c>
      <c r="Q456" s="330"/>
      <c r="R456" s="330">
        <v>17.149999999999999</v>
      </c>
    </row>
    <row r="457" spans="1:18" ht="18.75" customHeight="1" x14ac:dyDescent="0.25">
      <c r="A457" s="328">
        <v>447</v>
      </c>
      <c r="B457" s="328" t="s">
        <v>1578</v>
      </c>
      <c r="C457" s="329" t="s">
        <v>1579</v>
      </c>
      <c r="D457" s="328" t="s">
        <v>1580</v>
      </c>
      <c r="E457" s="329" t="s">
        <v>2762</v>
      </c>
      <c r="F457" s="328" t="s">
        <v>492</v>
      </c>
      <c r="G457" s="330">
        <v>2041</v>
      </c>
      <c r="H457" s="330">
        <v>462.8</v>
      </c>
      <c r="I457" s="330"/>
      <c r="J457" s="330"/>
      <c r="K457" s="332">
        <f t="shared" si="12"/>
        <v>2503.8000000000002</v>
      </c>
      <c r="L457" s="330">
        <v>269.3</v>
      </c>
      <c r="M457" s="332">
        <f t="shared" si="14"/>
        <v>2234.5</v>
      </c>
      <c r="N457" s="334"/>
      <c r="O457" s="330">
        <v>183.69</v>
      </c>
      <c r="P457" s="330">
        <v>7.14</v>
      </c>
      <c r="Q457" s="330"/>
      <c r="R457" s="330">
        <v>12.04</v>
      </c>
    </row>
    <row r="458" spans="1:18" ht="18.75" customHeight="1" x14ac:dyDescent="0.25">
      <c r="A458" s="328">
        <v>448</v>
      </c>
      <c r="B458" s="328" t="s">
        <v>1581</v>
      </c>
      <c r="C458" s="329" t="s">
        <v>1582</v>
      </c>
      <c r="D458" s="328" t="s">
        <v>1583</v>
      </c>
      <c r="E458" s="329" t="s">
        <v>2757</v>
      </c>
      <c r="F458" s="328" t="s">
        <v>232</v>
      </c>
      <c r="G458" s="330">
        <v>7432</v>
      </c>
      <c r="H458" s="330"/>
      <c r="I458" s="330"/>
      <c r="J458" s="330"/>
      <c r="K458" s="332">
        <f t="shared" si="12"/>
        <v>7432</v>
      </c>
      <c r="L458" s="330">
        <v>275.59000000000003</v>
      </c>
      <c r="M458" s="332">
        <f t="shared" si="14"/>
        <v>7156.41</v>
      </c>
      <c r="N458" s="334"/>
      <c r="O458" s="330">
        <v>121.56</v>
      </c>
      <c r="P458" s="330">
        <v>4.7300000000000004</v>
      </c>
      <c r="Q458" s="330"/>
      <c r="R458" s="330">
        <v>7.97</v>
      </c>
    </row>
    <row r="459" spans="1:18" ht="18.75" customHeight="1" x14ac:dyDescent="0.25">
      <c r="A459" s="328">
        <v>449</v>
      </c>
      <c r="B459" s="328" t="s">
        <v>1584</v>
      </c>
      <c r="C459" s="329" t="s">
        <v>1585</v>
      </c>
      <c r="D459" s="328" t="s">
        <v>1586</v>
      </c>
      <c r="E459" s="329" t="s">
        <v>2757</v>
      </c>
      <c r="F459" s="328" t="s">
        <v>204</v>
      </c>
      <c r="G459" s="330">
        <v>6485</v>
      </c>
      <c r="H459" s="330">
        <v>551.94000000000005</v>
      </c>
      <c r="I459" s="330"/>
      <c r="J459" s="330"/>
      <c r="K459" s="332">
        <f t="shared" si="12"/>
        <v>7036.9400000000005</v>
      </c>
      <c r="L459" s="330">
        <v>777.56</v>
      </c>
      <c r="M459" s="332">
        <f t="shared" si="14"/>
        <v>6259.380000000001</v>
      </c>
      <c r="N459" s="334"/>
      <c r="O459" s="330">
        <v>123.38</v>
      </c>
      <c r="P459" s="330">
        <v>4.8</v>
      </c>
      <c r="Q459" s="330"/>
      <c r="R459" s="330">
        <v>8.09</v>
      </c>
    </row>
    <row r="460" spans="1:18" ht="18.75" customHeight="1" x14ac:dyDescent="0.25">
      <c r="A460" s="328">
        <v>450</v>
      </c>
      <c r="B460" s="328" t="s">
        <v>1587</v>
      </c>
      <c r="C460" s="329" t="s">
        <v>1588</v>
      </c>
      <c r="D460" s="328" t="s">
        <v>1589</v>
      </c>
      <c r="E460" s="329" t="s">
        <v>2737</v>
      </c>
      <c r="F460" s="328" t="s">
        <v>482</v>
      </c>
      <c r="G460" s="330">
        <v>6882</v>
      </c>
      <c r="H460" s="330">
        <v>879.77</v>
      </c>
      <c r="I460" s="330"/>
      <c r="J460" s="330"/>
      <c r="K460" s="332">
        <f t="shared" si="12"/>
        <v>7761.77</v>
      </c>
      <c r="L460" s="330">
        <v>1180.6799999999998</v>
      </c>
      <c r="M460" s="332">
        <f t="shared" si="14"/>
        <v>6581.09</v>
      </c>
      <c r="N460" s="334"/>
      <c r="O460" s="330">
        <v>323.62</v>
      </c>
      <c r="P460" s="330">
        <v>12.59</v>
      </c>
      <c r="Q460" s="330"/>
      <c r="R460" s="330">
        <v>21.22</v>
      </c>
    </row>
    <row r="461" spans="1:18" ht="18.75" customHeight="1" x14ac:dyDescent="0.25">
      <c r="A461" s="328">
        <v>451</v>
      </c>
      <c r="B461" s="328" t="s">
        <v>1590</v>
      </c>
      <c r="C461" s="329" t="s">
        <v>1591</v>
      </c>
      <c r="D461" s="328" t="s">
        <v>1592</v>
      </c>
      <c r="E461" s="329" t="s">
        <v>2746</v>
      </c>
      <c r="F461" s="328" t="s">
        <v>308</v>
      </c>
      <c r="G461" s="330">
        <v>3344</v>
      </c>
      <c r="H461" s="330"/>
      <c r="I461" s="330"/>
      <c r="J461" s="330"/>
      <c r="K461" s="332">
        <f t="shared" si="12"/>
        <v>3344</v>
      </c>
      <c r="L461" s="330">
        <v>585.09999999999991</v>
      </c>
      <c r="M461" s="332">
        <f t="shared" si="14"/>
        <v>2758.9</v>
      </c>
      <c r="N461" s="334"/>
      <c r="O461" s="330">
        <v>300.95999999999998</v>
      </c>
      <c r="P461" s="330">
        <v>11.7</v>
      </c>
      <c r="Q461" s="330"/>
      <c r="R461" s="330">
        <v>19.73</v>
      </c>
    </row>
    <row r="462" spans="1:18" ht="18.75" customHeight="1" x14ac:dyDescent="0.25">
      <c r="A462" s="328">
        <v>452</v>
      </c>
      <c r="B462" s="328" t="s">
        <v>1593</v>
      </c>
      <c r="C462" s="329" t="s">
        <v>1594</v>
      </c>
      <c r="D462" s="328" t="s">
        <v>1595</v>
      </c>
      <c r="E462" s="329" t="s">
        <v>2779</v>
      </c>
      <c r="F462" s="328" t="s">
        <v>200</v>
      </c>
      <c r="G462" s="330">
        <v>6389</v>
      </c>
      <c r="H462" s="330">
        <v>532.22</v>
      </c>
      <c r="I462" s="330"/>
      <c r="J462" s="330"/>
      <c r="K462" s="332">
        <f t="shared" si="12"/>
        <v>6921.22</v>
      </c>
      <c r="L462" s="330">
        <v>236.1</v>
      </c>
      <c r="M462" s="332">
        <f t="shared" si="14"/>
        <v>6685.12</v>
      </c>
      <c r="N462" s="334"/>
      <c r="O462" s="330">
        <v>121.5</v>
      </c>
      <c r="P462" s="330">
        <v>4.7300000000000004</v>
      </c>
      <c r="Q462" s="330"/>
      <c r="R462" s="330">
        <v>7.97</v>
      </c>
    </row>
    <row r="463" spans="1:18" ht="18.75" customHeight="1" x14ac:dyDescent="0.25">
      <c r="A463" s="328">
        <v>453</v>
      </c>
      <c r="B463" s="328" t="s">
        <v>1596</v>
      </c>
      <c r="C463" s="329" t="s">
        <v>1597</v>
      </c>
      <c r="D463" s="328" t="s">
        <v>1598</v>
      </c>
      <c r="E463" s="329" t="s">
        <v>2757</v>
      </c>
      <c r="F463" s="328" t="s">
        <v>204</v>
      </c>
      <c r="G463" s="330">
        <v>2267</v>
      </c>
      <c r="H463" s="330">
        <v>551.94000000000005</v>
      </c>
      <c r="I463" s="330"/>
      <c r="J463" s="330"/>
      <c r="K463" s="332">
        <f t="shared" si="12"/>
        <v>2818.94</v>
      </c>
      <c r="L463" s="330">
        <v>254.21</v>
      </c>
      <c r="M463" s="332">
        <f t="shared" si="14"/>
        <v>2564.73</v>
      </c>
      <c r="N463" s="334"/>
      <c r="O463" s="330">
        <v>123.38</v>
      </c>
      <c r="P463" s="330">
        <v>4.8</v>
      </c>
      <c r="Q463" s="330"/>
      <c r="R463" s="330">
        <v>8.09</v>
      </c>
    </row>
    <row r="464" spans="1:18" ht="18.75" customHeight="1" x14ac:dyDescent="0.25">
      <c r="A464" s="328">
        <v>454</v>
      </c>
      <c r="B464" s="328" t="s">
        <v>1599</v>
      </c>
      <c r="C464" s="329" t="s">
        <v>1600</v>
      </c>
      <c r="D464" s="328" t="s">
        <v>1601</v>
      </c>
      <c r="E464" s="329" t="s">
        <v>2772</v>
      </c>
      <c r="F464" s="328" t="s">
        <v>414</v>
      </c>
      <c r="G464" s="330">
        <v>2244</v>
      </c>
      <c r="H464" s="330">
        <v>532.22</v>
      </c>
      <c r="I464" s="330"/>
      <c r="J464" s="330"/>
      <c r="K464" s="332">
        <f t="shared" si="12"/>
        <v>2776.2200000000003</v>
      </c>
      <c r="L464" s="330">
        <v>1323.08</v>
      </c>
      <c r="M464" s="332">
        <f t="shared" si="14"/>
        <v>1453.1400000000003</v>
      </c>
      <c r="N464" s="333"/>
      <c r="O464" s="330">
        <v>122.03</v>
      </c>
      <c r="P464" s="330">
        <v>4.75</v>
      </c>
      <c r="Q464" s="330"/>
      <c r="R464" s="330">
        <v>8</v>
      </c>
    </row>
    <row r="465" spans="1:18" ht="18.75" customHeight="1" x14ac:dyDescent="0.25">
      <c r="A465" s="328">
        <v>455</v>
      </c>
      <c r="B465" s="328" t="s">
        <v>1602</v>
      </c>
      <c r="C465" s="329" t="s">
        <v>1603</v>
      </c>
      <c r="D465" s="328" t="s">
        <v>1604</v>
      </c>
      <c r="E465" s="329" t="s">
        <v>2762</v>
      </c>
      <c r="F465" s="328" t="s">
        <v>492</v>
      </c>
      <c r="G465" s="330">
        <v>2199</v>
      </c>
      <c r="H465" s="330">
        <v>485.94</v>
      </c>
      <c r="I465" s="330"/>
      <c r="J465" s="330"/>
      <c r="K465" s="332">
        <f t="shared" si="12"/>
        <v>2684.94</v>
      </c>
      <c r="L465" s="330">
        <v>172.46</v>
      </c>
      <c r="M465" s="332">
        <f t="shared" si="14"/>
        <v>2512.48</v>
      </c>
      <c r="N465" s="334"/>
      <c r="O465" s="330">
        <v>119.4</v>
      </c>
      <c r="P465" s="330">
        <v>4.6399999999999997</v>
      </c>
      <c r="Q465" s="330"/>
      <c r="R465" s="330">
        <v>7.83</v>
      </c>
    </row>
    <row r="466" spans="1:18" ht="18.75" customHeight="1" x14ac:dyDescent="0.25">
      <c r="A466" s="328">
        <v>456</v>
      </c>
      <c r="B466" s="328" t="s">
        <v>1605</v>
      </c>
      <c r="C466" s="329" t="s">
        <v>1606</v>
      </c>
      <c r="D466" s="328" t="s">
        <v>1607</v>
      </c>
      <c r="E466" s="329" t="s">
        <v>2750</v>
      </c>
      <c r="F466" s="328" t="s">
        <v>204</v>
      </c>
      <c r="G466" s="330">
        <v>859.71</v>
      </c>
      <c r="H466" s="330"/>
      <c r="I466" s="330"/>
      <c r="J466" s="330">
        <v>1182.17</v>
      </c>
      <c r="K466" s="332">
        <f t="shared" si="12"/>
        <v>2041.88</v>
      </c>
      <c r="L466" s="330">
        <v>636.53</v>
      </c>
      <c r="M466" s="332">
        <f t="shared" si="14"/>
        <v>1405.3500000000001</v>
      </c>
      <c r="N466" s="333"/>
      <c r="O466" s="330">
        <v>83.7</v>
      </c>
      <c r="P466" s="330"/>
      <c r="Q466" s="330">
        <v>1.4</v>
      </c>
      <c r="R466" s="330">
        <v>3.42</v>
      </c>
    </row>
    <row r="467" spans="1:18" ht="18.75" customHeight="1" x14ac:dyDescent="0.25">
      <c r="A467" s="328">
        <v>457</v>
      </c>
      <c r="B467" s="328" t="s">
        <v>1608</v>
      </c>
      <c r="C467" s="329" t="s">
        <v>1609</v>
      </c>
      <c r="D467" s="328" t="s">
        <v>1610</v>
      </c>
      <c r="E467" s="329" t="s">
        <v>2645</v>
      </c>
      <c r="F467" s="328" t="s">
        <v>200</v>
      </c>
      <c r="G467" s="330">
        <v>828.61</v>
      </c>
      <c r="H467" s="330"/>
      <c r="I467" s="330"/>
      <c r="J467" s="330">
        <v>1182.17</v>
      </c>
      <c r="K467" s="332">
        <f t="shared" si="12"/>
        <v>2010.7800000000002</v>
      </c>
      <c r="L467" s="330">
        <v>102.54</v>
      </c>
      <c r="M467" s="332">
        <f t="shared" si="14"/>
        <v>1908.2400000000002</v>
      </c>
      <c r="N467" s="334"/>
      <c r="O467" s="330">
        <v>83.7</v>
      </c>
      <c r="P467" s="330"/>
      <c r="Q467" s="330">
        <v>1.4</v>
      </c>
      <c r="R467" s="330">
        <v>3.52</v>
      </c>
    </row>
    <row r="468" spans="1:18" ht="18.75" customHeight="1" x14ac:dyDescent="0.25">
      <c r="A468" s="328">
        <v>458</v>
      </c>
      <c r="B468" s="328" t="s">
        <v>1611</v>
      </c>
      <c r="C468" s="329" t="s">
        <v>1612</v>
      </c>
      <c r="D468" s="328" t="s">
        <v>1613</v>
      </c>
      <c r="E468" s="329" t="s">
        <v>2757</v>
      </c>
      <c r="F468" s="328" t="s">
        <v>204</v>
      </c>
      <c r="G468" s="330">
        <v>2417</v>
      </c>
      <c r="H468" s="330">
        <v>440.04</v>
      </c>
      <c r="I468" s="330"/>
      <c r="J468" s="331"/>
      <c r="K468" s="332">
        <f t="shared" si="12"/>
        <v>2857.04</v>
      </c>
      <c r="L468" s="330">
        <v>700.51</v>
      </c>
      <c r="M468" s="332">
        <f t="shared" si="14"/>
        <v>2156.5299999999997</v>
      </c>
      <c r="N468" s="334"/>
      <c r="O468" s="330">
        <v>123.38</v>
      </c>
      <c r="P468" s="330">
        <v>4.8</v>
      </c>
      <c r="Q468" s="330"/>
      <c r="R468" s="330">
        <v>8.09</v>
      </c>
    </row>
    <row r="469" spans="1:18" ht="18.75" customHeight="1" x14ac:dyDescent="0.25">
      <c r="A469" s="328">
        <v>459</v>
      </c>
      <c r="B469" s="328" t="s">
        <v>1614</v>
      </c>
      <c r="C469" s="329" t="s">
        <v>1615</v>
      </c>
      <c r="D469" s="328" t="s">
        <v>1616</v>
      </c>
      <c r="E469" s="329" t="s">
        <v>2779</v>
      </c>
      <c r="F469" s="328" t="s">
        <v>186</v>
      </c>
      <c r="G469" s="330">
        <v>2041</v>
      </c>
      <c r="H469" s="330">
        <v>356.7</v>
      </c>
      <c r="I469" s="330"/>
      <c r="J469" s="330"/>
      <c r="K469" s="332">
        <f t="shared" si="12"/>
        <v>2397.6999999999998</v>
      </c>
      <c r="L469" s="330">
        <v>747.42</v>
      </c>
      <c r="M469" s="332">
        <f t="shared" si="14"/>
        <v>1650.2799999999997</v>
      </c>
      <c r="N469" s="334"/>
      <c r="O469" s="330">
        <v>183.69</v>
      </c>
      <c r="P469" s="330">
        <v>7.14</v>
      </c>
      <c r="Q469" s="330"/>
      <c r="R469" s="330">
        <v>12.04</v>
      </c>
    </row>
    <row r="470" spans="1:18" ht="18.75" customHeight="1" x14ac:dyDescent="0.25">
      <c r="A470" s="328">
        <v>460</v>
      </c>
      <c r="B470" s="328" t="s">
        <v>1617</v>
      </c>
      <c r="C470" s="329" t="s">
        <v>1618</v>
      </c>
      <c r="D470" s="328" t="s">
        <v>1619</v>
      </c>
      <c r="E470" s="329" t="s">
        <v>2737</v>
      </c>
      <c r="F470" s="328" t="s">
        <v>191</v>
      </c>
      <c r="G470" s="330">
        <v>7682</v>
      </c>
      <c r="H470" s="330">
        <v>1198.74</v>
      </c>
      <c r="I470" s="330"/>
      <c r="J470" s="330"/>
      <c r="K470" s="332">
        <f t="shared" si="12"/>
        <v>8880.74</v>
      </c>
      <c r="L470" s="330">
        <v>1433.0399999999997</v>
      </c>
      <c r="M470" s="332">
        <f t="shared" si="14"/>
        <v>7447.7</v>
      </c>
      <c r="N470" s="334"/>
      <c r="O470" s="330">
        <v>370.42</v>
      </c>
      <c r="P470" s="330">
        <v>14.41</v>
      </c>
      <c r="Q470" s="330"/>
      <c r="R470" s="330">
        <v>24.28</v>
      </c>
    </row>
    <row r="471" spans="1:18" ht="18.75" customHeight="1" x14ac:dyDescent="0.25">
      <c r="A471" s="328">
        <v>461</v>
      </c>
      <c r="B471" s="328" t="s">
        <v>1620</v>
      </c>
      <c r="C471" s="329" t="s">
        <v>1621</v>
      </c>
      <c r="D471" s="328" t="s">
        <v>1622</v>
      </c>
      <c r="E471" s="329" t="s">
        <v>2744</v>
      </c>
      <c r="F471" s="328" t="s">
        <v>236</v>
      </c>
      <c r="G471" s="330">
        <v>4921</v>
      </c>
      <c r="H471" s="330">
        <v>1383.36</v>
      </c>
      <c r="I471" s="330"/>
      <c r="J471" s="330"/>
      <c r="K471" s="332">
        <f t="shared" si="12"/>
        <v>6304.36</v>
      </c>
      <c r="L471" s="330">
        <v>949.3</v>
      </c>
      <c r="M471" s="332">
        <f t="shared" si="14"/>
        <v>5355.0599999999995</v>
      </c>
      <c r="N471" s="334"/>
      <c r="O471" s="330">
        <v>261.55</v>
      </c>
      <c r="P471" s="330">
        <v>10.17</v>
      </c>
      <c r="Q471" s="330"/>
      <c r="R471" s="330">
        <v>17.149999999999999</v>
      </c>
    </row>
    <row r="472" spans="1:18" ht="18.75" customHeight="1" x14ac:dyDescent="0.25">
      <c r="A472" s="328">
        <v>462</v>
      </c>
      <c r="B472" s="328" t="s">
        <v>1623</v>
      </c>
      <c r="C472" s="329" t="s">
        <v>1624</v>
      </c>
      <c r="D472" s="328" t="s">
        <v>1625</v>
      </c>
      <c r="E472" s="329" t="s">
        <v>2782</v>
      </c>
      <c r="F472" s="328" t="s">
        <v>269</v>
      </c>
      <c r="G472" s="330">
        <v>867.49</v>
      </c>
      <c r="H472" s="330"/>
      <c r="I472" s="330"/>
      <c r="J472" s="330">
        <v>1182.17</v>
      </c>
      <c r="K472" s="332">
        <f t="shared" si="12"/>
        <v>2049.66</v>
      </c>
      <c r="L472" s="330">
        <v>1349.58</v>
      </c>
      <c r="M472" s="332">
        <f t="shared" si="14"/>
        <v>700.07999999999993</v>
      </c>
      <c r="N472" s="334"/>
      <c r="O472" s="330">
        <v>83.7</v>
      </c>
      <c r="P472" s="330">
        <v>3.26</v>
      </c>
      <c r="Q472" s="330"/>
      <c r="R472" s="330">
        <v>3.83</v>
      </c>
    </row>
    <row r="473" spans="1:18" ht="18.75" customHeight="1" x14ac:dyDescent="0.25">
      <c r="A473" s="328">
        <v>463</v>
      </c>
      <c r="B473" s="328" t="s">
        <v>1626</v>
      </c>
      <c r="C473" s="329" t="s">
        <v>1627</v>
      </c>
      <c r="D473" s="328" t="s">
        <v>1628</v>
      </c>
      <c r="E473" s="329" t="s">
        <v>2769</v>
      </c>
      <c r="F473" s="328" t="s">
        <v>312</v>
      </c>
      <c r="G473" s="330">
        <v>3344</v>
      </c>
      <c r="H473" s="330">
        <v>863.7</v>
      </c>
      <c r="I473" s="330"/>
      <c r="J473" s="330"/>
      <c r="K473" s="332">
        <f t="shared" si="12"/>
        <v>4207.7</v>
      </c>
      <c r="L473" s="330">
        <v>1934.42</v>
      </c>
      <c r="M473" s="332">
        <f t="shared" si="14"/>
        <v>2273.2799999999997</v>
      </c>
      <c r="N473" s="334"/>
      <c r="O473" s="330">
        <v>195.62</v>
      </c>
      <c r="P473" s="330">
        <v>7.61</v>
      </c>
      <c r="Q473" s="330"/>
      <c r="R473" s="330">
        <v>12.82</v>
      </c>
    </row>
    <row r="474" spans="1:18" ht="18.75" customHeight="1" x14ac:dyDescent="0.25">
      <c r="A474" s="328">
        <v>464</v>
      </c>
      <c r="B474" s="328" t="s">
        <v>1629</v>
      </c>
      <c r="C474" s="329" t="s">
        <v>1630</v>
      </c>
      <c r="D474" s="328" t="s">
        <v>1631</v>
      </c>
      <c r="E474" s="329" t="s">
        <v>2759</v>
      </c>
      <c r="F474" s="328" t="s">
        <v>208</v>
      </c>
      <c r="G474" s="330">
        <v>4161.95</v>
      </c>
      <c r="H474" s="330">
        <v>485.6</v>
      </c>
      <c r="I474" s="330"/>
      <c r="J474" s="330"/>
      <c r="K474" s="332">
        <f t="shared" ref="K474:K539" si="15">SUM(G474:J474)</f>
        <v>4647.55</v>
      </c>
      <c r="L474" s="330">
        <v>360.62</v>
      </c>
      <c r="M474" s="332">
        <f t="shared" si="14"/>
        <v>4286.93</v>
      </c>
      <c r="N474" s="334"/>
      <c r="O474" s="330">
        <v>122.32</v>
      </c>
      <c r="P474" s="330">
        <v>4.76</v>
      </c>
      <c r="Q474" s="330"/>
      <c r="R474" s="330">
        <v>8.02</v>
      </c>
    </row>
    <row r="475" spans="1:18" ht="18.75" customHeight="1" x14ac:dyDescent="0.25">
      <c r="A475" s="328">
        <v>465</v>
      </c>
      <c r="B475" s="328" t="s">
        <v>1632</v>
      </c>
      <c r="C475" s="329" t="s">
        <v>1633</v>
      </c>
      <c r="D475" s="328" t="s">
        <v>1634</v>
      </c>
      <c r="E475" s="329" t="s">
        <v>2744</v>
      </c>
      <c r="F475" s="328" t="s">
        <v>236</v>
      </c>
      <c r="G475" s="330">
        <v>13863</v>
      </c>
      <c r="H475" s="330"/>
      <c r="I475" s="330"/>
      <c r="J475" s="330"/>
      <c r="K475" s="332">
        <f t="shared" si="15"/>
        <v>13863</v>
      </c>
      <c r="L475" s="330">
        <v>895.3</v>
      </c>
      <c r="M475" s="332">
        <f t="shared" si="14"/>
        <v>12967.7</v>
      </c>
      <c r="N475" s="334"/>
      <c r="O475" s="330">
        <v>261.55</v>
      </c>
      <c r="P475" s="330">
        <v>10.17</v>
      </c>
      <c r="Q475" s="330"/>
      <c r="R475" s="330">
        <v>17.149999999999999</v>
      </c>
    </row>
    <row r="476" spans="1:18" ht="18.75" customHeight="1" x14ac:dyDescent="0.25">
      <c r="A476" s="328">
        <v>466</v>
      </c>
      <c r="B476" s="328" t="s">
        <v>1635</v>
      </c>
      <c r="C476" s="329" t="s">
        <v>1636</v>
      </c>
      <c r="D476" s="328" t="s">
        <v>1637</v>
      </c>
      <c r="E476" s="329" t="s">
        <v>2747</v>
      </c>
      <c r="F476" s="328" t="s">
        <v>308</v>
      </c>
      <c r="G476" s="330">
        <v>3794</v>
      </c>
      <c r="H476" s="330"/>
      <c r="I476" s="330"/>
      <c r="J476" s="330"/>
      <c r="K476" s="332">
        <f t="shared" si="15"/>
        <v>3794</v>
      </c>
      <c r="L476" s="330">
        <v>401.91</v>
      </c>
      <c r="M476" s="332">
        <f t="shared" si="14"/>
        <v>3392.09</v>
      </c>
      <c r="N476" s="334"/>
      <c r="O476" s="330">
        <v>195.62</v>
      </c>
      <c r="P476" s="330">
        <v>7.61</v>
      </c>
      <c r="Q476" s="330"/>
      <c r="R476" s="330">
        <v>12.82</v>
      </c>
    </row>
    <row r="477" spans="1:18" ht="18.75" customHeight="1" x14ac:dyDescent="0.25">
      <c r="A477" s="328">
        <v>467</v>
      </c>
      <c r="B477" s="328" t="s">
        <v>1638</v>
      </c>
      <c r="C477" s="329" t="s">
        <v>1639</v>
      </c>
      <c r="D477" s="328" t="s">
        <v>1640</v>
      </c>
      <c r="E477" s="329" t="s">
        <v>2737</v>
      </c>
      <c r="F477" s="328" t="s">
        <v>482</v>
      </c>
      <c r="G477" s="330">
        <v>6432</v>
      </c>
      <c r="H477" s="330">
        <v>645.17999999999995</v>
      </c>
      <c r="I477" s="330"/>
      <c r="J477" s="330"/>
      <c r="K477" s="332">
        <f t="shared" si="15"/>
        <v>7077.18</v>
      </c>
      <c r="L477" s="330">
        <v>1053.1499999999999</v>
      </c>
      <c r="M477" s="332">
        <f t="shared" si="14"/>
        <v>6024.0300000000007</v>
      </c>
      <c r="N477" s="334"/>
      <c r="O477" s="330">
        <v>323.62</v>
      </c>
      <c r="P477" s="330">
        <v>12.59</v>
      </c>
      <c r="Q477" s="330"/>
      <c r="R477" s="330">
        <v>21.22</v>
      </c>
    </row>
    <row r="478" spans="1:18" ht="18.75" customHeight="1" x14ac:dyDescent="0.25">
      <c r="A478" s="328">
        <v>468</v>
      </c>
      <c r="B478" s="328" t="s">
        <v>1641</v>
      </c>
      <c r="C478" s="329" t="s">
        <v>1642</v>
      </c>
      <c r="D478" s="328" t="s">
        <v>1643</v>
      </c>
      <c r="E478" s="329" t="s">
        <v>2766</v>
      </c>
      <c r="F478" s="328" t="s">
        <v>322</v>
      </c>
      <c r="G478" s="330">
        <v>813.05000000000007</v>
      </c>
      <c r="H478" s="330"/>
      <c r="I478" s="330"/>
      <c r="J478" s="330">
        <v>1182.17</v>
      </c>
      <c r="K478" s="332">
        <f t="shared" si="15"/>
        <v>1995.2200000000003</v>
      </c>
      <c r="L478" s="330">
        <v>1045.43</v>
      </c>
      <c r="M478" s="332">
        <f t="shared" si="14"/>
        <v>949.79000000000019</v>
      </c>
      <c r="N478" s="334"/>
      <c r="O478" s="330">
        <v>83.7</v>
      </c>
      <c r="P478" s="330">
        <v>3.26</v>
      </c>
      <c r="Q478" s="330"/>
      <c r="R478" s="330">
        <v>3.49</v>
      </c>
    </row>
    <row r="479" spans="1:18" ht="18.75" customHeight="1" x14ac:dyDescent="0.25">
      <c r="A479" s="328">
        <v>469</v>
      </c>
      <c r="B479" s="328" t="s">
        <v>1644</v>
      </c>
      <c r="C479" s="329" t="s">
        <v>1645</v>
      </c>
      <c r="D479" s="328" t="s">
        <v>1646</v>
      </c>
      <c r="E479" s="329" t="s">
        <v>2740</v>
      </c>
      <c r="F479" s="328" t="s">
        <v>349</v>
      </c>
      <c r="G479" s="330">
        <v>8166</v>
      </c>
      <c r="H479" s="330"/>
      <c r="I479" s="330"/>
      <c r="J479" s="330"/>
      <c r="K479" s="332">
        <f t="shared" si="15"/>
        <v>8166</v>
      </c>
      <c r="L479" s="330">
        <v>1341.98</v>
      </c>
      <c r="M479" s="332">
        <f t="shared" si="14"/>
        <v>6824.02</v>
      </c>
      <c r="N479" s="334"/>
      <c r="O479" s="330">
        <v>425.06</v>
      </c>
      <c r="P479" s="330">
        <v>16.53</v>
      </c>
      <c r="Q479" s="330"/>
      <c r="R479" s="330">
        <v>27.87</v>
      </c>
    </row>
    <row r="480" spans="1:18" ht="18.75" customHeight="1" x14ac:dyDescent="0.25">
      <c r="A480" s="328">
        <v>470</v>
      </c>
      <c r="B480" s="328" t="s">
        <v>1647</v>
      </c>
      <c r="C480" s="329" t="s">
        <v>1648</v>
      </c>
      <c r="D480" s="328" t="s">
        <v>1649</v>
      </c>
      <c r="E480" s="329" t="s">
        <v>2740</v>
      </c>
      <c r="F480" s="328" t="s">
        <v>349</v>
      </c>
      <c r="G480" s="330">
        <v>8166</v>
      </c>
      <c r="H480" s="330"/>
      <c r="I480" s="330"/>
      <c r="J480" s="330"/>
      <c r="K480" s="332">
        <f t="shared" si="15"/>
        <v>8166</v>
      </c>
      <c r="L480" s="330">
        <v>828.2</v>
      </c>
      <c r="M480" s="332">
        <f t="shared" si="14"/>
        <v>7337.8</v>
      </c>
      <c r="N480" s="334"/>
      <c r="O480" s="330">
        <v>425.06</v>
      </c>
      <c r="P480" s="330">
        <v>16.53</v>
      </c>
      <c r="Q480" s="330"/>
      <c r="R480" s="330">
        <v>27.87</v>
      </c>
    </row>
    <row r="481" spans="1:18" ht="18.75" customHeight="1" x14ac:dyDescent="0.25">
      <c r="A481" s="328">
        <v>471</v>
      </c>
      <c r="B481" s="328" t="s">
        <v>1650</v>
      </c>
      <c r="C481" s="329" t="s">
        <v>1651</v>
      </c>
      <c r="D481" s="328" t="s">
        <v>1652</v>
      </c>
      <c r="E481" s="329" t="s">
        <v>2757</v>
      </c>
      <c r="F481" s="328" t="s">
        <v>204</v>
      </c>
      <c r="G481" s="330">
        <v>2267</v>
      </c>
      <c r="H481" s="330"/>
      <c r="I481" s="330"/>
      <c r="J481" s="330"/>
      <c r="K481" s="332">
        <f t="shared" si="15"/>
        <v>2267</v>
      </c>
      <c r="L481" s="330">
        <v>1129.08</v>
      </c>
      <c r="M481" s="332">
        <f t="shared" si="14"/>
        <v>1137.92</v>
      </c>
      <c r="N481" s="334"/>
      <c r="O481" s="330">
        <v>123.38</v>
      </c>
      <c r="P481" s="330">
        <v>4.8</v>
      </c>
      <c r="Q481" s="330"/>
      <c r="R481" s="330">
        <v>8.09</v>
      </c>
    </row>
    <row r="482" spans="1:18" ht="18.75" customHeight="1" x14ac:dyDescent="0.25">
      <c r="A482" s="328">
        <v>472</v>
      </c>
      <c r="B482" s="328" t="s">
        <v>1653</v>
      </c>
      <c r="C482" s="329" t="s">
        <v>1654</v>
      </c>
      <c r="D482" s="328" t="s">
        <v>1655</v>
      </c>
      <c r="E482" s="329" t="s">
        <v>2757</v>
      </c>
      <c r="F482" s="328" t="s">
        <v>204</v>
      </c>
      <c r="G482" s="330">
        <v>2267</v>
      </c>
      <c r="H482" s="330"/>
      <c r="I482" s="330"/>
      <c r="J482" s="330"/>
      <c r="K482" s="332">
        <f t="shared" si="15"/>
        <v>2267</v>
      </c>
      <c r="L482" s="330">
        <v>259.19</v>
      </c>
      <c r="M482" s="332">
        <f t="shared" si="14"/>
        <v>2007.81</v>
      </c>
      <c r="N482" s="334"/>
      <c r="O482" s="330">
        <v>123.38</v>
      </c>
      <c r="P482" s="330">
        <v>4.8</v>
      </c>
      <c r="Q482" s="330"/>
      <c r="R482" s="330">
        <v>8.09</v>
      </c>
    </row>
    <row r="483" spans="1:18" ht="18.75" customHeight="1" x14ac:dyDescent="0.25">
      <c r="A483" s="328">
        <v>473</v>
      </c>
      <c r="B483" s="328" t="s">
        <v>1656</v>
      </c>
      <c r="C483" s="329" t="s">
        <v>1657</v>
      </c>
      <c r="D483" s="328" t="s">
        <v>1658</v>
      </c>
      <c r="E483" s="329" t="s">
        <v>2779</v>
      </c>
      <c r="F483" s="328" t="s">
        <v>200</v>
      </c>
      <c r="G483" s="330">
        <v>2385</v>
      </c>
      <c r="H483" s="330">
        <v>532.22</v>
      </c>
      <c r="I483" s="330"/>
      <c r="J483" s="330"/>
      <c r="K483" s="332">
        <f t="shared" si="15"/>
        <v>2917.2200000000003</v>
      </c>
      <c r="L483" s="330">
        <v>1407.0800000000002</v>
      </c>
      <c r="M483" s="332">
        <f t="shared" si="14"/>
        <v>1510.14</v>
      </c>
      <c r="N483" s="334"/>
      <c r="O483" s="330">
        <v>121.5</v>
      </c>
      <c r="P483" s="330"/>
      <c r="Q483" s="330">
        <v>2.0299999999999998</v>
      </c>
      <c r="R483" s="330">
        <v>7.97</v>
      </c>
    </row>
    <row r="484" spans="1:18" ht="18.75" customHeight="1" x14ac:dyDescent="0.25">
      <c r="A484" s="328">
        <v>474</v>
      </c>
      <c r="B484" s="328" t="s">
        <v>1659</v>
      </c>
      <c r="C484" s="329" t="s">
        <v>1660</v>
      </c>
      <c r="D484" s="328" t="s">
        <v>1661</v>
      </c>
      <c r="E484" s="329" t="s">
        <v>2765</v>
      </c>
      <c r="F484" s="328" t="s">
        <v>958</v>
      </c>
      <c r="G484" s="330">
        <v>955.41</v>
      </c>
      <c r="H484" s="330"/>
      <c r="I484" s="330"/>
      <c r="J484" s="330">
        <v>1182.17</v>
      </c>
      <c r="K484" s="332">
        <f t="shared" si="15"/>
        <v>2137.58</v>
      </c>
      <c r="L484" s="330">
        <v>678.47</v>
      </c>
      <c r="M484" s="332">
        <f t="shared" si="14"/>
        <v>1459.11</v>
      </c>
      <c r="N484" s="334"/>
      <c r="O484" s="330">
        <v>83.7</v>
      </c>
      <c r="P484" s="330"/>
      <c r="Q484" s="330">
        <v>1.4</v>
      </c>
      <c r="R484" s="330">
        <v>3.67</v>
      </c>
    </row>
    <row r="485" spans="1:18" ht="18.75" customHeight="1" x14ac:dyDescent="0.25">
      <c r="A485" s="328">
        <v>475</v>
      </c>
      <c r="B485" s="328" t="s">
        <v>1662</v>
      </c>
      <c r="C485" s="329" t="s">
        <v>1663</v>
      </c>
      <c r="D485" s="328" t="s">
        <v>1664</v>
      </c>
      <c r="E485" s="329" t="s">
        <v>2757</v>
      </c>
      <c r="F485" s="328" t="s">
        <v>204</v>
      </c>
      <c r="G485" s="330">
        <v>4174.34</v>
      </c>
      <c r="H485" s="330">
        <v>551.94000000000005</v>
      </c>
      <c r="I485" s="330"/>
      <c r="J485" s="330"/>
      <c r="K485" s="332">
        <f t="shared" si="15"/>
        <v>4726.2800000000007</v>
      </c>
      <c r="L485" s="330">
        <v>687.66000000000008</v>
      </c>
      <c r="M485" s="332">
        <f t="shared" ref="M485:M551" si="16">K485-L485</f>
        <v>4038.6200000000008</v>
      </c>
      <c r="N485" s="334"/>
      <c r="O485" s="330">
        <v>123.38</v>
      </c>
      <c r="P485" s="330">
        <v>4.8</v>
      </c>
      <c r="Q485" s="330"/>
      <c r="R485" s="330">
        <v>8.09</v>
      </c>
    </row>
    <row r="486" spans="1:18" ht="18.75" customHeight="1" x14ac:dyDescent="0.25">
      <c r="A486" s="328">
        <v>476</v>
      </c>
      <c r="B486" s="328" t="s">
        <v>1665</v>
      </c>
      <c r="C486" s="329" t="s">
        <v>1666</v>
      </c>
      <c r="D486" s="328" t="s">
        <v>1667</v>
      </c>
      <c r="E486" s="329" t="s">
        <v>2750</v>
      </c>
      <c r="F486" s="328" t="s">
        <v>269</v>
      </c>
      <c r="G486" s="330">
        <v>867.49</v>
      </c>
      <c r="H486" s="330"/>
      <c r="I486" s="330"/>
      <c r="J486" s="330">
        <v>1182.17</v>
      </c>
      <c r="K486" s="332">
        <f t="shared" si="15"/>
        <v>2049.66</v>
      </c>
      <c r="L486" s="330">
        <v>101.02</v>
      </c>
      <c r="M486" s="332">
        <f t="shared" si="16"/>
        <v>1948.6399999999999</v>
      </c>
      <c r="N486" s="334"/>
      <c r="O486" s="330">
        <v>83.7</v>
      </c>
      <c r="P486" s="330"/>
      <c r="Q486" s="330">
        <v>1.4</v>
      </c>
      <c r="R486" s="330">
        <v>3.45</v>
      </c>
    </row>
    <row r="487" spans="1:18" ht="18.75" customHeight="1" x14ac:dyDescent="0.25">
      <c r="A487" s="328">
        <v>477</v>
      </c>
      <c r="B487" s="328" t="s">
        <v>1668</v>
      </c>
      <c r="C487" s="329" t="s">
        <v>1669</v>
      </c>
      <c r="D487" s="328" t="s">
        <v>1670</v>
      </c>
      <c r="E487" s="329" t="s">
        <v>2767</v>
      </c>
      <c r="F487" s="328" t="s">
        <v>232</v>
      </c>
      <c r="G487" s="330">
        <v>2236</v>
      </c>
      <c r="H487" s="330"/>
      <c r="I487" s="330"/>
      <c r="J487" s="330"/>
      <c r="K487" s="332">
        <f t="shared" si="15"/>
        <v>2236</v>
      </c>
      <c r="L487" s="330">
        <v>1199.95</v>
      </c>
      <c r="M487" s="332">
        <f t="shared" si="16"/>
        <v>1036.05</v>
      </c>
      <c r="N487" s="334"/>
      <c r="O487" s="330">
        <v>121.56</v>
      </c>
      <c r="P487" s="330">
        <v>4.7300000000000004</v>
      </c>
      <c r="Q487" s="330"/>
      <c r="R487" s="330">
        <v>7.97</v>
      </c>
    </row>
    <row r="488" spans="1:18" ht="18.75" customHeight="1" x14ac:dyDescent="0.25">
      <c r="A488" s="328">
        <v>478</v>
      </c>
      <c r="B488" s="328" t="s">
        <v>1671</v>
      </c>
      <c r="C488" s="329" t="s">
        <v>1672</v>
      </c>
      <c r="D488" s="328" t="s">
        <v>1673</v>
      </c>
      <c r="E488" s="329" t="s">
        <v>2772</v>
      </c>
      <c r="F488" s="328" t="s">
        <v>322</v>
      </c>
      <c r="G488" s="330">
        <v>2217</v>
      </c>
      <c r="H488" s="330">
        <v>277.68</v>
      </c>
      <c r="I488" s="330"/>
      <c r="J488" s="330"/>
      <c r="K488" s="332">
        <f t="shared" si="15"/>
        <v>2494.6799999999998</v>
      </c>
      <c r="L488" s="330">
        <v>374.79</v>
      </c>
      <c r="M488" s="332">
        <f t="shared" si="16"/>
        <v>2119.89</v>
      </c>
      <c r="N488" s="334"/>
      <c r="O488" s="330">
        <v>120.45</v>
      </c>
      <c r="P488" s="330">
        <v>4.68</v>
      </c>
      <c r="Q488" s="330"/>
      <c r="R488" s="330">
        <v>7.9</v>
      </c>
    </row>
    <row r="489" spans="1:18" ht="18.75" customHeight="1" x14ac:dyDescent="0.25">
      <c r="A489" s="328">
        <v>479</v>
      </c>
      <c r="B489" s="328" t="s">
        <v>1674</v>
      </c>
      <c r="C489" s="329" t="s">
        <v>1675</v>
      </c>
      <c r="D489" s="328" t="s">
        <v>1676</v>
      </c>
      <c r="E489" s="329" t="s">
        <v>2769</v>
      </c>
      <c r="F489" s="328" t="s">
        <v>228</v>
      </c>
      <c r="G489" s="330">
        <v>13863</v>
      </c>
      <c r="H489" s="330"/>
      <c r="I489" s="330"/>
      <c r="J489" s="330"/>
      <c r="K489" s="332">
        <f t="shared" si="15"/>
        <v>13863</v>
      </c>
      <c r="L489" s="330">
        <v>1326.75</v>
      </c>
      <c r="M489" s="332">
        <f t="shared" si="16"/>
        <v>12536.25</v>
      </c>
      <c r="N489" s="334"/>
      <c r="O489" s="330">
        <v>261.55</v>
      </c>
      <c r="P489" s="330">
        <v>10.17</v>
      </c>
      <c r="Q489" s="330"/>
      <c r="R489" s="330">
        <v>17.149999999999999</v>
      </c>
    </row>
    <row r="490" spans="1:18" ht="18.75" customHeight="1" x14ac:dyDescent="0.25">
      <c r="A490" s="328">
        <v>480</v>
      </c>
      <c r="B490" s="328" t="s">
        <v>1677</v>
      </c>
      <c r="C490" s="329" t="s">
        <v>1678</v>
      </c>
      <c r="D490" s="328" t="s">
        <v>1679</v>
      </c>
      <c r="E490" s="329" t="s">
        <v>2757</v>
      </c>
      <c r="F490" s="328" t="s">
        <v>269</v>
      </c>
      <c r="G490" s="330">
        <v>2285</v>
      </c>
      <c r="H490" s="330">
        <v>551.94000000000005</v>
      </c>
      <c r="I490" s="330"/>
      <c r="J490" s="330"/>
      <c r="K490" s="332">
        <f t="shared" si="15"/>
        <v>2836.94</v>
      </c>
      <c r="L490" s="330">
        <v>1504.44</v>
      </c>
      <c r="M490" s="332">
        <f t="shared" si="16"/>
        <v>1332.5</v>
      </c>
      <c r="N490" s="334"/>
      <c r="O490" s="330">
        <v>124.43</v>
      </c>
      <c r="P490" s="330">
        <v>4.84</v>
      </c>
      <c r="Q490" s="330"/>
      <c r="R490" s="330">
        <v>8.16</v>
      </c>
    </row>
    <row r="491" spans="1:18" ht="18.75" customHeight="1" x14ac:dyDescent="0.25">
      <c r="A491" s="328">
        <v>481</v>
      </c>
      <c r="B491" s="328" t="s">
        <v>1680</v>
      </c>
      <c r="C491" s="329" t="s">
        <v>1681</v>
      </c>
      <c r="D491" s="328" t="s">
        <v>1682</v>
      </c>
      <c r="E491" s="329" t="s">
        <v>2757</v>
      </c>
      <c r="F491" s="328" t="s">
        <v>204</v>
      </c>
      <c r="G491" s="330">
        <v>4181.4799999999996</v>
      </c>
      <c r="H491" s="330">
        <v>598.5</v>
      </c>
      <c r="I491" s="330"/>
      <c r="J491" s="330"/>
      <c r="K491" s="332">
        <f t="shared" si="15"/>
        <v>4779.9799999999996</v>
      </c>
      <c r="L491" s="330">
        <v>254.21</v>
      </c>
      <c r="M491" s="332">
        <f t="shared" si="16"/>
        <v>4525.7699999999995</v>
      </c>
      <c r="N491" s="334"/>
      <c r="O491" s="330">
        <v>123.38</v>
      </c>
      <c r="P491" s="330">
        <v>4.8</v>
      </c>
      <c r="Q491" s="330"/>
      <c r="R491" s="330">
        <v>8.09</v>
      </c>
    </row>
    <row r="492" spans="1:18" ht="18.75" customHeight="1" x14ac:dyDescent="0.25">
      <c r="A492" s="328">
        <v>482</v>
      </c>
      <c r="B492" s="328" t="s">
        <v>1683</v>
      </c>
      <c r="C492" s="329" t="s">
        <v>1684</v>
      </c>
      <c r="D492" s="328" t="s">
        <v>1685</v>
      </c>
      <c r="E492" s="329" t="s">
        <v>2767</v>
      </c>
      <c r="F492" s="328" t="s">
        <v>186</v>
      </c>
      <c r="G492" s="330">
        <v>2226</v>
      </c>
      <c r="H492" s="330">
        <v>551.94000000000005</v>
      </c>
      <c r="I492" s="330"/>
      <c r="J492" s="330"/>
      <c r="K492" s="332">
        <f t="shared" si="15"/>
        <v>2777.94</v>
      </c>
      <c r="L492" s="330">
        <v>379.15</v>
      </c>
      <c r="M492" s="332">
        <f t="shared" si="16"/>
        <v>2398.79</v>
      </c>
      <c r="N492" s="334"/>
      <c r="O492" s="330">
        <v>120.98</v>
      </c>
      <c r="P492" s="330">
        <v>4.7</v>
      </c>
      <c r="Q492" s="330"/>
      <c r="R492" s="330">
        <v>7.93</v>
      </c>
    </row>
    <row r="493" spans="1:18" ht="18.75" customHeight="1" x14ac:dyDescent="0.25">
      <c r="A493" s="328">
        <v>483</v>
      </c>
      <c r="B493" s="328" t="s">
        <v>1686</v>
      </c>
      <c r="C493" s="329" t="s">
        <v>1687</v>
      </c>
      <c r="D493" s="328" t="s">
        <v>1688</v>
      </c>
      <c r="E493" s="329" t="s">
        <v>2757</v>
      </c>
      <c r="F493" s="328" t="s">
        <v>204</v>
      </c>
      <c r="G493" s="330">
        <v>2267</v>
      </c>
      <c r="H493" s="330">
        <v>551.94000000000005</v>
      </c>
      <c r="I493" s="330"/>
      <c r="J493" s="330"/>
      <c r="K493" s="332">
        <f t="shared" si="15"/>
        <v>2818.94</v>
      </c>
      <c r="L493" s="330">
        <v>1603.9</v>
      </c>
      <c r="M493" s="332">
        <f t="shared" si="16"/>
        <v>1215.04</v>
      </c>
      <c r="N493" s="334"/>
      <c r="O493" s="330">
        <v>123.38</v>
      </c>
      <c r="P493" s="330">
        <v>4.8</v>
      </c>
      <c r="Q493" s="330"/>
      <c r="R493" s="330">
        <v>8.09</v>
      </c>
    </row>
    <row r="494" spans="1:18" ht="18.75" customHeight="1" x14ac:dyDescent="0.25">
      <c r="A494" s="328">
        <v>484</v>
      </c>
      <c r="B494" s="328" t="s">
        <v>1689</v>
      </c>
      <c r="C494" s="329" t="s">
        <v>1690</v>
      </c>
      <c r="D494" s="328" t="s">
        <v>1691</v>
      </c>
      <c r="E494" s="329" t="s">
        <v>2757</v>
      </c>
      <c r="F494" s="328" t="s">
        <v>204</v>
      </c>
      <c r="G494" s="330">
        <v>4178.3900000000003</v>
      </c>
      <c r="H494" s="330"/>
      <c r="I494" s="330"/>
      <c r="J494" s="330"/>
      <c r="K494" s="332">
        <f t="shared" si="15"/>
        <v>4178.3900000000003</v>
      </c>
      <c r="L494" s="330">
        <v>303.11</v>
      </c>
      <c r="M494" s="332">
        <f t="shared" si="16"/>
        <v>3875.28</v>
      </c>
      <c r="N494" s="334"/>
      <c r="O494" s="330">
        <v>123.38</v>
      </c>
      <c r="P494" s="330">
        <v>4.8</v>
      </c>
      <c r="Q494" s="330"/>
      <c r="R494" s="330">
        <v>8.09</v>
      </c>
    </row>
    <row r="495" spans="1:18" ht="20.25" customHeight="1" x14ac:dyDescent="0.25">
      <c r="A495" s="328">
        <v>485</v>
      </c>
      <c r="B495" s="328" t="s">
        <v>1692</v>
      </c>
      <c r="C495" s="329" t="s">
        <v>1693</v>
      </c>
      <c r="D495" s="328" t="s">
        <v>1694</v>
      </c>
      <c r="E495" s="329" t="s">
        <v>2746</v>
      </c>
      <c r="F495" s="328" t="s">
        <v>308</v>
      </c>
      <c r="G495" s="330">
        <v>3344</v>
      </c>
      <c r="H495" s="330"/>
      <c r="I495" s="330"/>
      <c r="J495" s="330"/>
      <c r="K495" s="332">
        <f t="shared" si="15"/>
        <v>3344</v>
      </c>
      <c r="L495" s="330">
        <v>443.57</v>
      </c>
      <c r="M495" s="332">
        <f t="shared" si="16"/>
        <v>2900.43</v>
      </c>
      <c r="N495" s="334"/>
      <c r="O495" s="330">
        <v>195.62</v>
      </c>
      <c r="P495" s="330">
        <v>7.61</v>
      </c>
      <c r="Q495" s="330"/>
      <c r="R495" s="330">
        <v>12.82</v>
      </c>
    </row>
    <row r="496" spans="1:18" ht="18.75" customHeight="1" x14ac:dyDescent="0.25">
      <c r="A496" s="328">
        <v>486</v>
      </c>
      <c r="B496" s="328" t="s">
        <v>1695</v>
      </c>
      <c r="C496" s="329" t="s">
        <v>1696</v>
      </c>
      <c r="D496" s="328" t="s">
        <v>1697</v>
      </c>
      <c r="E496" s="329" t="s">
        <v>2759</v>
      </c>
      <c r="F496" s="328" t="s">
        <v>208</v>
      </c>
      <c r="G496" s="330">
        <v>4156.1900000000005</v>
      </c>
      <c r="H496" s="330">
        <v>440.04</v>
      </c>
      <c r="I496" s="330"/>
      <c r="J496" s="330"/>
      <c r="K496" s="332">
        <f t="shared" si="15"/>
        <v>4596.2300000000005</v>
      </c>
      <c r="L496" s="330">
        <v>1389.23</v>
      </c>
      <c r="M496" s="332">
        <f t="shared" si="16"/>
        <v>3207.0000000000005</v>
      </c>
      <c r="N496" s="334"/>
      <c r="O496" s="330">
        <v>122.32</v>
      </c>
      <c r="P496" s="330">
        <v>4.76</v>
      </c>
      <c r="Q496" s="330"/>
      <c r="R496" s="330">
        <v>8.02</v>
      </c>
    </row>
    <row r="497" spans="1:18" ht="18.75" customHeight="1" x14ac:dyDescent="0.25">
      <c r="A497" s="328">
        <v>487</v>
      </c>
      <c r="B497" s="328" t="s">
        <v>1698</v>
      </c>
      <c r="C497" s="329" t="s">
        <v>1699</v>
      </c>
      <c r="D497" s="328" t="s">
        <v>1700</v>
      </c>
      <c r="E497" s="329" t="s">
        <v>2757</v>
      </c>
      <c r="F497" s="328" t="s">
        <v>204</v>
      </c>
      <c r="G497" s="330">
        <v>2267</v>
      </c>
      <c r="H497" s="330"/>
      <c r="I497" s="330"/>
      <c r="J497" s="330"/>
      <c r="K497" s="332">
        <f t="shared" si="15"/>
        <v>2267</v>
      </c>
      <c r="L497" s="330">
        <v>208.21</v>
      </c>
      <c r="M497" s="332">
        <f t="shared" si="16"/>
        <v>2058.79</v>
      </c>
      <c r="N497" s="334"/>
      <c r="O497" s="330">
        <v>123.38</v>
      </c>
      <c r="P497" s="330">
        <v>4.8</v>
      </c>
      <c r="Q497" s="330"/>
      <c r="R497" s="330">
        <v>8.09</v>
      </c>
    </row>
    <row r="498" spans="1:18" ht="18.75" customHeight="1" x14ac:dyDescent="0.25">
      <c r="A498" s="328">
        <v>488</v>
      </c>
      <c r="B498" s="328" t="s">
        <v>1701</v>
      </c>
      <c r="C498" s="329" t="s">
        <v>1702</v>
      </c>
      <c r="D498" s="328" t="s">
        <v>1703</v>
      </c>
      <c r="E498" s="329" t="s">
        <v>2744</v>
      </c>
      <c r="F498" s="328" t="s">
        <v>236</v>
      </c>
      <c r="G498" s="330">
        <v>4921</v>
      </c>
      <c r="H498" s="330"/>
      <c r="I498" s="330"/>
      <c r="J498" s="330"/>
      <c r="K498" s="332">
        <f t="shared" si="15"/>
        <v>4921</v>
      </c>
      <c r="L498" s="330">
        <v>637.29999999999995</v>
      </c>
      <c r="M498" s="332">
        <f t="shared" si="16"/>
        <v>4283.7</v>
      </c>
      <c r="N498" s="333"/>
      <c r="O498" s="330">
        <v>261.55</v>
      </c>
      <c r="P498" s="330">
        <v>10.17</v>
      </c>
      <c r="Q498" s="330"/>
      <c r="R498" s="330">
        <v>17.149999999999999</v>
      </c>
    </row>
    <row r="499" spans="1:18" ht="18.75" customHeight="1" x14ac:dyDescent="0.25">
      <c r="A499" s="328">
        <v>489</v>
      </c>
      <c r="B499" s="328" t="s">
        <v>1704</v>
      </c>
      <c r="C499" s="329" t="s">
        <v>1705</v>
      </c>
      <c r="D499" s="328" t="s">
        <v>1706</v>
      </c>
      <c r="E499" s="329" t="s">
        <v>2757</v>
      </c>
      <c r="F499" s="328" t="s">
        <v>186</v>
      </c>
      <c r="G499" s="330">
        <v>2226</v>
      </c>
      <c r="H499" s="330">
        <v>551.94000000000005</v>
      </c>
      <c r="I499" s="330"/>
      <c r="J499" s="330"/>
      <c r="K499" s="332">
        <f t="shared" si="15"/>
        <v>2777.94</v>
      </c>
      <c r="L499" s="330">
        <v>1491.2600000000002</v>
      </c>
      <c r="M499" s="332">
        <f t="shared" si="16"/>
        <v>1286.6799999999998</v>
      </c>
      <c r="N499" s="333"/>
      <c r="O499" s="330">
        <v>120.98</v>
      </c>
      <c r="P499" s="330">
        <v>4.7</v>
      </c>
      <c r="Q499" s="330"/>
      <c r="R499" s="330">
        <v>7.93</v>
      </c>
    </row>
    <row r="500" spans="1:18" ht="18.75" customHeight="1" x14ac:dyDescent="0.25">
      <c r="A500" s="328">
        <v>490</v>
      </c>
      <c r="B500" s="328" t="s">
        <v>1707</v>
      </c>
      <c r="C500" s="329" t="s">
        <v>1708</v>
      </c>
      <c r="D500" s="328" t="s">
        <v>1709</v>
      </c>
      <c r="E500" s="329" t="s">
        <v>2779</v>
      </c>
      <c r="F500" s="328" t="s">
        <v>223</v>
      </c>
      <c r="G500" s="330">
        <v>820.82999999999993</v>
      </c>
      <c r="H500" s="330"/>
      <c r="I500" s="330"/>
      <c r="J500" s="330">
        <v>3022.17</v>
      </c>
      <c r="K500" s="332">
        <f t="shared" si="15"/>
        <v>3843</v>
      </c>
      <c r="L500" s="330">
        <v>478.34</v>
      </c>
      <c r="M500" s="332">
        <f t="shared" si="16"/>
        <v>3364.66</v>
      </c>
      <c r="N500" s="333"/>
      <c r="O500" s="330">
        <v>83.7</v>
      </c>
      <c r="P500" s="330"/>
      <c r="Q500" s="330">
        <v>1.4</v>
      </c>
      <c r="R500" s="330">
        <v>3.16</v>
      </c>
    </row>
    <row r="501" spans="1:18" ht="18.75" customHeight="1" x14ac:dyDescent="0.25">
      <c r="A501" s="328">
        <v>491</v>
      </c>
      <c r="B501" s="328" t="s">
        <v>1710</v>
      </c>
      <c r="C501" s="329" t="s">
        <v>1711</v>
      </c>
      <c r="D501" s="328" t="s">
        <v>1712</v>
      </c>
      <c r="E501" s="329" t="s">
        <v>2757</v>
      </c>
      <c r="F501" s="328" t="s">
        <v>204</v>
      </c>
      <c r="G501" s="330">
        <v>2267</v>
      </c>
      <c r="H501" s="330"/>
      <c r="I501" s="330"/>
      <c r="J501" s="330"/>
      <c r="K501" s="332">
        <f t="shared" si="15"/>
        <v>2267</v>
      </c>
      <c r="L501" s="330">
        <v>1235.1100000000001</v>
      </c>
      <c r="M501" s="332">
        <f t="shared" si="16"/>
        <v>1031.8899999999999</v>
      </c>
      <c r="N501" s="334"/>
      <c r="O501" s="330">
        <v>123.38</v>
      </c>
      <c r="P501" s="330">
        <v>4.8</v>
      </c>
      <c r="Q501" s="330"/>
      <c r="R501" s="330">
        <v>8.09</v>
      </c>
    </row>
    <row r="502" spans="1:18" ht="18.75" customHeight="1" x14ac:dyDescent="0.25">
      <c r="A502" s="328">
        <v>492</v>
      </c>
      <c r="B502" s="328" t="s">
        <v>1713</v>
      </c>
      <c r="C502" s="329" t="s">
        <v>1714</v>
      </c>
      <c r="D502" s="328" t="s">
        <v>1715</v>
      </c>
      <c r="E502" s="329" t="s">
        <v>2759</v>
      </c>
      <c r="F502" s="328" t="s">
        <v>208</v>
      </c>
      <c r="G502" s="330">
        <v>2249</v>
      </c>
      <c r="H502" s="330"/>
      <c r="I502" s="330"/>
      <c r="J502" s="330"/>
      <c r="K502" s="332">
        <f t="shared" si="15"/>
        <v>2249</v>
      </c>
      <c r="L502" s="330">
        <v>196.69</v>
      </c>
      <c r="M502" s="332">
        <f t="shared" si="16"/>
        <v>2052.31</v>
      </c>
      <c r="N502" s="333"/>
      <c r="O502" s="330">
        <v>122.32</v>
      </c>
      <c r="P502" s="330">
        <v>4.76</v>
      </c>
      <c r="Q502" s="330"/>
      <c r="R502" s="330">
        <v>8.02</v>
      </c>
    </row>
    <row r="503" spans="1:18" ht="18.75" customHeight="1" x14ac:dyDescent="0.25">
      <c r="A503" s="328">
        <v>493</v>
      </c>
      <c r="B503" s="328" t="s">
        <v>1716</v>
      </c>
      <c r="C503" s="329" t="s">
        <v>1717</v>
      </c>
      <c r="D503" s="328" t="s">
        <v>1718</v>
      </c>
      <c r="E503" s="329" t="s">
        <v>2779</v>
      </c>
      <c r="F503" s="328" t="s">
        <v>200</v>
      </c>
      <c r="G503" s="330">
        <v>2235</v>
      </c>
      <c r="H503" s="330">
        <v>590.07000000000005</v>
      </c>
      <c r="I503" s="330"/>
      <c r="J503" s="330"/>
      <c r="K503" s="332">
        <f t="shared" si="15"/>
        <v>2825.07</v>
      </c>
      <c r="L503" s="330">
        <v>1531.7</v>
      </c>
      <c r="M503" s="332">
        <f t="shared" si="16"/>
        <v>1293.3700000000001</v>
      </c>
      <c r="N503" s="334"/>
      <c r="O503" s="330">
        <v>121.5</v>
      </c>
      <c r="P503" s="330"/>
      <c r="Q503" s="330">
        <v>2.0299999999999998</v>
      </c>
      <c r="R503" s="330">
        <v>7.97</v>
      </c>
    </row>
    <row r="504" spans="1:18" ht="18.75" customHeight="1" x14ac:dyDescent="0.25">
      <c r="A504" s="328">
        <v>494</v>
      </c>
      <c r="B504" s="328" t="s">
        <v>1719</v>
      </c>
      <c r="C504" s="329" t="s">
        <v>1720</v>
      </c>
      <c r="D504" s="328" t="s">
        <v>1721</v>
      </c>
      <c r="E504" s="329" t="s">
        <v>2740</v>
      </c>
      <c r="F504" s="328" t="s">
        <v>349</v>
      </c>
      <c r="G504" s="330">
        <v>8166</v>
      </c>
      <c r="H504" s="330"/>
      <c r="I504" s="330"/>
      <c r="J504" s="330"/>
      <c r="K504" s="332">
        <f t="shared" si="15"/>
        <v>8166</v>
      </c>
      <c r="L504" s="330">
        <v>3542.74</v>
      </c>
      <c r="M504" s="332">
        <f t="shared" si="16"/>
        <v>4623.26</v>
      </c>
      <c r="N504" s="334"/>
      <c r="O504" s="330">
        <v>425.06</v>
      </c>
      <c r="P504" s="330">
        <v>16.53</v>
      </c>
      <c r="Q504" s="330"/>
      <c r="R504" s="330">
        <v>27.87</v>
      </c>
    </row>
    <row r="505" spans="1:18" ht="18.75" customHeight="1" x14ac:dyDescent="0.25">
      <c r="A505" s="328">
        <v>495</v>
      </c>
      <c r="B505" s="328" t="s">
        <v>1722</v>
      </c>
      <c r="C505" s="329" t="s">
        <v>1723</v>
      </c>
      <c r="D505" s="328" t="s">
        <v>1724</v>
      </c>
      <c r="E505" s="329" t="s">
        <v>2757</v>
      </c>
      <c r="F505" s="328" t="s">
        <v>204</v>
      </c>
      <c r="G505" s="330">
        <v>6485</v>
      </c>
      <c r="H505" s="330">
        <v>551.94000000000005</v>
      </c>
      <c r="I505" s="330"/>
      <c r="J505" s="331"/>
      <c r="K505" s="332">
        <f t="shared" si="15"/>
        <v>7036.9400000000005</v>
      </c>
      <c r="L505" s="330">
        <v>1386.12</v>
      </c>
      <c r="M505" s="332">
        <f t="shared" si="16"/>
        <v>5650.8200000000006</v>
      </c>
      <c r="N505" s="334"/>
      <c r="O505" s="330">
        <v>123.38</v>
      </c>
      <c r="P505" s="330">
        <v>4.8</v>
      </c>
      <c r="Q505" s="330"/>
      <c r="R505" s="330">
        <v>8.09</v>
      </c>
    </row>
    <row r="506" spans="1:18" ht="18.75" customHeight="1" x14ac:dyDescent="0.25">
      <c r="A506" s="328">
        <v>496</v>
      </c>
      <c r="B506" s="328" t="s">
        <v>1725</v>
      </c>
      <c r="C506" s="329" t="s">
        <v>1726</v>
      </c>
      <c r="D506" s="328" t="s">
        <v>1727</v>
      </c>
      <c r="E506" s="329" t="s">
        <v>2736</v>
      </c>
      <c r="F506" s="328" t="s">
        <v>871</v>
      </c>
      <c r="G506" s="330">
        <v>1518.37</v>
      </c>
      <c r="H506" s="330"/>
      <c r="I506" s="330"/>
      <c r="J506" s="330">
        <v>5522.17</v>
      </c>
      <c r="K506" s="332">
        <f t="shared" si="15"/>
        <v>7040.54</v>
      </c>
      <c r="L506" s="330">
        <v>255.64000000000001</v>
      </c>
      <c r="M506" s="332">
        <f t="shared" si="16"/>
        <v>6784.9</v>
      </c>
      <c r="N506" s="334"/>
      <c r="O506" s="330">
        <v>99.47</v>
      </c>
      <c r="P506" s="330"/>
      <c r="Q506" s="330">
        <v>1.66</v>
      </c>
      <c r="R506" s="330">
        <v>6.52</v>
      </c>
    </row>
    <row r="507" spans="1:18" ht="18.75" customHeight="1" x14ac:dyDescent="0.25">
      <c r="A507" s="328">
        <v>497</v>
      </c>
      <c r="B507" s="328" t="s">
        <v>1728</v>
      </c>
      <c r="C507" s="329" t="s">
        <v>1729</v>
      </c>
      <c r="D507" s="328" t="s">
        <v>1730</v>
      </c>
      <c r="E507" s="329" t="s">
        <v>2757</v>
      </c>
      <c r="F507" s="328" t="s">
        <v>204</v>
      </c>
      <c r="G507" s="330">
        <v>2267</v>
      </c>
      <c r="H507" s="330">
        <v>598.5</v>
      </c>
      <c r="I507" s="330"/>
      <c r="J507" s="330"/>
      <c r="K507" s="332">
        <f t="shared" si="15"/>
        <v>2865.5</v>
      </c>
      <c r="L507" s="330">
        <v>1506.8000000000002</v>
      </c>
      <c r="M507" s="332">
        <f t="shared" si="16"/>
        <v>1358.6999999999998</v>
      </c>
      <c r="N507" s="334"/>
      <c r="O507" s="330">
        <v>123.38</v>
      </c>
      <c r="P507" s="330">
        <v>4.8</v>
      </c>
      <c r="Q507" s="330"/>
      <c r="R507" s="330">
        <v>8.09</v>
      </c>
    </row>
    <row r="508" spans="1:18" ht="18.75" customHeight="1" x14ac:dyDescent="0.25">
      <c r="A508" s="328">
        <v>498</v>
      </c>
      <c r="B508" s="328" t="s">
        <v>1731</v>
      </c>
      <c r="C508" s="329" t="s">
        <v>1732</v>
      </c>
      <c r="D508" s="328" t="s">
        <v>1733</v>
      </c>
      <c r="E508" s="329" t="s">
        <v>2746</v>
      </c>
      <c r="F508" s="328" t="s">
        <v>342</v>
      </c>
      <c r="G508" s="330">
        <v>4921</v>
      </c>
      <c r="H508" s="330"/>
      <c r="I508" s="330"/>
      <c r="J508" s="330"/>
      <c r="K508" s="332">
        <f t="shared" si="15"/>
        <v>4921</v>
      </c>
      <c r="L508" s="330">
        <v>1939.91</v>
      </c>
      <c r="M508" s="332">
        <f t="shared" si="16"/>
        <v>2981.09</v>
      </c>
      <c r="N508" s="334"/>
      <c r="O508" s="330">
        <v>261.55</v>
      </c>
      <c r="P508" s="330">
        <v>10.17</v>
      </c>
      <c r="Q508" s="330"/>
      <c r="R508" s="330">
        <v>17.149999999999999</v>
      </c>
    </row>
    <row r="509" spans="1:18" ht="18.75" customHeight="1" x14ac:dyDescent="0.25">
      <c r="A509" s="328">
        <v>499</v>
      </c>
      <c r="B509" s="328" t="s">
        <v>1734</v>
      </c>
      <c r="C509" s="329" t="s">
        <v>1735</v>
      </c>
      <c r="D509" s="328" t="s">
        <v>1736</v>
      </c>
      <c r="E509" s="329" t="s">
        <v>2744</v>
      </c>
      <c r="F509" s="328" t="s">
        <v>236</v>
      </c>
      <c r="G509" s="330">
        <v>4921</v>
      </c>
      <c r="H509" s="330"/>
      <c r="I509" s="330"/>
      <c r="J509" s="330"/>
      <c r="K509" s="332">
        <f t="shared" si="15"/>
        <v>4921</v>
      </c>
      <c r="L509" s="330">
        <v>722.18999999999994</v>
      </c>
      <c r="M509" s="332">
        <f t="shared" si="16"/>
        <v>4198.8100000000004</v>
      </c>
      <c r="N509" s="333"/>
      <c r="O509" s="330">
        <v>261.55</v>
      </c>
      <c r="P509" s="330">
        <v>10.17</v>
      </c>
      <c r="Q509" s="330"/>
      <c r="R509" s="330">
        <v>17.149999999999999</v>
      </c>
    </row>
    <row r="510" spans="1:18" ht="18.75" customHeight="1" x14ac:dyDescent="0.25">
      <c r="A510" s="328">
        <v>500</v>
      </c>
      <c r="B510" s="328" t="s">
        <v>1737</v>
      </c>
      <c r="C510" s="329" t="s">
        <v>1738</v>
      </c>
      <c r="D510" s="328" t="s">
        <v>1739</v>
      </c>
      <c r="E510" s="329" t="s">
        <v>2757</v>
      </c>
      <c r="F510" s="328" t="s">
        <v>204</v>
      </c>
      <c r="G510" s="330">
        <v>2267</v>
      </c>
      <c r="H510" s="330">
        <v>467.71</v>
      </c>
      <c r="I510" s="330"/>
      <c r="J510" s="330"/>
      <c r="K510" s="332">
        <f t="shared" si="15"/>
        <v>2734.71</v>
      </c>
      <c r="L510" s="330">
        <v>1081.2199999999998</v>
      </c>
      <c r="M510" s="332">
        <f t="shared" si="16"/>
        <v>1653.4900000000002</v>
      </c>
      <c r="N510" s="334"/>
      <c r="O510" s="330">
        <v>123.38</v>
      </c>
      <c r="P510" s="330">
        <v>4.8</v>
      </c>
      <c r="Q510" s="330"/>
      <c r="R510" s="330">
        <v>8.09</v>
      </c>
    </row>
    <row r="511" spans="1:18" ht="18.75" customHeight="1" x14ac:dyDescent="0.25">
      <c r="A511" s="328">
        <v>501</v>
      </c>
      <c r="B511" s="328" t="s">
        <v>1740</v>
      </c>
      <c r="C511" s="329" t="s">
        <v>1741</v>
      </c>
      <c r="D511" s="328" t="s">
        <v>1742</v>
      </c>
      <c r="E511" s="329" t="s">
        <v>2743</v>
      </c>
      <c r="F511" s="328" t="s">
        <v>213</v>
      </c>
      <c r="G511" s="330">
        <v>5708.48</v>
      </c>
      <c r="H511" s="330"/>
      <c r="I511" s="330"/>
      <c r="J511" s="330"/>
      <c r="K511" s="332">
        <f t="shared" si="15"/>
        <v>5708.48</v>
      </c>
      <c r="L511" s="330">
        <v>430.77</v>
      </c>
      <c r="M511" s="332">
        <f t="shared" si="16"/>
        <v>5277.7099999999991</v>
      </c>
      <c r="N511" s="334"/>
      <c r="O511" s="330">
        <v>195.62</v>
      </c>
      <c r="P511" s="330">
        <v>7.61</v>
      </c>
      <c r="Q511" s="330"/>
      <c r="R511" s="330">
        <v>12.82</v>
      </c>
    </row>
    <row r="512" spans="1:18" ht="18.75" customHeight="1" x14ac:dyDescent="0.25">
      <c r="A512" s="328">
        <v>502</v>
      </c>
      <c r="B512" s="328" t="s">
        <v>1743</v>
      </c>
      <c r="C512" s="329" t="s">
        <v>1744</v>
      </c>
      <c r="D512" s="328" t="s">
        <v>1745</v>
      </c>
      <c r="E512" s="329" t="s">
        <v>2758</v>
      </c>
      <c r="F512" s="328" t="s">
        <v>414</v>
      </c>
      <c r="G512" s="330">
        <v>2244</v>
      </c>
      <c r="H512" s="330"/>
      <c r="I512" s="330"/>
      <c r="J512" s="330"/>
      <c r="K512" s="332">
        <f t="shared" si="15"/>
        <v>2244</v>
      </c>
      <c r="L512" s="330">
        <v>669.17</v>
      </c>
      <c r="M512" s="332">
        <f t="shared" si="16"/>
        <v>1574.83</v>
      </c>
      <c r="N512" s="334"/>
      <c r="O512" s="330">
        <v>122.03</v>
      </c>
      <c r="P512" s="330">
        <v>4.75</v>
      </c>
      <c r="Q512" s="330"/>
      <c r="R512" s="330">
        <v>8</v>
      </c>
    </row>
    <row r="513" spans="1:18" ht="18.75" customHeight="1" x14ac:dyDescent="0.25">
      <c r="A513" s="328">
        <v>503</v>
      </c>
      <c r="B513" s="328" t="s">
        <v>1746</v>
      </c>
      <c r="C513" s="329" t="s">
        <v>1747</v>
      </c>
      <c r="D513" s="328" t="s">
        <v>1748</v>
      </c>
      <c r="E513" s="329" t="s">
        <v>2768</v>
      </c>
      <c r="F513" s="328" t="s">
        <v>322</v>
      </c>
      <c r="G513" s="330">
        <v>2217</v>
      </c>
      <c r="H513" s="330">
        <v>532.22</v>
      </c>
      <c r="I513" s="330"/>
      <c r="J513" s="330"/>
      <c r="K513" s="332">
        <f t="shared" si="15"/>
        <v>2749.2200000000003</v>
      </c>
      <c r="L513" s="330">
        <v>1007.33</v>
      </c>
      <c r="M513" s="332">
        <f t="shared" si="16"/>
        <v>1741.8900000000003</v>
      </c>
      <c r="N513" s="334"/>
      <c r="O513" s="330">
        <v>120.45</v>
      </c>
      <c r="P513" s="330">
        <v>4.68</v>
      </c>
      <c r="Q513" s="330"/>
      <c r="R513" s="330">
        <v>7.9</v>
      </c>
    </row>
    <row r="514" spans="1:18" ht="18.75" customHeight="1" x14ac:dyDescent="0.25">
      <c r="A514" s="328">
        <v>504</v>
      </c>
      <c r="B514" s="328" t="s">
        <v>1749</v>
      </c>
      <c r="C514" s="329" t="s">
        <v>1750</v>
      </c>
      <c r="D514" s="328" t="s">
        <v>1751</v>
      </c>
      <c r="E514" s="329" t="s">
        <v>2744</v>
      </c>
      <c r="F514" s="328" t="s">
        <v>213</v>
      </c>
      <c r="G514" s="330">
        <v>3344</v>
      </c>
      <c r="H514" s="330">
        <v>1344</v>
      </c>
      <c r="I514" s="330"/>
      <c r="J514" s="330"/>
      <c r="K514" s="332">
        <f t="shared" si="15"/>
        <v>4688</v>
      </c>
      <c r="L514" s="330">
        <v>609.6099999999999</v>
      </c>
      <c r="M514" s="332">
        <f t="shared" si="16"/>
        <v>4078.3900000000003</v>
      </c>
      <c r="N514" s="334"/>
      <c r="O514" s="330">
        <v>300.95999999999998</v>
      </c>
      <c r="P514" s="330">
        <v>11.7</v>
      </c>
      <c r="Q514" s="330"/>
      <c r="R514" s="330">
        <v>19.73</v>
      </c>
    </row>
    <row r="515" spans="1:18" ht="18.75" customHeight="1" x14ac:dyDescent="0.25">
      <c r="A515" s="328">
        <v>505</v>
      </c>
      <c r="B515" s="328" t="s">
        <v>1752</v>
      </c>
      <c r="C515" s="329" t="s">
        <v>1753</v>
      </c>
      <c r="D515" s="328" t="s">
        <v>1754</v>
      </c>
      <c r="E515" s="329" t="s">
        <v>2779</v>
      </c>
      <c r="F515" s="328" t="s">
        <v>200</v>
      </c>
      <c r="G515" s="330">
        <v>2235</v>
      </c>
      <c r="H515" s="330">
        <v>289.25</v>
      </c>
      <c r="I515" s="330"/>
      <c r="J515" s="330"/>
      <c r="K515" s="332">
        <f t="shared" si="15"/>
        <v>2524.25</v>
      </c>
      <c r="L515" s="330">
        <v>1675.6799999999998</v>
      </c>
      <c r="M515" s="332">
        <f t="shared" si="16"/>
        <v>848.57000000000016</v>
      </c>
      <c r="N515" s="334"/>
      <c r="O515" s="330">
        <v>121.5</v>
      </c>
      <c r="P515" s="330">
        <v>4.7300000000000004</v>
      </c>
      <c r="Q515" s="330"/>
      <c r="R515" s="330">
        <v>7.97</v>
      </c>
    </row>
    <row r="516" spans="1:18" ht="18.75" customHeight="1" x14ac:dyDescent="0.25">
      <c r="A516" s="328">
        <v>506</v>
      </c>
      <c r="B516" s="328" t="s">
        <v>1755</v>
      </c>
      <c r="C516" s="329" t="s">
        <v>1756</v>
      </c>
      <c r="D516" s="328" t="s">
        <v>1757</v>
      </c>
      <c r="E516" s="329" t="s">
        <v>2757</v>
      </c>
      <c r="F516" s="328" t="s">
        <v>204</v>
      </c>
      <c r="G516" s="330">
        <v>2267</v>
      </c>
      <c r="H516" s="330"/>
      <c r="I516" s="330"/>
      <c r="J516" s="330"/>
      <c r="K516" s="332">
        <f t="shared" si="15"/>
        <v>2267</v>
      </c>
      <c r="L516" s="330">
        <v>228.21</v>
      </c>
      <c r="M516" s="332">
        <f t="shared" si="16"/>
        <v>2038.79</v>
      </c>
      <c r="N516" s="334"/>
      <c r="O516" s="330">
        <v>123.38</v>
      </c>
      <c r="P516" s="330">
        <v>4.8</v>
      </c>
      <c r="Q516" s="330"/>
      <c r="R516" s="330">
        <v>8.09</v>
      </c>
    </row>
    <row r="517" spans="1:18" ht="18.75" customHeight="1" x14ac:dyDescent="0.25">
      <c r="A517" s="328">
        <v>507</v>
      </c>
      <c r="B517" s="328" t="s">
        <v>1758</v>
      </c>
      <c r="C517" s="329" t="s">
        <v>1759</v>
      </c>
      <c r="D517" s="328" t="s">
        <v>1760</v>
      </c>
      <c r="E517" s="329" t="s">
        <v>2757</v>
      </c>
      <c r="F517" s="328" t="s">
        <v>204</v>
      </c>
      <c r="G517" s="330">
        <v>4183.34</v>
      </c>
      <c r="H517" s="330"/>
      <c r="I517" s="330"/>
      <c r="J517" s="330"/>
      <c r="K517" s="332">
        <f t="shared" si="15"/>
        <v>4183.34</v>
      </c>
      <c r="L517" s="330">
        <v>1175.22</v>
      </c>
      <c r="M517" s="332">
        <f t="shared" si="16"/>
        <v>3008.12</v>
      </c>
      <c r="N517" s="334"/>
      <c r="O517" s="330">
        <v>123.38</v>
      </c>
      <c r="P517" s="330">
        <v>4.8</v>
      </c>
      <c r="Q517" s="330"/>
      <c r="R517" s="330">
        <v>8.09</v>
      </c>
    </row>
    <row r="518" spans="1:18" ht="18.75" customHeight="1" x14ac:dyDescent="0.25">
      <c r="A518" s="328">
        <v>508</v>
      </c>
      <c r="B518" s="328" t="s">
        <v>1761</v>
      </c>
      <c r="C518" s="329" t="s">
        <v>1762</v>
      </c>
      <c r="D518" s="328" t="s">
        <v>1763</v>
      </c>
      <c r="E518" s="329" t="s">
        <v>2743</v>
      </c>
      <c r="F518" s="328" t="s">
        <v>213</v>
      </c>
      <c r="G518" s="330">
        <v>4094</v>
      </c>
      <c r="H518" s="330">
        <v>1227.1199999999999</v>
      </c>
      <c r="I518" s="330"/>
      <c r="J518" s="330"/>
      <c r="K518" s="332">
        <f t="shared" si="15"/>
        <v>5321.12</v>
      </c>
      <c r="L518" s="330">
        <v>2310.7200000000003</v>
      </c>
      <c r="M518" s="332">
        <f t="shared" si="16"/>
        <v>3010.3999999999996</v>
      </c>
      <c r="N518" s="334"/>
      <c r="O518" s="330">
        <v>195.62</v>
      </c>
      <c r="P518" s="330">
        <v>7.61</v>
      </c>
      <c r="Q518" s="330"/>
      <c r="R518" s="330">
        <v>12.82</v>
      </c>
    </row>
    <row r="519" spans="1:18" ht="18.75" customHeight="1" x14ac:dyDescent="0.25">
      <c r="A519" s="328">
        <v>509</v>
      </c>
      <c r="B519" s="328" t="s">
        <v>1764</v>
      </c>
      <c r="C519" s="329" t="s">
        <v>1765</v>
      </c>
      <c r="D519" s="328" t="s">
        <v>1766</v>
      </c>
      <c r="E519" s="329" t="s">
        <v>2757</v>
      </c>
      <c r="F519" s="328" t="s">
        <v>186</v>
      </c>
      <c r="G519" s="330">
        <v>2226</v>
      </c>
      <c r="H519" s="330">
        <v>551.94000000000005</v>
      </c>
      <c r="I519" s="330"/>
      <c r="J519" s="330"/>
      <c r="K519" s="332">
        <f t="shared" si="15"/>
        <v>2777.94</v>
      </c>
      <c r="L519" s="330">
        <v>1357.96</v>
      </c>
      <c r="M519" s="332">
        <f t="shared" si="16"/>
        <v>1419.98</v>
      </c>
      <c r="N519" s="334"/>
      <c r="O519" s="330">
        <v>120.98</v>
      </c>
      <c r="P519" s="330">
        <v>4.7</v>
      </c>
      <c r="Q519" s="330"/>
      <c r="R519" s="330">
        <v>7.93</v>
      </c>
    </row>
    <row r="520" spans="1:18" ht="30" customHeight="1" x14ac:dyDescent="0.25">
      <c r="A520" s="328"/>
      <c r="B520" s="328" t="s">
        <v>1767</v>
      </c>
      <c r="C520" s="329" t="s">
        <v>1768</v>
      </c>
      <c r="D520" s="328" t="s">
        <v>1769</v>
      </c>
      <c r="E520" s="329" t="s">
        <v>2757</v>
      </c>
      <c r="F520" s="328" t="s">
        <v>204</v>
      </c>
      <c r="G520" s="330"/>
      <c r="H520" s="330"/>
      <c r="I520" s="330"/>
      <c r="J520" s="330"/>
      <c r="K520" s="332">
        <f t="shared" ref="K520" si="17">SUM(G520:J520)</f>
        <v>0</v>
      </c>
      <c r="L520" s="330"/>
      <c r="M520" s="332">
        <f t="shared" si="16"/>
        <v>0</v>
      </c>
      <c r="N520" s="334" t="s">
        <v>1770</v>
      </c>
      <c r="O520" s="340"/>
      <c r="P520" s="340"/>
      <c r="Q520" s="340"/>
      <c r="R520" s="340"/>
    </row>
    <row r="521" spans="1:18" ht="18.75" customHeight="1" x14ac:dyDescent="0.25">
      <c r="A521" s="328">
        <v>510</v>
      </c>
      <c r="B521" s="328" t="s">
        <v>1771</v>
      </c>
      <c r="C521" s="329" t="s">
        <v>1772</v>
      </c>
      <c r="D521" s="328" t="s">
        <v>1773</v>
      </c>
      <c r="E521" s="329" t="s">
        <v>2757</v>
      </c>
      <c r="F521" s="328" t="s">
        <v>204</v>
      </c>
      <c r="G521" s="330">
        <v>2267</v>
      </c>
      <c r="H521" s="330"/>
      <c r="I521" s="330"/>
      <c r="J521" s="330"/>
      <c r="K521" s="332">
        <f t="shared" si="15"/>
        <v>2267</v>
      </c>
      <c r="L521" s="330">
        <v>671.66000000000008</v>
      </c>
      <c r="M521" s="332">
        <f t="shared" si="16"/>
        <v>1595.34</v>
      </c>
      <c r="N521" s="334"/>
      <c r="O521" s="330">
        <v>123.38</v>
      </c>
      <c r="P521" s="330">
        <v>4.8</v>
      </c>
      <c r="Q521" s="330"/>
      <c r="R521" s="330">
        <v>8.09</v>
      </c>
    </row>
    <row r="522" spans="1:18" ht="18.75" customHeight="1" x14ac:dyDescent="0.25">
      <c r="A522" s="328">
        <v>511</v>
      </c>
      <c r="B522" s="328" t="s">
        <v>1774</v>
      </c>
      <c r="C522" s="329" t="s">
        <v>1775</v>
      </c>
      <c r="D522" s="328" t="s">
        <v>1776</v>
      </c>
      <c r="E522" s="329" t="s">
        <v>2759</v>
      </c>
      <c r="F522" s="328" t="s">
        <v>223</v>
      </c>
      <c r="G522" s="330">
        <v>2226</v>
      </c>
      <c r="H522" s="330">
        <v>551.94000000000005</v>
      </c>
      <c r="I522" s="330"/>
      <c r="J522" s="330"/>
      <c r="K522" s="332">
        <f t="shared" si="15"/>
        <v>2777.94</v>
      </c>
      <c r="L522" s="330">
        <v>1037.4199999999998</v>
      </c>
      <c r="M522" s="332">
        <f t="shared" si="16"/>
        <v>1740.5200000000002</v>
      </c>
      <c r="N522" s="334"/>
      <c r="O522" s="330">
        <v>120.98</v>
      </c>
      <c r="P522" s="330">
        <v>4.7</v>
      </c>
      <c r="Q522" s="330"/>
      <c r="R522" s="330">
        <v>7.93</v>
      </c>
    </row>
    <row r="523" spans="1:18" ht="18.75" customHeight="1" x14ac:dyDescent="0.25">
      <c r="A523" s="328">
        <v>512</v>
      </c>
      <c r="B523" s="328" t="s">
        <v>1777</v>
      </c>
      <c r="C523" s="329" t="s">
        <v>1778</v>
      </c>
      <c r="D523" s="328" t="s">
        <v>1779</v>
      </c>
      <c r="E523" s="329" t="s">
        <v>2769</v>
      </c>
      <c r="F523" s="328" t="s">
        <v>312</v>
      </c>
      <c r="G523" s="330">
        <v>3744</v>
      </c>
      <c r="H523" s="330">
        <v>1017.9</v>
      </c>
      <c r="I523" s="330"/>
      <c r="J523" s="330"/>
      <c r="K523" s="332">
        <f t="shared" si="15"/>
        <v>4761.8999999999996</v>
      </c>
      <c r="L523" s="330">
        <v>566.37</v>
      </c>
      <c r="M523" s="332">
        <f t="shared" si="16"/>
        <v>4195.53</v>
      </c>
      <c r="N523" s="334"/>
      <c r="O523" s="330">
        <v>219.02</v>
      </c>
      <c r="P523" s="330">
        <v>8.52</v>
      </c>
      <c r="Q523" s="330"/>
      <c r="R523" s="330">
        <v>14.36</v>
      </c>
    </row>
    <row r="524" spans="1:18" ht="18.75" customHeight="1" x14ac:dyDescent="0.25">
      <c r="A524" s="328">
        <v>513</v>
      </c>
      <c r="B524" s="328" t="s">
        <v>1780</v>
      </c>
      <c r="C524" s="329" t="s">
        <v>1781</v>
      </c>
      <c r="D524" s="328" t="s">
        <v>1782</v>
      </c>
      <c r="E524" s="329" t="s">
        <v>2743</v>
      </c>
      <c r="F524" s="328" t="s">
        <v>213</v>
      </c>
      <c r="G524" s="330">
        <v>4094</v>
      </c>
      <c r="H524" s="330">
        <v>1285.57</v>
      </c>
      <c r="I524" s="330"/>
      <c r="J524" s="330"/>
      <c r="K524" s="332">
        <f t="shared" si="15"/>
        <v>5379.57</v>
      </c>
      <c r="L524" s="330">
        <v>3286.3800000000006</v>
      </c>
      <c r="M524" s="332">
        <f t="shared" si="16"/>
        <v>2093.1899999999991</v>
      </c>
      <c r="N524" s="334"/>
      <c r="O524" s="330">
        <v>195.62</v>
      </c>
      <c r="P524" s="330">
        <v>7.61</v>
      </c>
      <c r="Q524" s="330"/>
      <c r="R524" s="330">
        <v>12.82</v>
      </c>
    </row>
    <row r="525" spans="1:18" ht="18.75" customHeight="1" x14ac:dyDescent="0.25">
      <c r="A525" s="328">
        <v>514</v>
      </c>
      <c r="B525" s="328" t="s">
        <v>1783</v>
      </c>
      <c r="C525" s="329" t="s">
        <v>1784</v>
      </c>
      <c r="D525" s="328" t="s">
        <v>1785</v>
      </c>
      <c r="E525" s="329" t="s">
        <v>2749</v>
      </c>
      <c r="F525" s="328" t="s">
        <v>274</v>
      </c>
      <c r="G525" s="330">
        <v>3344</v>
      </c>
      <c r="H525" s="330">
        <v>1139.49</v>
      </c>
      <c r="I525" s="330"/>
      <c r="J525" s="330"/>
      <c r="K525" s="332">
        <f t="shared" si="15"/>
        <v>4483.49</v>
      </c>
      <c r="L525" s="330">
        <v>535.96</v>
      </c>
      <c r="M525" s="332">
        <f t="shared" si="16"/>
        <v>3947.5299999999997</v>
      </c>
      <c r="N525" s="334"/>
      <c r="O525" s="330">
        <v>195.62</v>
      </c>
      <c r="P525" s="330">
        <v>7.61</v>
      </c>
      <c r="Q525" s="330"/>
      <c r="R525" s="330">
        <v>12.82</v>
      </c>
    </row>
    <row r="526" spans="1:18" ht="18.75" customHeight="1" x14ac:dyDescent="0.25">
      <c r="A526" s="328">
        <v>515</v>
      </c>
      <c r="B526" s="328" t="s">
        <v>1786</v>
      </c>
      <c r="C526" s="329" t="s">
        <v>1787</v>
      </c>
      <c r="D526" s="328" t="s">
        <v>1788</v>
      </c>
      <c r="E526" s="329" t="s">
        <v>2750</v>
      </c>
      <c r="F526" s="328" t="s">
        <v>208</v>
      </c>
      <c r="G526" s="330">
        <v>855</v>
      </c>
      <c r="H526" s="330"/>
      <c r="I526" s="330"/>
      <c r="J526" s="330">
        <v>1182.17</v>
      </c>
      <c r="K526" s="332">
        <f t="shared" si="15"/>
        <v>2037.17</v>
      </c>
      <c r="L526" s="330">
        <v>1084.19</v>
      </c>
      <c r="M526" s="332">
        <f t="shared" si="16"/>
        <v>952.98</v>
      </c>
      <c r="N526" s="334"/>
      <c r="O526" s="330">
        <v>83.7</v>
      </c>
      <c r="P526" s="330"/>
      <c r="Q526" s="330">
        <v>1.4</v>
      </c>
      <c r="R526" s="330">
        <v>3.23</v>
      </c>
    </row>
    <row r="527" spans="1:18" ht="18.75" customHeight="1" x14ac:dyDescent="0.25">
      <c r="A527" s="328">
        <v>516</v>
      </c>
      <c r="B527" s="328" t="s">
        <v>1789</v>
      </c>
      <c r="C527" s="329" t="s">
        <v>1790</v>
      </c>
      <c r="D527" s="328" t="s">
        <v>1791</v>
      </c>
      <c r="E527" s="329" t="s">
        <v>2750</v>
      </c>
      <c r="F527" s="328" t="s">
        <v>633</v>
      </c>
      <c r="G527" s="330">
        <v>2380</v>
      </c>
      <c r="H527" s="330"/>
      <c r="I527" s="330"/>
      <c r="J527" s="330"/>
      <c r="K527" s="332">
        <f t="shared" si="15"/>
        <v>2380</v>
      </c>
      <c r="L527" s="330">
        <v>1314.56</v>
      </c>
      <c r="M527" s="332">
        <f t="shared" si="16"/>
        <v>1065.44</v>
      </c>
      <c r="N527" s="334"/>
      <c r="O527" s="330">
        <v>139.22999999999999</v>
      </c>
      <c r="P527" s="330">
        <v>5.41</v>
      </c>
      <c r="Q527" s="330"/>
      <c r="R527" s="330">
        <v>9.1300000000000008</v>
      </c>
    </row>
    <row r="528" spans="1:18" ht="18.75" customHeight="1" x14ac:dyDescent="0.25">
      <c r="A528" s="328">
        <v>517</v>
      </c>
      <c r="B528" s="328" t="s">
        <v>1792</v>
      </c>
      <c r="C528" s="329" t="s">
        <v>1793</v>
      </c>
      <c r="D528" s="328" t="s">
        <v>1794</v>
      </c>
      <c r="E528" s="329" t="s">
        <v>2757</v>
      </c>
      <c r="F528" s="328" t="s">
        <v>204</v>
      </c>
      <c r="G528" s="330">
        <v>2267</v>
      </c>
      <c r="H528" s="330">
        <v>598.5</v>
      </c>
      <c r="I528" s="330"/>
      <c r="J528" s="330"/>
      <c r="K528" s="332">
        <f t="shared" si="15"/>
        <v>2865.5</v>
      </c>
      <c r="L528" s="330">
        <v>238.21</v>
      </c>
      <c r="M528" s="332">
        <f t="shared" si="16"/>
        <v>2627.29</v>
      </c>
      <c r="N528" s="334"/>
      <c r="O528" s="330">
        <v>123.38</v>
      </c>
      <c r="P528" s="330">
        <v>4.8</v>
      </c>
      <c r="Q528" s="330"/>
      <c r="R528" s="330">
        <v>8.09</v>
      </c>
    </row>
    <row r="529" spans="1:18" ht="18.75" customHeight="1" x14ac:dyDescent="0.25">
      <c r="A529" s="328">
        <v>518</v>
      </c>
      <c r="B529" s="328" t="s">
        <v>1795</v>
      </c>
      <c r="C529" s="329" t="s">
        <v>1796</v>
      </c>
      <c r="D529" s="328" t="s">
        <v>1797</v>
      </c>
      <c r="E529" s="329" t="s">
        <v>2757</v>
      </c>
      <c r="F529" s="328" t="s">
        <v>204</v>
      </c>
      <c r="G529" s="330">
        <v>2417</v>
      </c>
      <c r="H529" s="330">
        <v>551.94000000000005</v>
      </c>
      <c r="I529" s="330"/>
      <c r="J529" s="330"/>
      <c r="K529" s="332">
        <f t="shared" si="15"/>
        <v>2968.94</v>
      </c>
      <c r="L529" s="330">
        <v>247.21</v>
      </c>
      <c r="M529" s="332">
        <f t="shared" si="16"/>
        <v>2721.73</v>
      </c>
      <c r="N529" s="334"/>
      <c r="O529" s="330">
        <v>123.38</v>
      </c>
      <c r="P529" s="330">
        <v>4.8</v>
      </c>
      <c r="Q529" s="330"/>
      <c r="R529" s="330">
        <v>8.09</v>
      </c>
    </row>
    <row r="530" spans="1:18" ht="18.75" customHeight="1" x14ac:dyDescent="0.25">
      <c r="A530" s="328">
        <v>519</v>
      </c>
      <c r="B530" s="328" t="s">
        <v>1798</v>
      </c>
      <c r="C530" s="329" t="s">
        <v>1799</v>
      </c>
      <c r="D530" s="328" t="s">
        <v>1800</v>
      </c>
      <c r="E530" s="329" t="s">
        <v>2757</v>
      </c>
      <c r="F530" s="328" t="s">
        <v>186</v>
      </c>
      <c r="G530" s="330">
        <v>2226</v>
      </c>
      <c r="H530" s="330">
        <v>551.94000000000005</v>
      </c>
      <c r="I530" s="330"/>
      <c r="J530" s="330"/>
      <c r="K530" s="332">
        <f t="shared" si="15"/>
        <v>2777.94</v>
      </c>
      <c r="L530" s="330">
        <v>298.75</v>
      </c>
      <c r="M530" s="332">
        <f t="shared" si="16"/>
        <v>2479.19</v>
      </c>
      <c r="N530" s="334"/>
      <c r="O530" s="330">
        <v>120.98</v>
      </c>
      <c r="P530" s="330">
        <v>4.7</v>
      </c>
      <c r="Q530" s="330"/>
      <c r="R530" s="330">
        <v>7.93</v>
      </c>
    </row>
    <row r="531" spans="1:18" ht="18.75" customHeight="1" x14ac:dyDescent="0.25">
      <c r="A531" s="328">
        <v>520</v>
      </c>
      <c r="B531" s="328" t="s">
        <v>1801</v>
      </c>
      <c r="C531" s="329" t="s">
        <v>1802</v>
      </c>
      <c r="D531" s="328" t="s">
        <v>1803</v>
      </c>
      <c r="E531" s="329" t="s">
        <v>2757</v>
      </c>
      <c r="F531" s="328" t="s">
        <v>200</v>
      </c>
      <c r="G531" s="330">
        <v>2235</v>
      </c>
      <c r="H531" s="330">
        <v>551.94000000000005</v>
      </c>
      <c r="I531" s="330"/>
      <c r="J531" s="330"/>
      <c r="K531" s="332">
        <f t="shared" si="15"/>
        <v>2786.94</v>
      </c>
      <c r="L531" s="330">
        <v>542.44000000000005</v>
      </c>
      <c r="M531" s="332">
        <f t="shared" si="16"/>
        <v>2244.5</v>
      </c>
      <c r="N531" s="334"/>
      <c r="O531" s="330">
        <v>121.5</v>
      </c>
      <c r="P531" s="330"/>
      <c r="Q531" s="330">
        <v>2.0299999999999998</v>
      </c>
      <c r="R531" s="330">
        <v>7.97</v>
      </c>
    </row>
    <row r="532" spans="1:18" ht="18.75" customHeight="1" x14ac:dyDescent="0.25">
      <c r="A532" s="328">
        <v>521</v>
      </c>
      <c r="B532" s="328" t="s">
        <v>1804</v>
      </c>
      <c r="C532" s="329" t="s">
        <v>1805</v>
      </c>
      <c r="D532" s="328" t="s">
        <v>1806</v>
      </c>
      <c r="E532" s="329" t="s">
        <v>2750</v>
      </c>
      <c r="F532" s="328" t="s">
        <v>208</v>
      </c>
      <c r="G532" s="330">
        <v>855</v>
      </c>
      <c r="H532" s="330"/>
      <c r="I532" s="330"/>
      <c r="J532" s="330">
        <v>1182.17</v>
      </c>
      <c r="K532" s="332">
        <f t="shared" si="15"/>
        <v>2037.17</v>
      </c>
      <c r="L532" s="330">
        <v>138.81</v>
      </c>
      <c r="M532" s="332">
        <f t="shared" si="16"/>
        <v>1898.3600000000001</v>
      </c>
      <c r="N532" s="334"/>
      <c r="O532" s="330">
        <v>83.7</v>
      </c>
      <c r="P532" s="330"/>
      <c r="Q532" s="330">
        <v>1.4</v>
      </c>
      <c r="R532" s="330">
        <v>3.26</v>
      </c>
    </row>
    <row r="533" spans="1:18" ht="18.75" customHeight="1" x14ac:dyDescent="0.25">
      <c r="A533" s="328">
        <v>522</v>
      </c>
      <c r="B533" s="328" t="s">
        <v>1807</v>
      </c>
      <c r="C533" s="329" t="s">
        <v>1808</v>
      </c>
      <c r="D533" s="328" t="s">
        <v>1809</v>
      </c>
      <c r="E533" s="329" t="s">
        <v>2742</v>
      </c>
      <c r="F533" s="328" t="s">
        <v>1810</v>
      </c>
      <c r="G533" s="330">
        <v>8985.369999999999</v>
      </c>
      <c r="H533" s="330"/>
      <c r="I533" s="330"/>
      <c r="J533" s="330"/>
      <c r="K533" s="332">
        <f t="shared" si="15"/>
        <v>8985.369999999999</v>
      </c>
      <c r="L533" s="330">
        <v>2336.91</v>
      </c>
      <c r="M533" s="332">
        <f t="shared" si="16"/>
        <v>6648.4599999999991</v>
      </c>
      <c r="N533" s="334"/>
      <c r="O533" s="330">
        <v>261.55</v>
      </c>
      <c r="P533" s="330">
        <v>10.17</v>
      </c>
      <c r="Q533" s="330"/>
      <c r="R533" s="330">
        <v>17.149999999999999</v>
      </c>
    </row>
    <row r="534" spans="1:18" ht="18.75" customHeight="1" x14ac:dyDescent="0.25">
      <c r="A534" s="328">
        <v>523</v>
      </c>
      <c r="B534" s="328" t="s">
        <v>1811</v>
      </c>
      <c r="C534" s="329" t="s">
        <v>1812</v>
      </c>
      <c r="D534" s="328" t="s">
        <v>1813</v>
      </c>
      <c r="E534" s="329" t="s">
        <v>2757</v>
      </c>
      <c r="F534" s="328" t="s">
        <v>200</v>
      </c>
      <c r="G534" s="330">
        <v>2235</v>
      </c>
      <c r="H534" s="330">
        <v>551.94000000000005</v>
      </c>
      <c r="I534" s="330"/>
      <c r="J534" s="330"/>
      <c r="K534" s="332">
        <f t="shared" si="15"/>
        <v>2786.94</v>
      </c>
      <c r="L534" s="330">
        <v>1365.3999999999999</v>
      </c>
      <c r="M534" s="332">
        <f t="shared" si="16"/>
        <v>1421.5400000000002</v>
      </c>
      <c r="N534" s="334"/>
      <c r="O534" s="330">
        <v>121.5</v>
      </c>
      <c r="P534" s="330">
        <v>4.7300000000000004</v>
      </c>
      <c r="Q534" s="330"/>
      <c r="R534" s="330">
        <v>7.97</v>
      </c>
    </row>
    <row r="535" spans="1:18" ht="18.75" customHeight="1" x14ac:dyDescent="0.25">
      <c r="A535" s="328">
        <v>524</v>
      </c>
      <c r="B535" s="328" t="s">
        <v>1814</v>
      </c>
      <c r="C535" s="329" t="s">
        <v>1815</v>
      </c>
      <c r="D535" s="328" t="s">
        <v>1816</v>
      </c>
      <c r="E535" s="329" t="s">
        <v>2772</v>
      </c>
      <c r="F535" s="328" t="s">
        <v>322</v>
      </c>
      <c r="G535" s="330">
        <v>2217</v>
      </c>
      <c r="H535" s="330">
        <v>578.5</v>
      </c>
      <c r="I535" s="330"/>
      <c r="J535" s="330"/>
      <c r="K535" s="332">
        <f t="shared" si="15"/>
        <v>2795.5</v>
      </c>
      <c r="L535" s="330">
        <v>1836.76</v>
      </c>
      <c r="M535" s="332">
        <f t="shared" si="16"/>
        <v>958.74</v>
      </c>
      <c r="N535" s="334"/>
      <c r="O535" s="330">
        <v>120.45</v>
      </c>
      <c r="P535" s="330">
        <v>4.68</v>
      </c>
      <c r="Q535" s="330"/>
      <c r="R535" s="330">
        <v>7.9</v>
      </c>
    </row>
    <row r="536" spans="1:18" ht="18.75" customHeight="1" x14ac:dyDescent="0.25">
      <c r="A536" s="328">
        <v>525</v>
      </c>
      <c r="B536" s="328" t="s">
        <v>1817</v>
      </c>
      <c r="C536" s="329" t="s">
        <v>1818</v>
      </c>
      <c r="D536" s="328" t="s">
        <v>1819</v>
      </c>
      <c r="E536" s="329" t="s">
        <v>2784</v>
      </c>
      <c r="F536" s="328" t="s">
        <v>269</v>
      </c>
      <c r="G536" s="330">
        <v>2285</v>
      </c>
      <c r="H536" s="330"/>
      <c r="I536" s="330"/>
      <c r="J536" s="330"/>
      <c r="K536" s="332">
        <f t="shared" si="15"/>
        <v>2285</v>
      </c>
      <c r="L536" s="330">
        <v>708.79</v>
      </c>
      <c r="M536" s="332">
        <f t="shared" si="16"/>
        <v>1576.21</v>
      </c>
      <c r="N536" s="334"/>
      <c r="O536" s="330">
        <v>124.43</v>
      </c>
      <c r="P536" s="330">
        <v>4.84</v>
      </c>
      <c r="Q536" s="330"/>
      <c r="R536" s="330">
        <v>8.16</v>
      </c>
    </row>
    <row r="537" spans="1:18" ht="18.75" customHeight="1" x14ac:dyDescent="0.25">
      <c r="A537" s="328">
        <v>526</v>
      </c>
      <c r="B537" s="328" t="s">
        <v>1820</v>
      </c>
      <c r="C537" s="329" t="s">
        <v>1821</v>
      </c>
      <c r="D537" s="328" t="s">
        <v>1822</v>
      </c>
      <c r="E537" s="329" t="s">
        <v>2762</v>
      </c>
      <c r="F537" s="328" t="s">
        <v>492</v>
      </c>
      <c r="G537" s="330">
        <v>2199</v>
      </c>
      <c r="H537" s="330">
        <v>416.52</v>
      </c>
      <c r="I537" s="330"/>
      <c r="J537" s="330"/>
      <c r="K537" s="332">
        <f t="shared" si="15"/>
        <v>2615.52</v>
      </c>
      <c r="L537" s="330">
        <v>1058.29</v>
      </c>
      <c r="M537" s="332">
        <f t="shared" si="16"/>
        <v>1557.23</v>
      </c>
      <c r="N537" s="334"/>
      <c r="O537" s="330">
        <v>119.4</v>
      </c>
      <c r="P537" s="330">
        <v>4.6399999999999997</v>
      </c>
      <c r="Q537" s="330"/>
      <c r="R537" s="330">
        <v>7.83</v>
      </c>
    </row>
    <row r="538" spans="1:18" ht="18.75" customHeight="1" x14ac:dyDescent="0.25">
      <c r="A538" s="328">
        <v>527</v>
      </c>
      <c r="B538" s="328" t="s">
        <v>1823</v>
      </c>
      <c r="C538" s="329" t="s">
        <v>1824</v>
      </c>
      <c r="D538" s="328" t="s">
        <v>1825</v>
      </c>
      <c r="E538" s="329" t="s">
        <v>2772</v>
      </c>
      <c r="F538" s="328" t="s">
        <v>322</v>
      </c>
      <c r="G538" s="330">
        <v>2217</v>
      </c>
      <c r="H538" s="330">
        <v>485.94</v>
      </c>
      <c r="I538" s="330"/>
      <c r="J538" s="330"/>
      <c r="K538" s="332">
        <f t="shared" si="15"/>
        <v>2702.94</v>
      </c>
      <c r="L538" s="330">
        <v>267.99</v>
      </c>
      <c r="M538" s="332">
        <f t="shared" si="16"/>
        <v>2434.9499999999998</v>
      </c>
      <c r="N538" s="334"/>
      <c r="O538" s="330">
        <v>120.45</v>
      </c>
      <c r="P538" s="330"/>
      <c r="Q538" s="330">
        <v>2.0099999999999998</v>
      </c>
      <c r="R538" s="330">
        <v>7.9</v>
      </c>
    </row>
    <row r="539" spans="1:18" ht="18.75" customHeight="1" x14ac:dyDescent="0.25">
      <c r="A539" s="328">
        <v>528</v>
      </c>
      <c r="B539" s="328" t="s">
        <v>1826</v>
      </c>
      <c r="C539" s="329" t="s">
        <v>1827</v>
      </c>
      <c r="D539" s="328" t="s">
        <v>1828</v>
      </c>
      <c r="E539" s="329" t="s">
        <v>2779</v>
      </c>
      <c r="F539" s="328" t="s">
        <v>223</v>
      </c>
      <c r="G539" s="330">
        <v>2226</v>
      </c>
      <c r="H539" s="330">
        <v>578.5</v>
      </c>
      <c r="I539" s="330"/>
      <c r="J539" s="330"/>
      <c r="K539" s="332">
        <f t="shared" si="15"/>
        <v>2804.5</v>
      </c>
      <c r="L539" s="330">
        <v>1388.2900000000002</v>
      </c>
      <c r="M539" s="332">
        <f t="shared" si="16"/>
        <v>1416.2099999999998</v>
      </c>
      <c r="N539" s="334"/>
      <c r="O539" s="330">
        <v>120.98</v>
      </c>
      <c r="P539" s="330">
        <v>4.7</v>
      </c>
      <c r="Q539" s="330"/>
      <c r="R539" s="330">
        <v>7.93</v>
      </c>
    </row>
    <row r="540" spans="1:18" ht="18.75" customHeight="1" x14ac:dyDescent="0.25">
      <c r="A540" s="328">
        <v>529</v>
      </c>
      <c r="B540" s="328" t="s">
        <v>1829</v>
      </c>
      <c r="C540" s="329" t="s">
        <v>1830</v>
      </c>
      <c r="D540" s="328" t="s">
        <v>1831</v>
      </c>
      <c r="E540" s="329" t="s">
        <v>2757</v>
      </c>
      <c r="F540" s="328" t="s">
        <v>200</v>
      </c>
      <c r="G540" s="330">
        <v>2385</v>
      </c>
      <c r="H540" s="330">
        <v>609.39</v>
      </c>
      <c r="I540" s="330"/>
      <c r="J540" s="330"/>
      <c r="K540" s="332">
        <f t="shared" ref="K540:K603" si="18">SUM(G540:J540)</f>
        <v>2994.39</v>
      </c>
      <c r="L540" s="330">
        <v>455.33</v>
      </c>
      <c r="M540" s="332">
        <f t="shared" si="16"/>
        <v>2539.06</v>
      </c>
      <c r="N540" s="334"/>
      <c r="O540" s="330">
        <v>121.5</v>
      </c>
      <c r="P540" s="330">
        <v>4.7300000000000004</v>
      </c>
      <c r="Q540" s="330"/>
      <c r="R540" s="330">
        <v>7.97</v>
      </c>
    </row>
    <row r="541" spans="1:18" ht="18.75" customHeight="1" x14ac:dyDescent="0.25">
      <c r="A541" s="328">
        <v>530</v>
      </c>
      <c r="B541" s="328" t="s">
        <v>1832</v>
      </c>
      <c r="C541" s="329" t="s">
        <v>1833</v>
      </c>
      <c r="D541" s="328" t="s">
        <v>1834</v>
      </c>
      <c r="E541" s="329" t="s">
        <v>2767</v>
      </c>
      <c r="F541" s="328" t="s">
        <v>232</v>
      </c>
      <c r="G541" s="330">
        <v>2236</v>
      </c>
      <c r="H541" s="330">
        <v>440.04</v>
      </c>
      <c r="I541" s="330"/>
      <c r="J541" s="330"/>
      <c r="K541" s="332">
        <f t="shared" si="18"/>
        <v>2676.04</v>
      </c>
      <c r="L541" s="330">
        <v>1394.1799999999998</v>
      </c>
      <c r="M541" s="332">
        <f t="shared" si="16"/>
        <v>1281.8600000000001</v>
      </c>
      <c r="N541" s="334"/>
      <c r="O541" s="330">
        <v>121.56</v>
      </c>
      <c r="P541" s="330">
        <v>4.7300000000000004</v>
      </c>
      <c r="Q541" s="330"/>
      <c r="R541" s="330">
        <v>7.97</v>
      </c>
    </row>
    <row r="542" spans="1:18" ht="18.75" customHeight="1" x14ac:dyDescent="0.25">
      <c r="A542" s="328">
        <v>531</v>
      </c>
      <c r="B542" s="328" t="s">
        <v>1835</v>
      </c>
      <c r="C542" s="329" t="s">
        <v>1836</v>
      </c>
      <c r="D542" s="328" t="s">
        <v>1837</v>
      </c>
      <c r="E542" s="329" t="s">
        <v>2772</v>
      </c>
      <c r="F542" s="328" t="s">
        <v>322</v>
      </c>
      <c r="G542" s="330">
        <v>2217</v>
      </c>
      <c r="H542" s="330">
        <v>416.52</v>
      </c>
      <c r="I542" s="330"/>
      <c r="J542" s="330"/>
      <c r="K542" s="332">
        <f t="shared" si="18"/>
        <v>2633.52</v>
      </c>
      <c r="L542" s="330">
        <v>1230.82</v>
      </c>
      <c r="M542" s="332">
        <f t="shared" si="16"/>
        <v>1402.7</v>
      </c>
      <c r="N542" s="334"/>
      <c r="O542" s="330">
        <v>120.45</v>
      </c>
      <c r="P542" s="330">
        <v>4.68</v>
      </c>
      <c r="Q542" s="330"/>
      <c r="R542" s="330">
        <v>7.9</v>
      </c>
    </row>
    <row r="543" spans="1:18" ht="18.75" customHeight="1" x14ac:dyDescent="0.25">
      <c r="A543" s="328">
        <v>532</v>
      </c>
      <c r="B543" s="328" t="s">
        <v>1838</v>
      </c>
      <c r="C543" s="329" t="s">
        <v>1839</v>
      </c>
      <c r="D543" s="328" t="s">
        <v>1840</v>
      </c>
      <c r="E543" s="329" t="s">
        <v>2760</v>
      </c>
      <c r="F543" s="328" t="s">
        <v>186</v>
      </c>
      <c r="G543" s="330">
        <v>2226</v>
      </c>
      <c r="H543" s="330">
        <v>383.48</v>
      </c>
      <c r="I543" s="330"/>
      <c r="J543" s="330"/>
      <c r="K543" s="332">
        <f t="shared" si="18"/>
        <v>2609.48</v>
      </c>
      <c r="L543" s="330">
        <v>199.75</v>
      </c>
      <c r="M543" s="332">
        <f t="shared" si="16"/>
        <v>2409.73</v>
      </c>
      <c r="N543" s="334"/>
      <c r="O543" s="330">
        <v>120.98</v>
      </c>
      <c r="P543" s="330">
        <v>4.7</v>
      </c>
      <c r="Q543" s="330"/>
      <c r="R543" s="330">
        <v>7.93</v>
      </c>
    </row>
    <row r="544" spans="1:18" ht="18.75" customHeight="1" x14ac:dyDescent="0.25">
      <c r="A544" s="328">
        <v>533</v>
      </c>
      <c r="B544" s="328" t="s">
        <v>1841</v>
      </c>
      <c r="C544" s="329" t="s">
        <v>1842</v>
      </c>
      <c r="D544" s="328" t="s">
        <v>1843</v>
      </c>
      <c r="E544" s="329" t="s">
        <v>2750</v>
      </c>
      <c r="F544" s="328" t="s">
        <v>269</v>
      </c>
      <c r="G544" s="330">
        <v>867.49</v>
      </c>
      <c r="H544" s="330"/>
      <c r="I544" s="330"/>
      <c r="J544" s="330">
        <v>1182.17</v>
      </c>
      <c r="K544" s="332">
        <f t="shared" si="18"/>
        <v>2049.66</v>
      </c>
      <c r="L544" s="330">
        <v>111.82</v>
      </c>
      <c r="M544" s="332">
        <f t="shared" si="16"/>
        <v>1937.84</v>
      </c>
      <c r="N544" s="334"/>
      <c r="O544" s="330">
        <v>83.7</v>
      </c>
      <c r="P544" s="330"/>
      <c r="Q544" s="330">
        <v>1.4</v>
      </c>
      <c r="R544" s="330">
        <v>3.71</v>
      </c>
    </row>
    <row r="545" spans="1:18" ht="18.75" customHeight="1" x14ac:dyDescent="0.25">
      <c r="A545" s="328">
        <v>534</v>
      </c>
      <c r="B545" s="328" t="s">
        <v>1844</v>
      </c>
      <c r="C545" s="329" t="s">
        <v>1845</v>
      </c>
      <c r="D545" s="328" t="s">
        <v>1846</v>
      </c>
      <c r="E545" s="329" t="s">
        <v>2645</v>
      </c>
      <c r="F545" s="328" t="s">
        <v>204</v>
      </c>
      <c r="G545" s="330">
        <v>859.70999999999992</v>
      </c>
      <c r="H545" s="330"/>
      <c r="I545" s="330"/>
      <c r="J545" s="330">
        <v>1182.17</v>
      </c>
      <c r="K545" s="332">
        <f t="shared" si="18"/>
        <v>2041.88</v>
      </c>
      <c r="L545" s="330">
        <v>106.97999999999999</v>
      </c>
      <c r="M545" s="332">
        <f t="shared" si="16"/>
        <v>1934.9</v>
      </c>
      <c r="N545" s="334"/>
      <c r="O545" s="330">
        <v>83.7</v>
      </c>
      <c r="P545" s="330"/>
      <c r="Q545" s="330">
        <v>1.4</v>
      </c>
      <c r="R545" s="330">
        <v>3.78</v>
      </c>
    </row>
    <row r="546" spans="1:18" ht="18.75" customHeight="1" x14ac:dyDescent="0.25">
      <c r="A546" s="328">
        <v>535</v>
      </c>
      <c r="B546" s="328" t="s">
        <v>1847</v>
      </c>
      <c r="C546" s="329" t="s">
        <v>1848</v>
      </c>
      <c r="D546" s="328" t="s">
        <v>1849</v>
      </c>
      <c r="E546" s="329" t="s">
        <v>2757</v>
      </c>
      <c r="F546" s="328" t="s">
        <v>204</v>
      </c>
      <c r="G546" s="330">
        <v>2267</v>
      </c>
      <c r="H546" s="330"/>
      <c r="I546" s="330"/>
      <c r="J546" s="330"/>
      <c r="K546" s="332">
        <f t="shared" si="18"/>
        <v>2267</v>
      </c>
      <c r="L546" s="330">
        <v>183.21</v>
      </c>
      <c r="M546" s="332">
        <f t="shared" si="16"/>
        <v>2083.79</v>
      </c>
      <c r="N546" s="334"/>
      <c r="O546" s="330">
        <v>123.38</v>
      </c>
      <c r="P546" s="330">
        <v>4.8</v>
      </c>
      <c r="Q546" s="330"/>
      <c r="R546" s="330">
        <v>8.09</v>
      </c>
    </row>
    <row r="547" spans="1:18" ht="18.75" customHeight="1" x14ac:dyDescent="0.25">
      <c r="A547" s="328">
        <v>536</v>
      </c>
      <c r="B547" s="328" t="s">
        <v>1850</v>
      </c>
      <c r="C547" s="329" t="s">
        <v>1851</v>
      </c>
      <c r="D547" s="328" t="s">
        <v>1852</v>
      </c>
      <c r="E547" s="329" t="s">
        <v>2755</v>
      </c>
      <c r="F547" s="328" t="s">
        <v>958</v>
      </c>
      <c r="G547" s="330">
        <v>955.41</v>
      </c>
      <c r="H547" s="330"/>
      <c r="I547" s="330"/>
      <c r="J547" s="330">
        <v>3022.17</v>
      </c>
      <c r="K547" s="332">
        <f t="shared" si="18"/>
        <v>3977.58</v>
      </c>
      <c r="L547" s="330">
        <v>373.09</v>
      </c>
      <c r="M547" s="332">
        <f t="shared" si="16"/>
        <v>3604.49</v>
      </c>
      <c r="N547" s="334"/>
      <c r="O547" s="330">
        <v>83.7</v>
      </c>
      <c r="P547" s="330"/>
      <c r="Q547" s="330">
        <v>1.4</v>
      </c>
      <c r="R547" s="330">
        <v>3.86</v>
      </c>
    </row>
    <row r="548" spans="1:18" ht="18.75" customHeight="1" x14ac:dyDescent="0.25">
      <c r="A548" s="328">
        <v>537</v>
      </c>
      <c r="B548" s="328" t="s">
        <v>1853</v>
      </c>
      <c r="C548" s="329" t="s">
        <v>1854</v>
      </c>
      <c r="D548" s="328" t="s">
        <v>1855</v>
      </c>
      <c r="E548" s="329" t="s">
        <v>2743</v>
      </c>
      <c r="F548" s="328" t="s">
        <v>236</v>
      </c>
      <c r="G548" s="330">
        <v>4471</v>
      </c>
      <c r="H548" s="330">
        <v>1515.12</v>
      </c>
      <c r="I548" s="330"/>
      <c r="J548" s="330"/>
      <c r="K548" s="332">
        <f t="shared" si="18"/>
        <v>5986.12</v>
      </c>
      <c r="L548" s="330">
        <v>1460.23</v>
      </c>
      <c r="M548" s="332">
        <f t="shared" si="16"/>
        <v>4525.8899999999994</v>
      </c>
      <c r="N548" s="334"/>
      <c r="O548" s="330">
        <v>261.55</v>
      </c>
      <c r="P548" s="330">
        <v>10.17</v>
      </c>
      <c r="Q548" s="330"/>
      <c r="R548" s="330">
        <v>17.149999999999999</v>
      </c>
    </row>
    <row r="549" spans="1:18" ht="18.75" customHeight="1" x14ac:dyDescent="0.25">
      <c r="A549" s="328">
        <v>538</v>
      </c>
      <c r="B549" s="328" t="s">
        <v>1856</v>
      </c>
      <c r="C549" s="329" t="s">
        <v>1857</v>
      </c>
      <c r="D549" s="328" t="s">
        <v>1858</v>
      </c>
      <c r="E549" s="329" t="s">
        <v>2748</v>
      </c>
      <c r="F549" s="328" t="s">
        <v>312</v>
      </c>
      <c r="G549" s="330">
        <v>3344</v>
      </c>
      <c r="H549" s="330">
        <v>802.01</v>
      </c>
      <c r="I549" s="330"/>
      <c r="J549" s="330"/>
      <c r="K549" s="332">
        <f t="shared" si="18"/>
        <v>4146.01</v>
      </c>
      <c r="L549" s="330">
        <v>612.09999999999991</v>
      </c>
      <c r="M549" s="332">
        <f t="shared" si="16"/>
        <v>3533.9100000000003</v>
      </c>
      <c r="N549" s="334"/>
      <c r="O549" s="330">
        <v>300.95999999999998</v>
      </c>
      <c r="P549" s="330">
        <v>11.7</v>
      </c>
      <c r="Q549" s="330"/>
      <c r="R549" s="330">
        <v>19.73</v>
      </c>
    </row>
    <row r="550" spans="1:18" ht="18.75" customHeight="1" x14ac:dyDescent="0.25">
      <c r="A550" s="328">
        <v>539</v>
      </c>
      <c r="B550" s="328" t="s">
        <v>1859</v>
      </c>
      <c r="C550" s="329" t="s">
        <v>1860</v>
      </c>
      <c r="D550" s="328" t="s">
        <v>1861</v>
      </c>
      <c r="E550" s="329" t="s">
        <v>2645</v>
      </c>
      <c r="F550" s="328" t="s">
        <v>204</v>
      </c>
      <c r="G550" s="330">
        <v>859.71</v>
      </c>
      <c r="H550" s="330"/>
      <c r="I550" s="330"/>
      <c r="J550" s="330">
        <v>1182.17</v>
      </c>
      <c r="K550" s="332">
        <f t="shared" si="18"/>
        <v>2041.88</v>
      </c>
      <c r="L550" s="330">
        <v>772.41000000000008</v>
      </c>
      <c r="M550" s="332">
        <f t="shared" si="16"/>
        <v>1269.47</v>
      </c>
      <c r="N550" s="334"/>
      <c r="O550" s="330">
        <v>83.7</v>
      </c>
      <c r="P550" s="330"/>
      <c r="Q550" s="330">
        <v>1.4</v>
      </c>
      <c r="R550" s="330">
        <v>3.27</v>
      </c>
    </row>
    <row r="551" spans="1:18" ht="18.75" customHeight="1" x14ac:dyDescent="0.25">
      <c r="A551" s="328">
        <v>540</v>
      </c>
      <c r="B551" s="328" t="s">
        <v>1862</v>
      </c>
      <c r="C551" s="329" t="s">
        <v>1863</v>
      </c>
      <c r="D551" s="328" t="s">
        <v>1864</v>
      </c>
      <c r="E551" s="329" t="s">
        <v>2757</v>
      </c>
      <c r="F551" s="328" t="s">
        <v>204</v>
      </c>
      <c r="G551" s="330">
        <v>11541.15</v>
      </c>
      <c r="H551" s="330"/>
      <c r="I551" s="330"/>
      <c r="J551" s="330"/>
      <c r="K551" s="332">
        <f t="shared" si="18"/>
        <v>11541.15</v>
      </c>
      <c r="L551" s="330"/>
      <c r="M551" s="332">
        <f t="shared" si="16"/>
        <v>11541.15</v>
      </c>
      <c r="N551" s="334"/>
      <c r="O551" s="330"/>
      <c r="P551" s="330"/>
      <c r="Q551" s="330"/>
      <c r="R551" s="330"/>
    </row>
    <row r="552" spans="1:18" ht="30" customHeight="1" x14ac:dyDescent="0.25">
      <c r="A552" s="328">
        <v>541</v>
      </c>
      <c r="B552" s="328" t="s">
        <v>1865</v>
      </c>
      <c r="C552" s="329" t="s">
        <v>1866</v>
      </c>
      <c r="D552" s="328" t="s">
        <v>1867</v>
      </c>
      <c r="E552" s="329" t="s">
        <v>2769</v>
      </c>
      <c r="F552" s="328" t="s">
        <v>228</v>
      </c>
      <c r="G552" s="330">
        <v>4471</v>
      </c>
      <c r="H552" s="330"/>
      <c r="I552" s="330"/>
      <c r="J552" s="330"/>
      <c r="K552" s="332">
        <f t="shared" si="18"/>
        <v>4471</v>
      </c>
      <c r="L552" s="330">
        <v>542.19000000000005</v>
      </c>
      <c r="M552" s="332">
        <f t="shared" ref="M552:M615" si="19">K552-L552</f>
        <v>3928.81</v>
      </c>
      <c r="N552" s="334" t="s">
        <v>1868</v>
      </c>
      <c r="O552" s="330">
        <v>261.55</v>
      </c>
      <c r="P552" s="330">
        <v>10.17</v>
      </c>
      <c r="Q552" s="330"/>
      <c r="R552" s="330">
        <v>17.149999999999999</v>
      </c>
    </row>
    <row r="553" spans="1:18" ht="18.75" customHeight="1" x14ac:dyDescent="0.25">
      <c r="A553" s="328">
        <v>542</v>
      </c>
      <c r="B553" s="328" t="s">
        <v>1869</v>
      </c>
      <c r="C553" s="329" t="s">
        <v>1870</v>
      </c>
      <c r="D553" s="328" t="s">
        <v>1871</v>
      </c>
      <c r="E553" s="329" t="s">
        <v>2764</v>
      </c>
      <c r="F553" s="328" t="s">
        <v>204</v>
      </c>
      <c r="G553" s="330">
        <v>859.71</v>
      </c>
      <c r="H553" s="330"/>
      <c r="I553" s="330"/>
      <c r="J553" s="330">
        <v>1182.17</v>
      </c>
      <c r="K553" s="332">
        <f t="shared" si="18"/>
        <v>2041.88</v>
      </c>
      <c r="L553" s="330">
        <v>65</v>
      </c>
      <c r="M553" s="332">
        <f t="shared" si="19"/>
        <v>1976.88</v>
      </c>
      <c r="N553" s="334"/>
      <c r="O553" s="330">
        <v>83.7</v>
      </c>
      <c r="P553" s="330">
        <v>3.26</v>
      </c>
      <c r="Q553" s="330"/>
      <c r="R553" s="330">
        <v>3.68</v>
      </c>
    </row>
    <row r="554" spans="1:18" ht="18.75" customHeight="1" x14ac:dyDescent="0.25">
      <c r="A554" s="328">
        <v>543</v>
      </c>
      <c r="B554" s="328" t="s">
        <v>1872</v>
      </c>
      <c r="C554" s="329" t="s">
        <v>1873</v>
      </c>
      <c r="D554" s="328" t="s">
        <v>1874</v>
      </c>
      <c r="E554" s="329" t="s">
        <v>2743</v>
      </c>
      <c r="F554" s="328" t="s">
        <v>380</v>
      </c>
      <c r="G554" s="330">
        <v>4110</v>
      </c>
      <c r="H554" s="330">
        <v>1380.72</v>
      </c>
      <c r="I554" s="330"/>
      <c r="J554" s="330"/>
      <c r="K554" s="332">
        <f t="shared" si="18"/>
        <v>5490.72</v>
      </c>
      <c r="L554" s="330">
        <v>1383.81</v>
      </c>
      <c r="M554" s="332">
        <f t="shared" si="19"/>
        <v>4106.91</v>
      </c>
      <c r="N554" s="334"/>
      <c r="O554" s="330">
        <v>214.11</v>
      </c>
      <c r="P554" s="330">
        <v>8.33</v>
      </c>
      <c r="Q554" s="330"/>
      <c r="R554" s="330">
        <v>14.04</v>
      </c>
    </row>
    <row r="555" spans="1:18" ht="18.75" customHeight="1" x14ac:dyDescent="0.25">
      <c r="A555" s="328">
        <v>544</v>
      </c>
      <c r="B555" s="328" t="s">
        <v>1875</v>
      </c>
      <c r="C555" s="329" t="s">
        <v>1876</v>
      </c>
      <c r="D555" s="328" t="s">
        <v>1877</v>
      </c>
      <c r="E555" s="329" t="s">
        <v>2743</v>
      </c>
      <c r="F555" s="328" t="s">
        <v>380</v>
      </c>
      <c r="G555" s="330">
        <v>4110</v>
      </c>
      <c r="H555" s="330">
        <v>1380.72</v>
      </c>
      <c r="I555" s="330"/>
      <c r="J555" s="330"/>
      <c r="K555" s="332">
        <f t="shared" si="18"/>
        <v>5490.72</v>
      </c>
      <c r="L555" s="330">
        <v>652.77</v>
      </c>
      <c r="M555" s="332">
        <f t="shared" si="19"/>
        <v>4837.9500000000007</v>
      </c>
      <c r="N555" s="334"/>
      <c r="O555" s="330">
        <v>214.11</v>
      </c>
      <c r="P555" s="330">
        <v>8.33</v>
      </c>
      <c r="Q555" s="330"/>
      <c r="R555" s="330">
        <v>14.04</v>
      </c>
    </row>
    <row r="556" spans="1:18" ht="18.75" customHeight="1" x14ac:dyDescent="0.25">
      <c r="A556" s="328">
        <v>545</v>
      </c>
      <c r="B556" s="328" t="s">
        <v>1878</v>
      </c>
      <c r="C556" s="329" t="s">
        <v>1879</v>
      </c>
      <c r="D556" s="328" t="s">
        <v>1880</v>
      </c>
      <c r="E556" s="329" t="s">
        <v>2757</v>
      </c>
      <c r="F556" s="328" t="s">
        <v>204</v>
      </c>
      <c r="G556" s="330">
        <v>2267</v>
      </c>
      <c r="H556" s="330"/>
      <c r="I556" s="330"/>
      <c r="J556" s="330"/>
      <c r="K556" s="332">
        <f t="shared" si="18"/>
        <v>2267</v>
      </c>
      <c r="L556" s="330">
        <v>628.27</v>
      </c>
      <c r="M556" s="332">
        <f t="shared" si="19"/>
        <v>1638.73</v>
      </c>
      <c r="N556" s="334"/>
      <c r="O556" s="330">
        <v>123.38</v>
      </c>
      <c r="P556" s="330">
        <v>4.8</v>
      </c>
      <c r="Q556" s="330"/>
      <c r="R556" s="330">
        <v>8.09</v>
      </c>
    </row>
    <row r="557" spans="1:18" ht="18.75" customHeight="1" x14ac:dyDescent="0.25">
      <c r="A557" s="328">
        <v>546</v>
      </c>
      <c r="B557" s="328" t="s">
        <v>1881</v>
      </c>
      <c r="C557" s="329" t="s">
        <v>1882</v>
      </c>
      <c r="D557" s="328" t="s">
        <v>1883</v>
      </c>
      <c r="E557" s="329" t="s">
        <v>2757</v>
      </c>
      <c r="F557" s="328" t="s">
        <v>204</v>
      </c>
      <c r="G557" s="330">
        <v>2267</v>
      </c>
      <c r="H557" s="330">
        <v>551.94000000000005</v>
      </c>
      <c r="I557" s="330"/>
      <c r="J557" s="330"/>
      <c r="K557" s="332">
        <f t="shared" si="18"/>
        <v>2818.94</v>
      </c>
      <c r="L557" s="330">
        <v>240.21</v>
      </c>
      <c r="M557" s="332">
        <f t="shared" si="19"/>
        <v>2578.73</v>
      </c>
      <c r="N557" s="334"/>
      <c r="O557" s="330">
        <v>123.38</v>
      </c>
      <c r="P557" s="330">
        <v>4.8</v>
      </c>
      <c r="Q557" s="330"/>
      <c r="R557" s="330">
        <v>8.09</v>
      </c>
    </row>
    <row r="558" spans="1:18" ht="18.75" customHeight="1" x14ac:dyDescent="0.25">
      <c r="A558" s="328">
        <v>547</v>
      </c>
      <c r="B558" s="328" t="s">
        <v>1884</v>
      </c>
      <c r="C558" s="329" t="s">
        <v>1885</v>
      </c>
      <c r="D558" s="328" t="s">
        <v>1886</v>
      </c>
      <c r="E558" s="329" t="s">
        <v>2747</v>
      </c>
      <c r="F558" s="328" t="s">
        <v>308</v>
      </c>
      <c r="G558" s="330">
        <v>3344</v>
      </c>
      <c r="H558" s="330"/>
      <c r="I558" s="330"/>
      <c r="J558" s="330"/>
      <c r="K558" s="332">
        <f t="shared" si="18"/>
        <v>3344</v>
      </c>
      <c r="L558" s="330">
        <v>409.87</v>
      </c>
      <c r="M558" s="332">
        <f t="shared" si="19"/>
        <v>2934.13</v>
      </c>
      <c r="N558" s="334"/>
      <c r="O558" s="330">
        <v>195.62</v>
      </c>
      <c r="P558" s="330">
        <v>7.61</v>
      </c>
      <c r="Q558" s="330"/>
      <c r="R558" s="330">
        <v>12.82</v>
      </c>
    </row>
    <row r="559" spans="1:18" ht="18.75" customHeight="1" x14ac:dyDescent="0.25">
      <c r="A559" s="328">
        <v>548</v>
      </c>
      <c r="B559" s="328" t="s">
        <v>1887</v>
      </c>
      <c r="C559" s="329" t="s">
        <v>1888</v>
      </c>
      <c r="D559" s="328" t="s">
        <v>1889</v>
      </c>
      <c r="E559" s="329" t="s">
        <v>2745</v>
      </c>
      <c r="F559" s="328" t="s">
        <v>1890</v>
      </c>
      <c r="G559" s="330">
        <v>12474</v>
      </c>
      <c r="H559" s="330"/>
      <c r="I559" s="330"/>
      <c r="J559" s="330"/>
      <c r="K559" s="332">
        <f t="shared" si="18"/>
        <v>12474</v>
      </c>
      <c r="L559" s="330">
        <v>667.98</v>
      </c>
      <c r="M559" s="332">
        <f t="shared" si="19"/>
        <v>11806.02</v>
      </c>
      <c r="N559" s="334"/>
      <c r="O559" s="330">
        <v>243.24</v>
      </c>
      <c r="P559" s="330">
        <v>9.4600000000000009</v>
      </c>
      <c r="Q559" s="330"/>
      <c r="R559" s="330">
        <v>15.95</v>
      </c>
    </row>
    <row r="560" spans="1:18" ht="18.75" customHeight="1" x14ac:dyDescent="0.25">
      <c r="A560" s="328">
        <v>549</v>
      </c>
      <c r="B560" s="328" t="s">
        <v>1891</v>
      </c>
      <c r="C560" s="329" t="s">
        <v>1892</v>
      </c>
      <c r="D560" s="328" t="s">
        <v>1893</v>
      </c>
      <c r="E560" s="329" t="s">
        <v>2769</v>
      </c>
      <c r="F560" s="328" t="s">
        <v>312</v>
      </c>
      <c r="G560" s="330">
        <v>3344</v>
      </c>
      <c r="H560" s="330"/>
      <c r="I560" s="330"/>
      <c r="J560" s="330"/>
      <c r="K560" s="332">
        <f t="shared" si="18"/>
        <v>3344</v>
      </c>
      <c r="L560" s="330">
        <v>1147.97</v>
      </c>
      <c r="M560" s="332">
        <f t="shared" si="19"/>
        <v>2196.0299999999997</v>
      </c>
      <c r="N560" s="334"/>
      <c r="O560" s="330">
        <v>300.95999999999998</v>
      </c>
      <c r="P560" s="330">
        <v>11.7</v>
      </c>
      <c r="Q560" s="330"/>
      <c r="R560" s="330">
        <v>19.73</v>
      </c>
    </row>
    <row r="561" spans="1:18" ht="18.75" customHeight="1" x14ac:dyDescent="0.25">
      <c r="A561" s="328">
        <v>550</v>
      </c>
      <c r="B561" s="328" t="s">
        <v>1894</v>
      </c>
      <c r="C561" s="329" t="s">
        <v>1895</v>
      </c>
      <c r="D561" s="328" t="s">
        <v>1896</v>
      </c>
      <c r="E561" s="329" t="s">
        <v>2740</v>
      </c>
      <c r="F561" s="328" t="s">
        <v>349</v>
      </c>
      <c r="G561" s="330">
        <v>8166</v>
      </c>
      <c r="H561" s="330">
        <v>2774.68</v>
      </c>
      <c r="I561" s="330"/>
      <c r="J561" s="330"/>
      <c r="K561" s="332">
        <f t="shared" si="18"/>
        <v>10940.68</v>
      </c>
      <c r="L561" s="330">
        <v>771.38999999999987</v>
      </c>
      <c r="M561" s="332">
        <f t="shared" si="19"/>
        <v>10169.290000000001</v>
      </c>
      <c r="N561" s="334"/>
      <c r="O561" s="330">
        <v>425.06</v>
      </c>
      <c r="P561" s="330">
        <v>16.53</v>
      </c>
      <c r="Q561" s="330"/>
      <c r="R561" s="330">
        <v>27.87</v>
      </c>
    </row>
    <row r="562" spans="1:18" ht="18.75" customHeight="1" x14ac:dyDescent="0.25">
      <c r="A562" s="328">
        <v>551</v>
      </c>
      <c r="B562" s="328" t="s">
        <v>1897</v>
      </c>
      <c r="C562" s="329" t="s">
        <v>1898</v>
      </c>
      <c r="D562" s="328" t="s">
        <v>1899</v>
      </c>
      <c r="E562" s="329" t="s">
        <v>2757</v>
      </c>
      <c r="F562" s="328" t="s">
        <v>204</v>
      </c>
      <c r="G562" s="330">
        <v>2267</v>
      </c>
      <c r="H562" s="330">
        <v>551.94000000000005</v>
      </c>
      <c r="I562" s="330"/>
      <c r="J562" s="330"/>
      <c r="K562" s="332">
        <f t="shared" si="18"/>
        <v>2818.94</v>
      </c>
      <c r="L562" s="330">
        <v>1436.1299999999999</v>
      </c>
      <c r="M562" s="332">
        <f t="shared" si="19"/>
        <v>1382.8100000000002</v>
      </c>
      <c r="N562" s="334"/>
      <c r="O562" s="330">
        <v>123.38</v>
      </c>
      <c r="P562" s="330">
        <v>4.8</v>
      </c>
      <c r="Q562" s="330"/>
      <c r="R562" s="330">
        <v>8.09</v>
      </c>
    </row>
    <row r="563" spans="1:18" ht="30" customHeight="1" x14ac:dyDescent="0.25">
      <c r="A563" s="328">
        <v>552</v>
      </c>
      <c r="B563" s="328" t="s">
        <v>1900</v>
      </c>
      <c r="C563" s="329" t="s">
        <v>1901</v>
      </c>
      <c r="D563" s="328" t="s">
        <v>1902</v>
      </c>
      <c r="E563" s="329" t="s">
        <v>2750</v>
      </c>
      <c r="F563" s="328" t="s">
        <v>195</v>
      </c>
      <c r="G563" s="330">
        <v>907.46</v>
      </c>
      <c r="H563" s="330"/>
      <c r="I563" s="330"/>
      <c r="J563" s="330"/>
      <c r="K563" s="332">
        <f t="shared" si="18"/>
        <v>907.46</v>
      </c>
      <c r="L563" s="330">
        <v>75.550000000000011</v>
      </c>
      <c r="M563" s="332">
        <f t="shared" si="19"/>
        <v>831.91000000000008</v>
      </c>
      <c r="N563" s="334" t="s">
        <v>1903</v>
      </c>
      <c r="O563" s="330">
        <v>83.7</v>
      </c>
      <c r="P563" s="330"/>
      <c r="Q563" s="330">
        <v>1.4</v>
      </c>
      <c r="R563" s="330">
        <v>3.71</v>
      </c>
    </row>
    <row r="564" spans="1:18" ht="18.75" customHeight="1" x14ac:dyDescent="0.25">
      <c r="A564" s="328">
        <v>553</v>
      </c>
      <c r="B564" s="328" t="s">
        <v>1904</v>
      </c>
      <c r="C564" s="329" t="s">
        <v>1905</v>
      </c>
      <c r="D564" s="328" t="s">
        <v>1906</v>
      </c>
      <c r="E564" s="329" t="s">
        <v>2778</v>
      </c>
      <c r="F564" s="328" t="s">
        <v>247</v>
      </c>
      <c r="G564" s="330">
        <v>2303</v>
      </c>
      <c r="H564" s="330"/>
      <c r="I564" s="330"/>
      <c r="J564" s="330"/>
      <c r="K564" s="332">
        <f t="shared" si="18"/>
        <v>2303</v>
      </c>
      <c r="L564" s="330">
        <v>731.69</v>
      </c>
      <c r="M564" s="332">
        <f t="shared" si="19"/>
        <v>1571.31</v>
      </c>
      <c r="N564" s="334"/>
      <c r="O564" s="330">
        <v>125.48</v>
      </c>
      <c r="P564" s="330">
        <v>4.88</v>
      </c>
      <c r="Q564" s="330"/>
      <c r="R564" s="330">
        <v>8.23</v>
      </c>
    </row>
    <row r="565" spans="1:18" ht="18.75" customHeight="1" x14ac:dyDescent="0.25">
      <c r="A565" s="328">
        <v>554</v>
      </c>
      <c r="B565" s="328" t="s">
        <v>1907</v>
      </c>
      <c r="C565" s="329" t="s">
        <v>1908</v>
      </c>
      <c r="D565" s="328" t="s">
        <v>1909</v>
      </c>
      <c r="E565" s="329" t="s">
        <v>2744</v>
      </c>
      <c r="F565" s="328" t="s">
        <v>236</v>
      </c>
      <c r="G565" s="330">
        <v>4921</v>
      </c>
      <c r="H565" s="330"/>
      <c r="I565" s="330"/>
      <c r="J565" s="330"/>
      <c r="K565" s="332">
        <f t="shared" si="18"/>
        <v>4921</v>
      </c>
      <c r="L565" s="330">
        <v>688.3</v>
      </c>
      <c r="M565" s="332">
        <f t="shared" si="19"/>
        <v>4232.7</v>
      </c>
      <c r="N565" s="334"/>
      <c r="O565" s="330">
        <v>261.55</v>
      </c>
      <c r="P565" s="330">
        <v>10.17</v>
      </c>
      <c r="Q565" s="330"/>
      <c r="R565" s="330">
        <v>17.149999999999999</v>
      </c>
    </row>
    <row r="566" spans="1:18" ht="18.75" customHeight="1" x14ac:dyDescent="0.25">
      <c r="A566" s="328">
        <v>555</v>
      </c>
      <c r="B566" s="328" t="s">
        <v>1910</v>
      </c>
      <c r="C566" s="329" t="s">
        <v>1911</v>
      </c>
      <c r="D566" s="328" t="s">
        <v>1912</v>
      </c>
      <c r="E566" s="329" t="s">
        <v>2757</v>
      </c>
      <c r="F566" s="328" t="s">
        <v>204</v>
      </c>
      <c r="G566" s="330">
        <v>2417</v>
      </c>
      <c r="H566" s="330">
        <v>551.94000000000005</v>
      </c>
      <c r="I566" s="330"/>
      <c r="J566" s="330"/>
      <c r="K566" s="332">
        <f t="shared" si="18"/>
        <v>2968.94</v>
      </c>
      <c r="L566" s="330">
        <v>1448.31</v>
      </c>
      <c r="M566" s="332">
        <f t="shared" si="19"/>
        <v>1520.63</v>
      </c>
      <c r="N566" s="334"/>
      <c r="O566" s="330">
        <v>123.38</v>
      </c>
      <c r="P566" s="330">
        <v>4.8</v>
      </c>
      <c r="Q566" s="330"/>
      <c r="R566" s="330">
        <v>8.09</v>
      </c>
    </row>
    <row r="567" spans="1:18" ht="18.75" customHeight="1" x14ac:dyDescent="0.25">
      <c r="A567" s="328">
        <v>556</v>
      </c>
      <c r="B567" s="328" t="s">
        <v>1913</v>
      </c>
      <c r="C567" s="329" t="s">
        <v>1914</v>
      </c>
      <c r="D567" s="328" t="s">
        <v>1915</v>
      </c>
      <c r="E567" s="329" t="s">
        <v>2645</v>
      </c>
      <c r="F567" s="328" t="s">
        <v>208</v>
      </c>
      <c r="G567" s="330">
        <v>855</v>
      </c>
      <c r="H567" s="330"/>
      <c r="I567" s="330"/>
      <c r="J567" s="330">
        <v>3022.17</v>
      </c>
      <c r="K567" s="332">
        <f t="shared" si="18"/>
        <v>3877.17</v>
      </c>
      <c r="L567" s="330">
        <v>63.79</v>
      </c>
      <c r="M567" s="332">
        <f t="shared" si="19"/>
        <v>3813.38</v>
      </c>
      <c r="N567" s="334"/>
      <c r="O567" s="330">
        <v>83.7</v>
      </c>
      <c r="P567" s="330"/>
      <c r="Q567" s="330">
        <v>1.4</v>
      </c>
      <c r="R567" s="330">
        <v>3.13</v>
      </c>
    </row>
    <row r="568" spans="1:18" ht="18.75" customHeight="1" x14ac:dyDescent="0.25">
      <c r="A568" s="328">
        <v>557</v>
      </c>
      <c r="B568" s="328" t="s">
        <v>1916</v>
      </c>
      <c r="C568" s="329" t="s">
        <v>1917</v>
      </c>
      <c r="D568" s="328" t="s">
        <v>1918</v>
      </c>
      <c r="E568" s="329" t="s">
        <v>2743</v>
      </c>
      <c r="F568" s="328" t="s">
        <v>213</v>
      </c>
      <c r="G568" s="330">
        <v>3794</v>
      </c>
      <c r="H568" s="330">
        <v>1344</v>
      </c>
      <c r="I568" s="330"/>
      <c r="J568" s="330"/>
      <c r="K568" s="332">
        <f t="shared" si="18"/>
        <v>5138</v>
      </c>
      <c r="L568" s="330">
        <v>2714.7599999999998</v>
      </c>
      <c r="M568" s="332">
        <f t="shared" si="19"/>
        <v>2423.2400000000002</v>
      </c>
      <c r="N568" s="334"/>
      <c r="O568" s="330">
        <v>195.62</v>
      </c>
      <c r="P568" s="330">
        <v>7.61</v>
      </c>
      <c r="Q568" s="330"/>
      <c r="R568" s="330">
        <v>12.82</v>
      </c>
    </row>
    <row r="569" spans="1:18" ht="18.75" customHeight="1" x14ac:dyDescent="0.25">
      <c r="A569" s="328">
        <v>558</v>
      </c>
      <c r="B569" s="328" t="s">
        <v>1919</v>
      </c>
      <c r="C569" s="329" t="s">
        <v>1920</v>
      </c>
      <c r="D569" s="328" t="s">
        <v>1921</v>
      </c>
      <c r="E569" s="329" t="s">
        <v>2772</v>
      </c>
      <c r="F569" s="328" t="s">
        <v>223</v>
      </c>
      <c r="G569" s="330">
        <v>2226</v>
      </c>
      <c r="H569" s="330"/>
      <c r="I569" s="330"/>
      <c r="J569" s="330"/>
      <c r="K569" s="332">
        <f t="shared" si="18"/>
        <v>2226</v>
      </c>
      <c r="L569" s="330">
        <v>1215.3800000000001</v>
      </c>
      <c r="M569" s="332">
        <f t="shared" si="19"/>
        <v>1010.6199999999999</v>
      </c>
      <c r="N569" s="334"/>
      <c r="O569" s="330">
        <v>120.98</v>
      </c>
      <c r="P569" s="330">
        <v>4.7</v>
      </c>
      <c r="Q569" s="330"/>
      <c r="R569" s="330">
        <v>7.93</v>
      </c>
    </row>
    <row r="570" spans="1:18" ht="18.75" customHeight="1" x14ac:dyDescent="0.25">
      <c r="A570" s="328">
        <v>559</v>
      </c>
      <c r="B570" s="328" t="s">
        <v>1922</v>
      </c>
      <c r="C570" s="329" t="s">
        <v>1923</v>
      </c>
      <c r="D570" s="328" t="s">
        <v>1924</v>
      </c>
      <c r="E570" s="329" t="s">
        <v>2757</v>
      </c>
      <c r="F570" s="328" t="s">
        <v>204</v>
      </c>
      <c r="G570" s="330">
        <v>2267</v>
      </c>
      <c r="H570" s="330">
        <v>1019.65</v>
      </c>
      <c r="I570" s="330"/>
      <c r="J570" s="330"/>
      <c r="K570" s="332">
        <f t="shared" si="18"/>
        <v>3286.65</v>
      </c>
      <c r="L570" s="330">
        <v>1225.29</v>
      </c>
      <c r="M570" s="332">
        <f t="shared" si="19"/>
        <v>2061.36</v>
      </c>
      <c r="N570" s="334"/>
      <c r="O570" s="330">
        <v>123.38</v>
      </c>
      <c r="P570" s="330">
        <v>4.8</v>
      </c>
      <c r="Q570" s="330"/>
      <c r="R570" s="330">
        <v>8.09</v>
      </c>
    </row>
    <row r="571" spans="1:18" ht="18.75" customHeight="1" x14ac:dyDescent="0.25">
      <c r="A571" s="328">
        <v>560</v>
      </c>
      <c r="B571" s="328" t="s">
        <v>1925</v>
      </c>
      <c r="C571" s="329" t="s">
        <v>1926</v>
      </c>
      <c r="D571" s="328" t="s">
        <v>1927</v>
      </c>
      <c r="E571" s="329" t="s">
        <v>2767</v>
      </c>
      <c r="F571" s="328" t="s">
        <v>208</v>
      </c>
      <c r="G571" s="330">
        <v>2249</v>
      </c>
      <c r="H571" s="330">
        <v>440.04</v>
      </c>
      <c r="I571" s="330"/>
      <c r="J571" s="330"/>
      <c r="K571" s="332">
        <f t="shared" si="18"/>
        <v>2689.04</v>
      </c>
      <c r="L571" s="330">
        <v>247.69</v>
      </c>
      <c r="M571" s="332">
        <f t="shared" si="19"/>
        <v>2441.35</v>
      </c>
      <c r="N571" s="334"/>
      <c r="O571" s="330">
        <v>122.32</v>
      </c>
      <c r="P571" s="330">
        <v>4.76</v>
      </c>
      <c r="Q571" s="330"/>
      <c r="R571" s="330">
        <v>8.02</v>
      </c>
    </row>
    <row r="572" spans="1:18" ht="18.75" customHeight="1" x14ac:dyDescent="0.25">
      <c r="A572" s="328">
        <v>561</v>
      </c>
      <c r="B572" s="328" t="s">
        <v>1928</v>
      </c>
      <c r="C572" s="329" t="s">
        <v>1929</v>
      </c>
      <c r="D572" s="328" t="s">
        <v>1930</v>
      </c>
      <c r="E572" s="329" t="s">
        <v>2768</v>
      </c>
      <c r="F572" s="328" t="s">
        <v>208</v>
      </c>
      <c r="G572" s="330">
        <v>2249</v>
      </c>
      <c r="H572" s="330"/>
      <c r="I572" s="330"/>
      <c r="J572" s="330"/>
      <c r="K572" s="332">
        <f t="shared" si="18"/>
        <v>2249</v>
      </c>
      <c r="L572" s="330">
        <v>1262.99</v>
      </c>
      <c r="M572" s="332">
        <f t="shared" si="19"/>
        <v>986.01</v>
      </c>
      <c r="N572" s="334"/>
      <c r="O572" s="330">
        <v>122.32</v>
      </c>
      <c r="P572" s="330">
        <v>4.76</v>
      </c>
      <c r="Q572" s="330"/>
      <c r="R572" s="330">
        <v>8.02</v>
      </c>
    </row>
    <row r="573" spans="1:18" ht="18.75" customHeight="1" x14ac:dyDescent="0.25">
      <c r="A573" s="328">
        <v>562</v>
      </c>
      <c r="B573" s="328" t="s">
        <v>1931</v>
      </c>
      <c r="C573" s="329" t="s">
        <v>1932</v>
      </c>
      <c r="D573" s="328" t="s">
        <v>1933</v>
      </c>
      <c r="E573" s="329" t="s">
        <v>2645</v>
      </c>
      <c r="F573" s="328" t="s">
        <v>186</v>
      </c>
      <c r="G573" s="330">
        <v>2018.57</v>
      </c>
      <c r="H573" s="330"/>
      <c r="I573" s="330"/>
      <c r="J573" s="330"/>
      <c r="K573" s="332">
        <f t="shared" si="18"/>
        <v>2018.57</v>
      </c>
      <c r="L573" s="330">
        <v>672.27</v>
      </c>
      <c r="M573" s="332">
        <f t="shared" si="19"/>
        <v>1346.3</v>
      </c>
      <c r="N573" s="334"/>
      <c r="O573" s="330">
        <v>181.67</v>
      </c>
      <c r="P573" s="330"/>
      <c r="Q573" s="330">
        <v>3.03</v>
      </c>
      <c r="R573" s="330">
        <v>11.91</v>
      </c>
    </row>
    <row r="574" spans="1:18" ht="18.75" customHeight="1" x14ac:dyDescent="0.25">
      <c r="A574" s="328">
        <v>563</v>
      </c>
      <c r="B574" s="328" t="s">
        <v>1934</v>
      </c>
      <c r="C574" s="329" t="s">
        <v>1935</v>
      </c>
      <c r="D574" s="328" t="s">
        <v>1936</v>
      </c>
      <c r="E574" s="329" t="s">
        <v>2744</v>
      </c>
      <c r="F574" s="328" t="s">
        <v>380</v>
      </c>
      <c r="G574" s="330">
        <v>11430</v>
      </c>
      <c r="H574" s="330">
        <v>1380.72</v>
      </c>
      <c r="I574" s="330"/>
      <c r="J574" s="330"/>
      <c r="K574" s="332">
        <f t="shared" si="18"/>
        <v>12810.72</v>
      </c>
      <c r="L574" s="330">
        <v>836.7</v>
      </c>
      <c r="M574" s="332">
        <f t="shared" si="19"/>
        <v>11974.019999999999</v>
      </c>
      <c r="N574" s="334"/>
      <c r="O574" s="330">
        <v>214.11</v>
      </c>
      <c r="P574" s="330">
        <v>8.33</v>
      </c>
      <c r="Q574" s="330"/>
      <c r="R574" s="330">
        <v>14.04</v>
      </c>
    </row>
    <row r="575" spans="1:18" ht="18.75" customHeight="1" x14ac:dyDescent="0.25">
      <c r="A575" s="328">
        <v>564</v>
      </c>
      <c r="B575" s="328" t="s">
        <v>1937</v>
      </c>
      <c r="C575" s="329" t="s">
        <v>1938</v>
      </c>
      <c r="D575" s="328" t="s">
        <v>1939</v>
      </c>
      <c r="E575" s="329" t="s">
        <v>2757</v>
      </c>
      <c r="F575" s="328" t="s">
        <v>269</v>
      </c>
      <c r="G575" s="330">
        <v>2285</v>
      </c>
      <c r="H575" s="330"/>
      <c r="I575" s="330"/>
      <c r="J575" s="330"/>
      <c r="K575" s="332">
        <f t="shared" si="18"/>
        <v>2285</v>
      </c>
      <c r="L575" s="330">
        <v>299.7</v>
      </c>
      <c r="M575" s="332">
        <f t="shared" si="19"/>
        <v>1985.3</v>
      </c>
      <c r="N575" s="334"/>
      <c r="O575" s="330">
        <v>124.43</v>
      </c>
      <c r="P575" s="330">
        <v>4.84</v>
      </c>
      <c r="Q575" s="330"/>
      <c r="R575" s="330">
        <v>8.16</v>
      </c>
    </row>
    <row r="576" spans="1:18" ht="18.75" customHeight="1" x14ac:dyDescent="0.25">
      <c r="A576" s="328">
        <v>565</v>
      </c>
      <c r="B576" s="328" t="s">
        <v>1940</v>
      </c>
      <c r="C576" s="329" t="s">
        <v>1941</v>
      </c>
      <c r="D576" s="328" t="s">
        <v>1942</v>
      </c>
      <c r="E576" s="329" t="s">
        <v>2750</v>
      </c>
      <c r="F576" s="328" t="s">
        <v>232</v>
      </c>
      <c r="G576" s="330">
        <v>2236</v>
      </c>
      <c r="H576" s="330">
        <v>371.59</v>
      </c>
      <c r="I576" s="330"/>
      <c r="J576" s="330"/>
      <c r="K576" s="332">
        <f t="shared" si="18"/>
        <v>2607.59</v>
      </c>
      <c r="L576" s="330">
        <v>234.59</v>
      </c>
      <c r="M576" s="332">
        <f t="shared" si="19"/>
        <v>2373</v>
      </c>
      <c r="N576" s="334"/>
      <c r="O576" s="330">
        <v>121.56</v>
      </c>
      <c r="P576" s="330">
        <v>4.7300000000000004</v>
      </c>
      <c r="Q576" s="330"/>
      <c r="R576" s="330">
        <v>7.97</v>
      </c>
    </row>
    <row r="577" spans="1:18" ht="18.75" customHeight="1" x14ac:dyDescent="0.25">
      <c r="A577" s="328">
        <v>566</v>
      </c>
      <c r="B577" s="328" t="s">
        <v>1943</v>
      </c>
      <c r="C577" s="329" t="s">
        <v>1944</v>
      </c>
      <c r="D577" s="328" t="s">
        <v>1945</v>
      </c>
      <c r="E577" s="329" t="s">
        <v>2757</v>
      </c>
      <c r="F577" s="328" t="s">
        <v>204</v>
      </c>
      <c r="G577" s="330">
        <v>2267</v>
      </c>
      <c r="H577" s="330"/>
      <c r="I577" s="330"/>
      <c r="J577" s="330"/>
      <c r="K577" s="332">
        <f t="shared" si="18"/>
        <v>2267</v>
      </c>
      <c r="L577" s="330">
        <v>1256.6100000000001</v>
      </c>
      <c r="M577" s="332">
        <f t="shared" si="19"/>
        <v>1010.3899999999999</v>
      </c>
      <c r="N577" s="334"/>
      <c r="O577" s="330">
        <v>123.38</v>
      </c>
      <c r="P577" s="330">
        <v>4.8</v>
      </c>
      <c r="Q577" s="330"/>
      <c r="R577" s="330">
        <v>8.09</v>
      </c>
    </row>
    <row r="578" spans="1:18" ht="18.75" customHeight="1" x14ac:dyDescent="0.25">
      <c r="A578" s="328">
        <v>567</v>
      </c>
      <c r="B578" s="328" t="s">
        <v>1946</v>
      </c>
      <c r="C578" s="329" t="s">
        <v>1947</v>
      </c>
      <c r="D578" s="328" t="s">
        <v>1948</v>
      </c>
      <c r="E578" s="329" t="s">
        <v>2746</v>
      </c>
      <c r="F578" s="328" t="s">
        <v>308</v>
      </c>
      <c r="G578" s="330">
        <v>3794</v>
      </c>
      <c r="H578" s="330"/>
      <c r="I578" s="330"/>
      <c r="J578" s="330"/>
      <c r="K578" s="332">
        <f t="shared" si="18"/>
        <v>3794</v>
      </c>
      <c r="L578" s="330">
        <v>1048.3900000000001</v>
      </c>
      <c r="M578" s="332">
        <f t="shared" si="19"/>
        <v>2745.6099999999997</v>
      </c>
      <c r="N578" s="334"/>
      <c r="O578" s="330">
        <v>195.62</v>
      </c>
      <c r="P578" s="330">
        <v>7.61</v>
      </c>
      <c r="Q578" s="330"/>
      <c r="R578" s="330">
        <v>12.82</v>
      </c>
    </row>
    <row r="579" spans="1:18" ht="18.75" customHeight="1" x14ac:dyDescent="0.25">
      <c r="A579" s="328">
        <v>568</v>
      </c>
      <c r="B579" s="328" t="s">
        <v>1949</v>
      </c>
      <c r="C579" s="329" t="s">
        <v>1950</v>
      </c>
      <c r="D579" s="328" t="s">
        <v>1951</v>
      </c>
      <c r="E579" s="329" t="s">
        <v>2767</v>
      </c>
      <c r="F579" s="328" t="s">
        <v>269</v>
      </c>
      <c r="G579" s="330">
        <v>2285</v>
      </c>
      <c r="H579" s="330"/>
      <c r="I579" s="330"/>
      <c r="J579" s="330"/>
      <c r="K579" s="332">
        <f t="shared" si="18"/>
        <v>2285</v>
      </c>
      <c r="L579" s="330">
        <v>1085.9100000000001</v>
      </c>
      <c r="M579" s="332">
        <f t="shared" si="19"/>
        <v>1199.0899999999999</v>
      </c>
      <c r="N579" s="334"/>
      <c r="O579" s="330">
        <v>124.43</v>
      </c>
      <c r="P579" s="330">
        <v>4.84</v>
      </c>
      <c r="Q579" s="330"/>
      <c r="R579" s="330">
        <v>8.16</v>
      </c>
    </row>
    <row r="580" spans="1:18" ht="18.75" customHeight="1" x14ac:dyDescent="0.25">
      <c r="A580" s="328">
        <v>569</v>
      </c>
      <c r="B580" s="328" t="s">
        <v>1952</v>
      </c>
      <c r="C580" s="329" t="s">
        <v>1953</v>
      </c>
      <c r="D580" s="328" t="s">
        <v>1954</v>
      </c>
      <c r="E580" s="329" t="s">
        <v>2746</v>
      </c>
      <c r="F580" s="328" t="s">
        <v>342</v>
      </c>
      <c r="G580" s="330">
        <v>4921</v>
      </c>
      <c r="H580" s="330"/>
      <c r="I580" s="330"/>
      <c r="J580" s="330"/>
      <c r="K580" s="332">
        <f t="shared" si="18"/>
        <v>4921</v>
      </c>
      <c r="L580" s="330">
        <v>2116.21</v>
      </c>
      <c r="M580" s="332">
        <f t="shared" si="19"/>
        <v>2804.79</v>
      </c>
      <c r="N580" s="334"/>
      <c r="O580" s="330">
        <v>261.55</v>
      </c>
      <c r="P580" s="330">
        <v>10.17</v>
      </c>
      <c r="Q580" s="330"/>
      <c r="R580" s="330">
        <v>17.149999999999999</v>
      </c>
    </row>
    <row r="581" spans="1:18" ht="18.75" customHeight="1" x14ac:dyDescent="0.25">
      <c r="A581" s="328">
        <v>570</v>
      </c>
      <c r="B581" s="328" t="s">
        <v>1955</v>
      </c>
      <c r="C581" s="329" t="s">
        <v>1956</v>
      </c>
      <c r="D581" s="328" t="s">
        <v>1957</v>
      </c>
      <c r="E581" s="329" t="s">
        <v>2740</v>
      </c>
      <c r="F581" s="328" t="s">
        <v>349</v>
      </c>
      <c r="G581" s="330">
        <v>8166</v>
      </c>
      <c r="H581" s="330"/>
      <c r="I581" s="330"/>
      <c r="J581" s="330"/>
      <c r="K581" s="332">
        <f t="shared" si="18"/>
        <v>8166</v>
      </c>
      <c r="L581" s="330">
        <v>773</v>
      </c>
      <c r="M581" s="332">
        <f t="shared" si="19"/>
        <v>7393</v>
      </c>
      <c r="N581" s="334"/>
      <c r="O581" s="330">
        <v>425.06</v>
      </c>
      <c r="P581" s="330">
        <v>16.53</v>
      </c>
      <c r="Q581" s="330"/>
      <c r="R581" s="330">
        <v>27.87</v>
      </c>
    </row>
    <row r="582" spans="1:18" ht="18.75" customHeight="1" x14ac:dyDescent="0.25">
      <c r="A582" s="328">
        <v>571</v>
      </c>
      <c r="B582" s="328" t="s">
        <v>1958</v>
      </c>
      <c r="C582" s="329" t="s">
        <v>1959</v>
      </c>
      <c r="D582" s="328" t="s">
        <v>1960</v>
      </c>
      <c r="E582" s="329" t="s">
        <v>2757</v>
      </c>
      <c r="F582" s="328" t="s">
        <v>204</v>
      </c>
      <c r="G582" s="330">
        <v>2267</v>
      </c>
      <c r="H582" s="330">
        <v>562.83000000000004</v>
      </c>
      <c r="I582" s="330"/>
      <c r="J582" s="330"/>
      <c r="K582" s="332">
        <f t="shared" si="18"/>
        <v>2829.83</v>
      </c>
      <c r="L582" s="330">
        <v>241.11</v>
      </c>
      <c r="M582" s="332">
        <f t="shared" si="19"/>
        <v>2588.7199999999998</v>
      </c>
      <c r="N582" s="333"/>
      <c r="O582" s="330">
        <v>123.38</v>
      </c>
      <c r="P582" s="330">
        <v>4.8</v>
      </c>
      <c r="Q582" s="330"/>
      <c r="R582" s="330">
        <v>8.09</v>
      </c>
    </row>
    <row r="583" spans="1:18" ht="18.75" customHeight="1" x14ac:dyDescent="0.25">
      <c r="A583" s="328">
        <v>572</v>
      </c>
      <c r="B583" s="328" t="s">
        <v>1961</v>
      </c>
      <c r="C583" s="329" t="s">
        <v>1962</v>
      </c>
      <c r="D583" s="328" t="s">
        <v>1963</v>
      </c>
      <c r="E583" s="329" t="s">
        <v>2764</v>
      </c>
      <c r="F583" s="328" t="s">
        <v>186</v>
      </c>
      <c r="G583" s="330">
        <v>0</v>
      </c>
      <c r="H583" s="330"/>
      <c r="I583" s="330"/>
      <c r="J583" s="330"/>
      <c r="K583" s="332">
        <f t="shared" si="18"/>
        <v>0</v>
      </c>
      <c r="L583" s="330">
        <v>0</v>
      </c>
      <c r="M583" s="332">
        <f t="shared" si="19"/>
        <v>0</v>
      </c>
      <c r="N583" s="334"/>
      <c r="O583" s="330"/>
      <c r="P583" s="330"/>
      <c r="Q583" s="330"/>
      <c r="R583" s="330"/>
    </row>
    <row r="584" spans="1:18" ht="18.75" customHeight="1" x14ac:dyDescent="0.25">
      <c r="A584" s="328">
        <v>573</v>
      </c>
      <c r="B584" s="328" t="s">
        <v>1964</v>
      </c>
      <c r="C584" s="329" t="s">
        <v>1965</v>
      </c>
      <c r="D584" s="328" t="s">
        <v>1966</v>
      </c>
      <c r="E584" s="329" t="s">
        <v>2763</v>
      </c>
      <c r="F584" s="328" t="s">
        <v>414</v>
      </c>
      <c r="G584" s="330">
        <v>836.3900000000001</v>
      </c>
      <c r="H584" s="330"/>
      <c r="I584" s="330"/>
      <c r="J584" s="330"/>
      <c r="K584" s="332">
        <f t="shared" si="18"/>
        <v>836.3900000000001</v>
      </c>
      <c r="L584" s="330">
        <v>72.42</v>
      </c>
      <c r="M584" s="332">
        <f t="shared" si="19"/>
        <v>763.97000000000014</v>
      </c>
      <c r="N584" s="334"/>
      <c r="O584" s="330">
        <v>83.7</v>
      </c>
      <c r="P584" s="330"/>
      <c r="Q584" s="330">
        <v>1.4</v>
      </c>
      <c r="R584" s="330">
        <v>3.06</v>
      </c>
    </row>
    <row r="585" spans="1:18" ht="18.75" customHeight="1" x14ac:dyDescent="0.25">
      <c r="A585" s="328">
        <v>574</v>
      </c>
      <c r="B585" s="328" t="s">
        <v>1967</v>
      </c>
      <c r="C585" s="329" t="s">
        <v>1968</v>
      </c>
      <c r="D585" s="328" t="s">
        <v>1969</v>
      </c>
      <c r="E585" s="329" t="s">
        <v>2645</v>
      </c>
      <c r="F585" s="328" t="s">
        <v>269</v>
      </c>
      <c r="G585" s="330">
        <v>867.4899999999999</v>
      </c>
      <c r="H585" s="330"/>
      <c r="I585" s="330"/>
      <c r="J585" s="330">
        <v>1182.17</v>
      </c>
      <c r="K585" s="332">
        <f t="shared" si="18"/>
        <v>2049.66</v>
      </c>
      <c r="L585" s="330">
        <v>233.07</v>
      </c>
      <c r="M585" s="332">
        <f t="shared" si="19"/>
        <v>1816.59</v>
      </c>
      <c r="N585" s="334"/>
      <c r="O585" s="330">
        <v>83.7</v>
      </c>
      <c r="P585" s="330">
        <v>3.26</v>
      </c>
      <c r="Q585" s="330"/>
      <c r="R585" s="330">
        <v>3.85</v>
      </c>
    </row>
    <row r="586" spans="1:18" ht="18.75" customHeight="1" x14ac:dyDescent="0.25">
      <c r="A586" s="328">
        <v>575</v>
      </c>
      <c r="B586" s="328" t="s">
        <v>1970</v>
      </c>
      <c r="C586" s="329" t="s">
        <v>1971</v>
      </c>
      <c r="D586" s="328" t="s">
        <v>1972</v>
      </c>
      <c r="E586" s="329" t="s">
        <v>2773</v>
      </c>
      <c r="F586" s="328" t="s">
        <v>204</v>
      </c>
      <c r="G586" s="330">
        <v>2267</v>
      </c>
      <c r="H586" s="330">
        <v>594.5</v>
      </c>
      <c r="I586" s="330"/>
      <c r="J586" s="330"/>
      <c r="K586" s="332">
        <f t="shared" si="18"/>
        <v>2861.5</v>
      </c>
      <c r="L586" s="330">
        <v>218.21</v>
      </c>
      <c r="M586" s="332">
        <f t="shared" si="19"/>
        <v>2643.29</v>
      </c>
      <c r="N586" s="333"/>
      <c r="O586" s="330">
        <v>123.38</v>
      </c>
      <c r="P586" s="330"/>
      <c r="Q586" s="330">
        <v>2.06</v>
      </c>
      <c r="R586" s="330">
        <v>8.09</v>
      </c>
    </row>
    <row r="587" spans="1:18" ht="18.75" customHeight="1" x14ac:dyDescent="0.25">
      <c r="A587" s="328">
        <v>576</v>
      </c>
      <c r="B587" s="328" t="s">
        <v>1973</v>
      </c>
      <c r="C587" s="329" t="s">
        <v>1974</v>
      </c>
      <c r="D587" s="328" t="s">
        <v>1975</v>
      </c>
      <c r="E587" s="329" t="s">
        <v>2743</v>
      </c>
      <c r="F587" s="328" t="s">
        <v>380</v>
      </c>
      <c r="G587" s="330">
        <v>4110</v>
      </c>
      <c r="H587" s="330">
        <v>1380.72</v>
      </c>
      <c r="I587" s="330"/>
      <c r="J587" s="330"/>
      <c r="K587" s="332">
        <f t="shared" si="18"/>
        <v>5490.72</v>
      </c>
      <c r="L587" s="330">
        <v>709.66</v>
      </c>
      <c r="M587" s="332">
        <f t="shared" si="19"/>
        <v>4781.0600000000004</v>
      </c>
      <c r="N587" s="334"/>
      <c r="O587" s="330">
        <v>214.11</v>
      </c>
      <c r="P587" s="330">
        <v>8.33</v>
      </c>
      <c r="Q587" s="330"/>
      <c r="R587" s="330">
        <v>14.04</v>
      </c>
    </row>
    <row r="588" spans="1:18" ht="18.75" customHeight="1" x14ac:dyDescent="0.25">
      <c r="A588" s="328">
        <v>577</v>
      </c>
      <c r="B588" s="328" t="s">
        <v>1976</v>
      </c>
      <c r="C588" s="329" t="s">
        <v>1977</v>
      </c>
      <c r="D588" s="328" t="s">
        <v>1978</v>
      </c>
      <c r="E588" s="329" t="s">
        <v>2645</v>
      </c>
      <c r="F588" s="328" t="s">
        <v>223</v>
      </c>
      <c r="G588" s="330">
        <v>820.83</v>
      </c>
      <c r="H588" s="330"/>
      <c r="I588" s="330"/>
      <c r="J588" s="330">
        <v>1182.17</v>
      </c>
      <c r="K588" s="332">
        <f t="shared" si="18"/>
        <v>2003</v>
      </c>
      <c r="L588" s="330">
        <v>396.67</v>
      </c>
      <c r="M588" s="332">
        <f t="shared" si="19"/>
        <v>1606.33</v>
      </c>
      <c r="N588" s="334"/>
      <c r="O588" s="330">
        <v>83.7</v>
      </c>
      <c r="P588" s="330"/>
      <c r="Q588" s="330">
        <v>1.4</v>
      </c>
      <c r="R588" s="330">
        <v>3.68</v>
      </c>
    </row>
    <row r="589" spans="1:18" ht="18.75" customHeight="1" x14ac:dyDescent="0.25">
      <c r="A589" s="328">
        <v>578</v>
      </c>
      <c r="B589" s="328" t="s">
        <v>1979</v>
      </c>
      <c r="C589" s="329" t="s">
        <v>1980</v>
      </c>
      <c r="D589" s="328" t="s">
        <v>1981</v>
      </c>
      <c r="E589" s="329" t="s">
        <v>2757</v>
      </c>
      <c r="F589" s="328" t="s">
        <v>204</v>
      </c>
      <c r="G589" s="330">
        <v>2267</v>
      </c>
      <c r="H589" s="330"/>
      <c r="I589" s="330"/>
      <c r="J589" s="330"/>
      <c r="K589" s="332">
        <f t="shared" si="18"/>
        <v>2267</v>
      </c>
      <c r="L589" s="330">
        <v>914.78000000000009</v>
      </c>
      <c r="M589" s="332">
        <f t="shared" si="19"/>
        <v>1352.2199999999998</v>
      </c>
      <c r="N589" s="334"/>
      <c r="O589" s="330">
        <v>123.38</v>
      </c>
      <c r="P589" s="330">
        <v>4.8</v>
      </c>
      <c r="Q589" s="330"/>
      <c r="R589" s="330">
        <v>8.09</v>
      </c>
    </row>
    <row r="590" spans="1:18" ht="18.75" customHeight="1" x14ac:dyDescent="0.25">
      <c r="A590" s="328">
        <v>579</v>
      </c>
      <c r="B590" s="328" t="s">
        <v>1982</v>
      </c>
      <c r="C590" s="329" t="s">
        <v>1983</v>
      </c>
      <c r="D590" s="328" t="s">
        <v>1984</v>
      </c>
      <c r="E590" s="329" t="s">
        <v>2764</v>
      </c>
      <c r="F590" s="328" t="s">
        <v>186</v>
      </c>
      <c r="G590" s="330">
        <v>853</v>
      </c>
      <c r="H590" s="330"/>
      <c r="I590" s="330"/>
      <c r="J590" s="331">
        <v>1182.17</v>
      </c>
      <c r="K590" s="332">
        <f t="shared" si="18"/>
        <v>2035.17</v>
      </c>
      <c r="L590" s="330">
        <v>466.59000000000003</v>
      </c>
      <c r="M590" s="332">
        <f t="shared" si="19"/>
        <v>1568.58</v>
      </c>
      <c r="N590" s="334"/>
      <c r="O590" s="330">
        <v>83.7</v>
      </c>
      <c r="P590" s="330"/>
      <c r="Q590" s="330">
        <v>1.4</v>
      </c>
      <c r="R590" s="330">
        <v>3.47</v>
      </c>
    </row>
    <row r="591" spans="1:18" ht="18.75" customHeight="1" x14ac:dyDescent="0.25">
      <c r="A591" s="328">
        <v>580</v>
      </c>
      <c r="B591" s="328" t="s">
        <v>1985</v>
      </c>
      <c r="C591" s="329" t="s">
        <v>1986</v>
      </c>
      <c r="D591" s="328" t="s">
        <v>1987</v>
      </c>
      <c r="E591" s="329" t="s">
        <v>2775</v>
      </c>
      <c r="F591" s="328" t="s">
        <v>204</v>
      </c>
      <c r="G591" s="330">
        <v>859.71</v>
      </c>
      <c r="H591" s="330"/>
      <c r="I591" s="330"/>
      <c r="J591" s="330">
        <v>3022.17</v>
      </c>
      <c r="K591" s="332">
        <f t="shared" si="18"/>
        <v>3881.88</v>
      </c>
      <c r="L591" s="330">
        <v>918.75</v>
      </c>
      <c r="M591" s="332">
        <f t="shared" si="19"/>
        <v>2963.13</v>
      </c>
      <c r="N591" s="334"/>
      <c r="O591" s="330">
        <v>83.7</v>
      </c>
      <c r="P591" s="330"/>
      <c r="Q591" s="330">
        <v>1.4</v>
      </c>
      <c r="R591" s="330">
        <v>3.82</v>
      </c>
    </row>
    <row r="592" spans="1:18" ht="18.75" customHeight="1" x14ac:dyDescent="0.25">
      <c r="A592" s="328">
        <v>581</v>
      </c>
      <c r="B592" s="328" t="s">
        <v>1988</v>
      </c>
      <c r="C592" s="329" t="s">
        <v>1989</v>
      </c>
      <c r="D592" s="328" t="s">
        <v>1990</v>
      </c>
      <c r="E592" s="329" t="s">
        <v>2757</v>
      </c>
      <c r="F592" s="328" t="s">
        <v>204</v>
      </c>
      <c r="G592" s="330">
        <v>2417</v>
      </c>
      <c r="H592" s="330">
        <v>562.83000000000004</v>
      </c>
      <c r="I592" s="330"/>
      <c r="J592" s="330"/>
      <c r="K592" s="332">
        <f t="shared" si="18"/>
        <v>2979.83</v>
      </c>
      <c r="L592" s="330">
        <v>1616.52</v>
      </c>
      <c r="M592" s="332">
        <f t="shared" si="19"/>
        <v>1363.31</v>
      </c>
      <c r="N592" s="334"/>
      <c r="O592" s="330">
        <v>123.38</v>
      </c>
      <c r="P592" s="330">
        <v>4.8</v>
      </c>
      <c r="Q592" s="330"/>
      <c r="R592" s="330">
        <v>8.09</v>
      </c>
    </row>
    <row r="593" spans="1:18" ht="18.75" customHeight="1" x14ac:dyDescent="0.25">
      <c r="A593" s="328">
        <v>582</v>
      </c>
      <c r="B593" s="328" t="s">
        <v>1991</v>
      </c>
      <c r="C593" s="329" t="s">
        <v>1992</v>
      </c>
      <c r="D593" s="328" t="s">
        <v>1993</v>
      </c>
      <c r="E593" s="329" t="s">
        <v>2757</v>
      </c>
      <c r="F593" s="328" t="s">
        <v>204</v>
      </c>
      <c r="G593" s="330">
        <v>2267</v>
      </c>
      <c r="H593" s="330">
        <v>505.38</v>
      </c>
      <c r="I593" s="330"/>
      <c r="J593" s="330"/>
      <c r="K593" s="332">
        <f t="shared" si="18"/>
        <v>2772.38</v>
      </c>
      <c r="L593" s="330">
        <v>278.21000000000004</v>
      </c>
      <c r="M593" s="332">
        <f t="shared" si="19"/>
        <v>2494.17</v>
      </c>
      <c r="N593" s="334"/>
      <c r="O593" s="330">
        <v>123.38</v>
      </c>
      <c r="P593" s="330">
        <v>4.8</v>
      </c>
      <c r="Q593" s="330"/>
      <c r="R593" s="330">
        <v>8.09</v>
      </c>
    </row>
    <row r="594" spans="1:18" ht="18.75" customHeight="1" x14ac:dyDescent="0.25">
      <c r="A594" s="328">
        <v>583</v>
      </c>
      <c r="B594" s="328" t="s">
        <v>1994</v>
      </c>
      <c r="C594" s="329" t="s">
        <v>1995</v>
      </c>
      <c r="D594" s="328" t="s">
        <v>1996</v>
      </c>
      <c r="E594" s="329" t="s">
        <v>2744</v>
      </c>
      <c r="F594" s="328" t="s">
        <v>236</v>
      </c>
      <c r="G594" s="330">
        <v>4921</v>
      </c>
      <c r="H594" s="330">
        <v>1383.36</v>
      </c>
      <c r="I594" s="330"/>
      <c r="J594" s="330"/>
      <c r="K594" s="332">
        <f t="shared" si="18"/>
        <v>6304.36</v>
      </c>
      <c r="L594" s="330">
        <v>2184.5299999999997</v>
      </c>
      <c r="M594" s="332">
        <f t="shared" si="19"/>
        <v>4119.83</v>
      </c>
      <c r="N594" s="333"/>
      <c r="O594" s="330">
        <v>261.55</v>
      </c>
      <c r="P594" s="330">
        <v>10.17</v>
      </c>
      <c r="Q594" s="330"/>
      <c r="R594" s="330">
        <v>17.149999999999999</v>
      </c>
    </row>
    <row r="595" spans="1:18" ht="18.75" customHeight="1" x14ac:dyDescent="0.25">
      <c r="A595" s="328">
        <v>584</v>
      </c>
      <c r="B595" s="328" t="s">
        <v>1997</v>
      </c>
      <c r="C595" s="329" t="s">
        <v>1998</v>
      </c>
      <c r="D595" s="328" t="s">
        <v>1999</v>
      </c>
      <c r="E595" s="329" t="s">
        <v>2757</v>
      </c>
      <c r="F595" s="328" t="s">
        <v>204</v>
      </c>
      <c r="G595" s="330">
        <v>2267</v>
      </c>
      <c r="H595" s="330">
        <v>551.94000000000005</v>
      </c>
      <c r="I595" s="330"/>
      <c r="J595" s="330"/>
      <c r="K595" s="332">
        <f t="shared" si="18"/>
        <v>2818.94</v>
      </c>
      <c r="L595" s="330">
        <v>314.11</v>
      </c>
      <c r="M595" s="332">
        <f t="shared" si="19"/>
        <v>2504.83</v>
      </c>
      <c r="N595" s="334"/>
      <c r="O595" s="330">
        <v>123.38</v>
      </c>
      <c r="P595" s="330">
        <v>4.8</v>
      </c>
      <c r="Q595" s="330"/>
      <c r="R595" s="330">
        <v>8.09</v>
      </c>
    </row>
    <row r="596" spans="1:18" ht="18.75" customHeight="1" x14ac:dyDescent="0.25">
      <c r="A596" s="328">
        <v>585</v>
      </c>
      <c r="B596" s="328" t="s">
        <v>2000</v>
      </c>
      <c r="C596" s="329" t="s">
        <v>2001</v>
      </c>
      <c r="D596" s="328" t="s">
        <v>2002</v>
      </c>
      <c r="E596" s="329" t="s">
        <v>2757</v>
      </c>
      <c r="F596" s="328" t="s">
        <v>204</v>
      </c>
      <c r="G596" s="330">
        <v>2267</v>
      </c>
      <c r="H596" s="330"/>
      <c r="I596" s="330"/>
      <c r="J596" s="330"/>
      <c r="K596" s="332">
        <f t="shared" si="18"/>
        <v>2267</v>
      </c>
      <c r="L596" s="330">
        <v>1692.84</v>
      </c>
      <c r="M596" s="332">
        <f t="shared" si="19"/>
        <v>574.16000000000008</v>
      </c>
      <c r="N596" s="334"/>
      <c r="O596" s="330">
        <v>123.38</v>
      </c>
      <c r="P596" s="330">
        <v>4.8</v>
      </c>
      <c r="Q596" s="330"/>
      <c r="R596" s="330">
        <v>8.09</v>
      </c>
    </row>
    <row r="597" spans="1:18" ht="18.75" customHeight="1" x14ac:dyDescent="0.25">
      <c r="A597" s="328">
        <v>586</v>
      </c>
      <c r="B597" s="328" t="s">
        <v>2003</v>
      </c>
      <c r="C597" s="329" t="s">
        <v>2004</v>
      </c>
      <c r="D597" s="328" t="s">
        <v>2005</v>
      </c>
      <c r="E597" s="329" t="s">
        <v>2772</v>
      </c>
      <c r="F597" s="328" t="s">
        <v>322</v>
      </c>
      <c r="G597" s="330">
        <v>2217</v>
      </c>
      <c r="H597" s="330"/>
      <c r="I597" s="330"/>
      <c r="J597" s="330"/>
      <c r="K597" s="332">
        <f t="shared" si="18"/>
        <v>2217</v>
      </c>
      <c r="L597" s="330">
        <v>1210</v>
      </c>
      <c r="M597" s="332">
        <f t="shared" si="19"/>
        <v>1007</v>
      </c>
      <c r="N597" s="334"/>
      <c r="O597" s="330">
        <v>120.45</v>
      </c>
      <c r="P597" s="330">
        <v>4.68</v>
      </c>
      <c r="Q597" s="330"/>
      <c r="R597" s="330">
        <v>7.9</v>
      </c>
    </row>
    <row r="598" spans="1:18" ht="18.75" customHeight="1" x14ac:dyDescent="0.25">
      <c r="A598" s="328">
        <v>587</v>
      </c>
      <c r="B598" s="328" t="s">
        <v>2006</v>
      </c>
      <c r="C598" s="329" t="s">
        <v>2007</v>
      </c>
      <c r="D598" s="328" t="s">
        <v>2008</v>
      </c>
      <c r="E598" s="329" t="s">
        <v>2743</v>
      </c>
      <c r="F598" s="328" t="s">
        <v>213</v>
      </c>
      <c r="G598" s="330">
        <v>3794</v>
      </c>
      <c r="H598" s="330">
        <v>1344</v>
      </c>
      <c r="I598" s="330"/>
      <c r="J598" s="330"/>
      <c r="K598" s="332">
        <f t="shared" si="18"/>
        <v>5138</v>
      </c>
      <c r="L598" s="330">
        <v>1463.73</v>
      </c>
      <c r="M598" s="332">
        <f t="shared" si="19"/>
        <v>3674.27</v>
      </c>
      <c r="N598" s="334"/>
      <c r="O598" s="330">
        <v>195.62</v>
      </c>
      <c r="P598" s="330">
        <v>7.61</v>
      </c>
      <c r="Q598" s="330"/>
      <c r="R598" s="330">
        <v>12.82</v>
      </c>
    </row>
    <row r="599" spans="1:18" ht="18.75" customHeight="1" x14ac:dyDescent="0.25">
      <c r="A599" s="328">
        <v>588</v>
      </c>
      <c r="B599" s="328" t="s">
        <v>2009</v>
      </c>
      <c r="C599" s="329" t="s">
        <v>2010</v>
      </c>
      <c r="D599" s="328" t="s">
        <v>2011</v>
      </c>
      <c r="E599" s="329" t="s">
        <v>2757</v>
      </c>
      <c r="F599" s="328" t="s">
        <v>200</v>
      </c>
      <c r="G599" s="330">
        <v>2235</v>
      </c>
      <c r="H599" s="330">
        <v>551.94000000000005</v>
      </c>
      <c r="I599" s="330"/>
      <c r="J599" s="330"/>
      <c r="K599" s="332">
        <f t="shared" si="18"/>
        <v>2786.94</v>
      </c>
      <c r="L599" s="330">
        <v>336.51</v>
      </c>
      <c r="M599" s="332">
        <f t="shared" si="19"/>
        <v>2450.4300000000003</v>
      </c>
      <c r="N599" s="334"/>
      <c r="O599" s="330">
        <v>121.5</v>
      </c>
      <c r="P599" s="330">
        <v>4.7300000000000004</v>
      </c>
      <c r="Q599" s="330"/>
      <c r="R599" s="330">
        <v>7.97</v>
      </c>
    </row>
    <row r="600" spans="1:18" ht="39" customHeight="1" x14ac:dyDescent="0.25">
      <c r="A600" s="328">
        <v>589</v>
      </c>
      <c r="B600" s="328" t="s">
        <v>2012</v>
      </c>
      <c r="C600" s="329" t="s">
        <v>2013</v>
      </c>
      <c r="D600" s="328" t="s">
        <v>2014</v>
      </c>
      <c r="E600" s="329" t="s">
        <v>2750</v>
      </c>
      <c r="F600" s="328" t="s">
        <v>208</v>
      </c>
      <c r="G600" s="330">
        <v>855</v>
      </c>
      <c r="H600" s="330"/>
      <c r="I600" s="330"/>
      <c r="J600" s="330"/>
      <c r="K600" s="332">
        <f t="shared" si="18"/>
        <v>855</v>
      </c>
      <c r="L600" s="330">
        <v>86.55</v>
      </c>
      <c r="M600" s="332">
        <f t="shared" si="19"/>
        <v>768.45</v>
      </c>
      <c r="N600" s="334" t="s">
        <v>2015</v>
      </c>
      <c r="O600" s="330">
        <v>83.7</v>
      </c>
      <c r="P600" s="330"/>
      <c r="Q600" s="330">
        <v>1.4</v>
      </c>
      <c r="R600" s="330">
        <v>3.36</v>
      </c>
    </row>
    <row r="601" spans="1:18" ht="18.75" customHeight="1" x14ac:dyDescent="0.25">
      <c r="A601" s="328">
        <v>590</v>
      </c>
      <c r="B601" s="328" t="s">
        <v>2016</v>
      </c>
      <c r="C601" s="329" t="s">
        <v>2017</v>
      </c>
      <c r="D601" s="328" t="s">
        <v>2018</v>
      </c>
      <c r="E601" s="329" t="s">
        <v>2771</v>
      </c>
      <c r="F601" s="328" t="s">
        <v>1362</v>
      </c>
      <c r="G601" s="330">
        <v>1475.5</v>
      </c>
      <c r="H601" s="330"/>
      <c r="I601" s="330"/>
      <c r="J601" s="330">
        <v>3522.17</v>
      </c>
      <c r="K601" s="332">
        <f t="shared" si="18"/>
        <v>4997.67</v>
      </c>
      <c r="L601" s="330">
        <v>895.88</v>
      </c>
      <c r="M601" s="332">
        <f t="shared" si="19"/>
        <v>4101.79</v>
      </c>
      <c r="N601" s="334"/>
      <c r="O601" s="330">
        <v>96.52</v>
      </c>
      <c r="P601" s="330"/>
      <c r="Q601" s="330">
        <v>1.61</v>
      </c>
      <c r="R601" s="330">
        <v>6.33</v>
      </c>
    </row>
    <row r="602" spans="1:18" ht="18.75" customHeight="1" x14ac:dyDescent="0.25">
      <c r="A602" s="328">
        <v>591</v>
      </c>
      <c r="B602" s="328" t="s">
        <v>2019</v>
      </c>
      <c r="C602" s="329" t="s">
        <v>2020</v>
      </c>
      <c r="D602" s="328" t="s">
        <v>2021</v>
      </c>
      <c r="E602" s="329" t="s">
        <v>2750</v>
      </c>
      <c r="F602" s="328" t="s">
        <v>204</v>
      </c>
      <c r="G602" s="330">
        <v>859.71</v>
      </c>
      <c r="H602" s="330"/>
      <c r="I602" s="330"/>
      <c r="J602" s="330">
        <v>1182.17</v>
      </c>
      <c r="K602" s="332">
        <f t="shared" si="18"/>
        <v>2041.88</v>
      </c>
      <c r="L602" s="330">
        <v>102.7</v>
      </c>
      <c r="M602" s="332">
        <f t="shared" si="19"/>
        <v>1939.18</v>
      </c>
      <c r="N602" s="334"/>
      <c r="O602" s="330">
        <v>83.7</v>
      </c>
      <c r="P602" s="330"/>
      <c r="Q602" s="330">
        <v>1.4</v>
      </c>
      <c r="R602" s="330">
        <v>3.45</v>
      </c>
    </row>
    <row r="603" spans="1:18" ht="18.75" customHeight="1" x14ac:dyDescent="0.25">
      <c r="A603" s="328">
        <v>592</v>
      </c>
      <c r="B603" s="328" t="s">
        <v>2022</v>
      </c>
      <c r="C603" s="329" t="s">
        <v>2023</v>
      </c>
      <c r="D603" s="328" t="s">
        <v>2024</v>
      </c>
      <c r="E603" s="329" t="s">
        <v>2757</v>
      </c>
      <c r="F603" s="328" t="s">
        <v>204</v>
      </c>
      <c r="G603" s="330">
        <v>2417</v>
      </c>
      <c r="H603" s="330">
        <v>383.48</v>
      </c>
      <c r="I603" s="330"/>
      <c r="J603" s="330"/>
      <c r="K603" s="332">
        <f t="shared" si="18"/>
        <v>2800.48</v>
      </c>
      <c r="L603" s="330">
        <v>369.81000000000006</v>
      </c>
      <c r="M603" s="332">
        <f t="shared" si="19"/>
        <v>2430.67</v>
      </c>
      <c r="N603" s="334"/>
      <c r="O603" s="330">
        <v>123.38</v>
      </c>
      <c r="P603" s="330">
        <v>4.8</v>
      </c>
      <c r="Q603" s="330"/>
      <c r="R603" s="330">
        <v>8.09</v>
      </c>
    </row>
    <row r="604" spans="1:18" ht="18.75" customHeight="1" x14ac:dyDescent="0.25">
      <c r="A604" s="328">
        <v>593</v>
      </c>
      <c r="B604" s="328" t="s">
        <v>2025</v>
      </c>
      <c r="C604" s="329" t="s">
        <v>2026</v>
      </c>
      <c r="D604" s="328" t="s">
        <v>2027</v>
      </c>
      <c r="E604" s="329" t="s">
        <v>2757</v>
      </c>
      <c r="F604" s="328" t="s">
        <v>204</v>
      </c>
      <c r="G604" s="330">
        <v>4103.6000000000004</v>
      </c>
      <c r="H604" s="330">
        <v>551.94000000000005</v>
      </c>
      <c r="I604" s="330"/>
      <c r="J604" s="330"/>
      <c r="K604" s="332">
        <f t="shared" ref="K604:K668" si="20">SUM(G604:J604)</f>
        <v>4655.5400000000009</v>
      </c>
      <c r="L604" s="330">
        <v>1437.8600000000001</v>
      </c>
      <c r="M604" s="332">
        <f t="shared" si="19"/>
        <v>3217.6800000000007</v>
      </c>
      <c r="N604" s="334"/>
      <c r="O604" s="330">
        <v>123.38</v>
      </c>
      <c r="P604" s="330">
        <v>4.8</v>
      </c>
      <c r="Q604" s="330"/>
      <c r="R604" s="330">
        <v>8.09</v>
      </c>
    </row>
    <row r="605" spans="1:18" ht="18.75" customHeight="1" x14ac:dyDescent="0.25">
      <c r="A605" s="328">
        <v>594</v>
      </c>
      <c r="B605" s="328" t="s">
        <v>2028</v>
      </c>
      <c r="C605" s="329" t="s">
        <v>2029</v>
      </c>
      <c r="D605" s="328" t="s">
        <v>2030</v>
      </c>
      <c r="E605" s="329" t="s">
        <v>2757</v>
      </c>
      <c r="F605" s="328" t="s">
        <v>200</v>
      </c>
      <c r="G605" s="330">
        <v>2235</v>
      </c>
      <c r="H605" s="330">
        <v>551.94000000000005</v>
      </c>
      <c r="I605" s="330"/>
      <c r="J605" s="330"/>
      <c r="K605" s="332">
        <f t="shared" si="20"/>
        <v>2786.94</v>
      </c>
      <c r="L605" s="330">
        <v>1574.76</v>
      </c>
      <c r="M605" s="332">
        <f t="shared" si="19"/>
        <v>1212.18</v>
      </c>
      <c r="N605" s="334"/>
      <c r="O605" s="330">
        <v>121.5</v>
      </c>
      <c r="P605" s="330">
        <v>4.7300000000000004</v>
      </c>
      <c r="Q605" s="330"/>
      <c r="R605" s="330">
        <v>7.97</v>
      </c>
    </row>
    <row r="606" spans="1:18" ht="18.75" customHeight="1" x14ac:dyDescent="0.25">
      <c r="A606" s="328">
        <v>595</v>
      </c>
      <c r="B606" s="328" t="s">
        <v>2031</v>
      </c>
      <c r="C606" s="329" t="s">
        <v>2032</v>
      </c>
      <c r="D606" s="328" t="s">
        <v>2033</v>
      </c>
      <c r="E606" s="329" t="s">
        <v>2757</v>
      </c>
      <c r="F606" s="328" t="s">
        <v>269</v>
      </c>
      <c r="G606" s="330">
        <v>2285</v>
      </c>
      <c r="H606" s="330"/>
      <c r="I606" s="330"/>
      <c r="J606" s="330"/>
      <c r="K606" s="332">
        <f t="shared" si="20"/>
        <v>2285</v>
      </c>
      <c r="L606" s="330">
        <v>204.73</v>
      </c>
      <c r="M606" s="332">
        <f t="shared" si="19"/>
        <v>2080.27</v>
      </c>
      <c r="N606" s="334"/>
      <c r="O606" s="330">
        <v>124.43</v>
      </c>
      <c r="P606" s="330">
        <v>4.84</v>
      </c>
      <c r="Q606" s="330"/>
      <c r="R606" s="330">
        <v>8.16</v>
      </c>
    </row>
    <row r="607" spans="1:18" ht="18.75" customHeight="1" x14ac:dyDescent="0.25">
      <c r="A607" s="328">
        <v>596</v>
      </c>
      <c r="B607" s="328" t="s">
        <v>2034</v>
      </c>
      <c r="C607" s="329" t="s">
        <v>2035</v>
      </c>
      <c r="D607" s="328" t="s">
        <v>2036</v>
      </c>
      <c r="E607" s="329" t="s">
        <v>2770</v>
      </c>
      <c r="F607" s="328" t="s">
        <v>1362</v>
      </c>
      <c r="G607" s="330">
        <v>1444.9699999999998</v>
      </c>
      <c r="H607" s="330"/>
      <c r="I607" s="330"/>
      <c r="J607" s="330">
        <v>3522.17</v>
      </c>
      <c r="K607" s="332">
        <f t="shared" si="20"/>
        <v>4967.1399999999994</v>
      </c>
      <c r="L607" s="330">
        <v>1878.48</v>
      </c>
      <c r="M607" s="332">
        <f t="shared" si="19"/>
        <v>3088.6599999999994</v>
      </c>
      <c r="N607" s="334"/>
      <c r="O607" s="330">
        <v>93.77</v>
      </c>
      <c r="P607" s="330">
        <v>3.65</v>
      </c>
      <c r="Q607" s="330"/>
      <c r="R607" s="330">
        <v>6.15</v>
      </c>
    </row>
    <row r="608" spans="1:18" ht="18.75" customHeight="1" x14ac:dyDescent="0.25">
      <c r="A608" s="328">
        <v>597</v>
      </c>
      <c r="B608" s="328" t="s">
        <v>2037</v>
      </c>
      <c r="C608" s="329" t="s">
        <v>2038</v>
      </c>
      <c r="D608" s="328" t="s">
        <v>2039</v>
      </c>
      <c r="E608" s="329" t="s">
        <v>2757</v>
      </c>
      <c r="F608" s="328" t="s">
        <v>186</v>
      </c>
      <c r="G608" s="330">
        <v>2226</v>
      </c>
      <c r="H608" s="330"/>
      <c r="I608" s="330"/>
      <c r="J608" s="330"/>
      <c r="K608" s="332">
        <f t="shared" si="20"/>
        <v>2226</v>
      </c>
      <c r="L608" s="330">
        <v>850.52</v>
      </c>
      <c r="M608" s="332">
        <f t="shared" si="19"/>
        <v>1375.48</v>
      </c>
      <c r="N608" s="334"/>
      <c r="O608" s="330">
        <v>120.98</v>
      </c>
      <c r="P608" s="330">
        <v>4.7</v>
      </c>
      <c r="Q608" s="330"/>
      <c r="R608" s="330">
        <v>7.93</v>
      </c>
    </row>
    <row r="609" spans="1:18" ht="18.75" customHeight="1" x14ac:dyDescent="0.25">
      <c r="A609" s="328">
        <v>598</v>
      </c>
      <c r="B609" s="328" t="s">
        <v>2040</v>
      </c>
      <c r="C609" s="329" t="s">
        <v>2041</v>
      </c>
      <c r="D609" s="328" t="s">
        <v>2042</v>
      </c>
      <c r="E609" s="329" t="s">
        <v>2735</v>
      </c>
      <c r="F609" s="328" t="s">
        <v>2043</v>
      </c>
      <c r="G609" s="330">
        <v>1574.85</v>
      </c>
      <c r="H609" s="330"/>
      <c r="I609" s="330"/>
      <c r="J609" s="330">
        <v>8722.17</v>
      </c>
      <c r="K609" s="332">
        <f t="shared" si="20"/>
        <v>10297.02</v>
      </c>
      <c r="L609" s="330">
        <v>305.64</v>
      </c>
      <c r="M609" s="332">
        <f t="shared" si="19"/>
        <v>9991.380000000001</v>
      </c>
      <c r="N609" s="334"/>
      <c r="O609" s="330">
        <v>130.32</v>
      </c>
      <c r="P609" s="330"/>
      <c r="Q609" s="330">
        <v>2.17</v>
      </c>
      <c r="R609" s="330">
        <v>8.5399999999999991</v>
      </c>
    </row>
    <row r="610" spans="1:18" ht="18.75" customHeight="1" x14ac:dyDescent="0.25">
      <c r="A610" s="328">
        <v>599</v>
      </c>
      <c r="B610" s="328" t="s">
        <v>2044</v>
      </c>
      <c r="C610" s="329" t="s">
        <v>2045</v>
      </c>
      <c r="D610" s="328" t="s">
        <v>2046</v>
      </c>
      <c r="E610" s="329" t="s">
        <v>2771</v>
      </c>
      <c r="F610" s="328" t="s">
        <v>1362</v>
      </c>
      <c r="G610" s="330">
        <v>1447.98</v>
      </c>
      <c r="H610" s="330"/>
      <c r="I610" s="330"/>
      <c r="J610" s="330">
        <v>3522.17</v>
      </c>
      <c r="K610" s="332">
        <f t="shared" si="20"/>
        <v>4970.1499999999996</v>
      </c>
      <c r="L610" s="330">
        <v>197.60000000000002</v>
      </c>
      <c r="M610" s="332">
        <f t="shared" si="19"/>
        <v>4772.5499999999993</v>
      </c>
      <c r="N610" s="334"/>
      <c r="O610" s="330">
        <v>94.04</v>
      </c>
      <c r="P610" s="330"/>
      <c r="Q610" s="330">
        <v>1.57</v>
      </c>
      <c r="R610" s="330">
        <v>6.16</v>
      </c>
    </row>
    <row r="611" spans="1:18" ht="18.75" customHeight="1" x14ac:dyDescent="0.25">
      <c r="A611" s="328">
        <v>600</v>
      </c>
      <c r="B611" s="328" t="s">
        <v>2047</v>
      </c>
      <c r="C611" s="329" t="s">
        <v>2048</v>
      </c>
      <c r="D611" s="328" t="s">
        <v>2049</v>
      </c>
      <c r="E611" s="329" t="s">
        <v>2744</v>
      </c>
      <c r="F611" s="328" t="s">
        <v>236</v>
      </c>
      <c r="G611" s="330">
        <v>13863</v>
      </c>
      <c r="H611" s="330"/>
      <c r="I611" s="330"/>
      <c r="J611" s="330"/>
      <c r="K611" s="332">
        <f t="shared" si="20"/>
        <v>13863</v>
      </c>
      <c r="L611" s="330">
        <v>816.29</v>
      </c>
      <c r="M611" s="332">
        <f t="shared" si="19"/>
        <v>13046.71</v>
      </c>
      <c r="N611" s="334"/>
      <c r="O611" s="330">
        <v>261.55</v>
      </c>
      <c r="P611" s="330">
        <v>10.17</v>
      </c>
      <c r="Q611" s="330"/>
      <c r="R611" s="330">
        <v>17.149999999999999</v>
      </c>
    </row>
    <row r="612" spans="1:18" ht="18.75" customHeight="1" x14ac:dyDescent="0.25">
      <c r="A612" s="328">
        <v>601</v>
      </c>
      <c r="B612" s="328" t="s">
        <v>2050</v>
      </c>
      <c r="C612" s="329" t="s">
        <v>2051</v>
      </c>
      <c r="D612" s="328" t="s">
        <v>2052</v>
      </c>
      <c r="E612" s="329" t="s">
        <v>2645</v>
      </c>
      <c r="F612" s="328" t="s">
        <v>200</v>
      </c>
      <c r="G612" s="330">
        <v>828.61</v>
      </c>
      <c r="H612" s="330"/>
      <c r="I612" s="330"/>
      <c r="J612" s="330">
        <v>1182.17</v>
      </c>
      <c r="K612" s="332">
        <f t="shared" si="20"/>
        <v>2010.7800000000002</v>
      </c>
      <c r="L612" s="330">
        <v>85.61</v>
      </c>
      <c r="M612" s="332">
        <f t="shared" si="19"/>
        <v>1925.1700000000003</v>
      </c>
      <c r="N612" s="334"/>
      <c r="O612" s="330">
        <v>83.7</v>
      </c>
      <c r="P612" s="330"/>
      <c r="Q612" s="330">
        <v>1.4</v>
      </c>
      <c r="R612" s="330">
        <v>3.66</v>
      </c>
    </row>
    <row r="613" spans="1:18" ht="18.75" customHeight="1" x14ac:dyDescent="0.25">
      <c r="A613" s="328">
        <v>602</v>
      </c>
      <c r="B613" s="328" t="s">
        <v>2053</v>
      </c>
      <c r="C613" s="329" t="s">
        <v>2054</v>
      </c>
      <c r="D613" s="328" t="s">
        <v>2055</v>
      </c>
      <c r="E613" s="329" t="s">
        <v>2734</v>
      </c>
      <c r="F613" s="328" t="s">
        <v>871</v>
      </c>
      <c r="G613" s="330">
        <v>1518.38</v>
      </c>
      <c r="H613" s="330"/>
      <c r="I613" s="330"/>
      <c r="J613" s="330">
        <v>5522.17</v>
      </c>
      <c r="K613" s="332">
        <f t="shared" si="20"/>
        <v>7040.55</v>
      </c>
      <c r="L613" s="330">
        <v>207.29999999999998</v>
      </c>
      <c r="M613" s="332">
        <f t="shared" si="19"/>
        <v>6833.25</v>
      </c>
      <c r="N613" s="334"/>
      <c r="O613" s="330">
        <v>99.48</v>
      </c>
      <c r="P613" s="330"/>
      <c r="Q613" s="330">
        <v>1.66</v>
      </c>
      <c r="R613" s="330">
        <v>6.52</v>
      </c>
    </row>
    <row r="614" spans="1:18" ht="18.75" customHeight="1" x14ac:dyDescent="0.25">
      <c r="A614" s="328">
        <v>603</v>
      </c>
      <c r="B614" s="328" t="s">
        <v>2056</v>
      </c>
      <c r="C614" s="329" t="s">
        <v>2057</v>
      </c>
      <c r="D614" s="328" t="s">
        <v>2058</v>
      </c>
      <c r="E614" s="329" t="s">
        <v>2743</v>
      </c>
      <c r="F614" s="328" t="s">
        <v>380</v>
      </c>
      <c r="G614" s="330">
        <v>3660</v>
      </c>
      <c r="H614" s="330">
        <v>840.44</v>
      </c>
      <c r="I614" s="330"/>
      <c r="J614" s="330"/>
      <c r="K614" s="332">
        <f t="shared" si="20"/>
        <v>4500.4400000000005</v>
      </c>
      <c r="L614" s="330">
        <v>1576.19</v>
      </c>
      <c r="M614" s="332">
        <f t="shared" si="19"/>
        <v>2924.2500000000005</v>
      </c>
      <c r="N614" s="334"/>
      <c r="O614" s="330">
        <v>214.11</v>
      </c>
      <c r="P614" s="330">
        <v>8.33</v>
      </c>
      <c r="Q614" s="330"/>
      <c r="R614" s="330">
        <v>14.04</v>
      </c>
    </row>
    <row r="615" spans="1:18" ht="18.75" customHeight="1" x14ac:dyDescent="0.25">
      <c r="A615" s="328">
        <v>604</v>
      </c>
      <c r="B615" s="328" t="s">
        <v>2059</v>
      </c>
      <c r="C615" s="329" t="s">
        <v>2060</v>
      </c>
      <c r="D615" s="328" t="s">
        <v>2061</v>
      </c>
      <c r="E615" s="329" t="s">
        <v>2743</v>
      </c>
      <c r="F615" s="328" t="s">
        <v>213</v>
      </c>
      <c r="G615" s="330">
        <v>3794</v>
      </c>
      <c r="H615" s="330">
        <v>1344</v>
      </c>
      <c r="I615" s="330"/>
      <c r="J615" s="330"/>
      <c r="K615" s="332">
        <f t="shared" si="20"/>
        <v>5138</v>
      </c>
      <c r="L615" s="330">
        <v>650.76</v>
      </c>
      <c r="M615" s="332">
        <f t="shared" si="19"/>
        <v>4487.24</v>
      </c>
      <c r="N615" s="334"/>
      <c r="O615" s="330">
        <v>195.62</v>
      </c>
      <c r="P615" s="330">
        <v>7.61</v>
      </c>
      <c r="Q615" s="330"/>
      <c r="R615" s="330">
        <v>12.82</v>
      </c>
    </row>
    <row r="616" spans="1:18" ht="21" customHeight="1" x14ac:dyDescent="0.25">
      <c r="A616" s="328">
        <v>605</v>
      </c>
      <c r="B616" s="328" t="s">
        <v>2062</v>
      </c>
      <c r="C616" s="329" t="s">
        <v>2063</v>
      </c>
      <c r="D616" s="328" t="s">
        <v>2064</v>
      </c>
      <c r="E616" s="329" t="s">
        <v>2757</v>
      </c>
      <c r="F616" s="328" t="s">
        <v>204</v>
      </c>
      <c r="G616" s="330">
        <v>2267</v>
      </c>
      <c r="H616" s="330"/>
      <c r="I616" s="330"/>
      <c r="J616" s="330"/>
      <c r="K616" s="332">
        <f t="shared" si="20"/>
        <v>2267</v>
      </c>
      <c r="L616" s="330">
        <v>183.21</v>
      </c>
      <c r="M616" s="332">
        <f t="shared" ref="M616:M680" si="21">K616-L616</f>
        <v>2083.79</v>
      </c>
      <c r="N616" s="333"/>
      <c r="O616" s="330">
        <v>123.38</v>
      </c>
      <c r="P616" s="330">
        <v>4.8</v>
      </c>
      <c r="Q616" s="330"/>
      <c r="R616" s="330">
        <v>8.09</v>
      </c>
    </row>
    <row r="617" spans="1:18" ht="18.75" customHeight="1" x14ac:dyDescent="0.25">
      <c r="A617" s="328">
        <v>606</v>
      </c>
      <c r="B617" s="328" t="s">
        <v>2065</v>
      </c>
      <c r="C617" s="329" t="s">
        <v>2066</v>
      </c>
      <c r="D617" s="328" t="s">
        <v>2067</v>
      </c>
      <c r="E617" s="329" t="s">
        <v>2748</v>
      </c>
      <c r="F617" s="328" t="s">
        <v>228</v>
      </c>
      <c r="G617" s="330">
        <v>13413</v>
      </c>
      <c r="H617" s="330">
        <v>1110.44</v>
      </c>
      <c r="I617" s="330"/>
      <c r="J617" s="330"/>
      <c r="K617" s="332">
        <f t="shared" si="20"/>
        <v>14523.44</v>
      </c>
      <c r="L617" s="330">
        <v>888.82</v>
      </c>
      <c r="M617" s="332">
        <f t="shared" si="21"/>
        <v>13634.62</v>
      </c>
      <c r="N617" s="334"/>
      <c r="O617" s="330">
        <v>261.55</v>
      </c>
      <c r="P617" s="330">
        <v>10.17</v>
      </c>
      <c r="Q617" s="330"/>
      <c r="R617" s="330">
        <v>17.149999999999999</v>
      </c>
    </row>
    <row r="618" spans="1:18" ht="18.75" customHeight="1" x14ac:dyDescent="0.25">
      <c r="A618" s="328">
        <v>607</v>
      </c>
      <c r="B618" s="328" t="s">
        <v>2068</v>
      </c>
      <c r="C618" s="329" t="s">
        <v>2069</v>
      </c>
      <c r="D618" s="328" t="s">
        <v>2070</v>
      </c>
      <c r="E618" s="329" t="s">
        <v>2742</v>
      </c>
      <c r="F618" s="328" t="s">
        <v>1810</v>
      </c>
      <c r="G618" s="330">
        <v>4471</v>
      </c>
      <c r="H618" s="330"/>
      <c r="I618" s="330"/>
      <c r="J618" s="330"/>
      <c r="K618" s="332">
        <f t="shared" si="20"/>
        <v>4471</v>
      </c>
      <c r="L618" s="330">
        <v>629.24</v>
      </c>
      <c r="M618" s="332">
        <f t="shared" si="21"/>
        <v>3841.76</v>
      </c>
      <c r="N618" s="334"/>
      <c r="O618" s="330">
        <v>261.55</v>
      </c>
      <c r="P618" s="330">
        <v>10.17</v>
      </c>
      <c r="Q618" s="330"/>
      <c r="R618" s="330">
        <v>17.149999999999999</v>
      </c>
    </row>
    <row r="619" spans="1:18" ht="18.75" customHeight="1" x14ac:dyDescent="0.25">
      <c r="A619" s="328">
        <v>608</v>
      </c>
      <c r="B619" s="328" t="s">
        <v>2071</v>
      </c>
      <c r="C619" s="329" t="s">
        <v>2072</v>
      </c>
      <c r="D619" s="328" t="s">
        <v>2073</v>
      </c>
      <c r="E619" s="329" t="s">
        <v>2740</v>
      </c>
      <c r="F619" s="328" t="s">
        <v>349</v>
      </c>
      <c r="G619" s="330">
        <v>8166</v>
      </c>
      <c r="H619" s="330"/>
      <c r="I619" s="330"/>
      <c r="J619" s="330"/>
      <c r="K619" s="332">
        <f t="shared" si="20"/>
        <v>8166</v>
      </c>
      <c r="L619" s="330">
        <v>1380.31</v>
      </c>
      <c r="M619" s="332">
        <f t="shared" si="21"/>
        <v>6785.6900000000005</v>
      </c>
      <c r="N619" s="333"/>
      <c r="O619" s="330">
        <v>425.06</v>
      </c>
      <c r="P619" s="330">
        <v>16.53</v>
      </c>
      <c r="Q619" s="330"/>
      <c r="R619" s="330">
        <v>27.87</v>
      </c>
    </row>
    <row r="620" spans="1:18" ht="18.75" customHeight="1" x14ac:dyDescent="0.25">
      <c r="A620" s="328">
        <v>609</v>
      </c>
      <c r="B620" s="328" t="s">
        <v>2074</v>
      </c>
      <c r="C620" s="329" t="s">
        <v>2075</v>
      </c>
      <c r="D620" s="328" t="s">
        <v>2076</v>
      </c>
      <c r="E620" s="329" t="s">
        <v>2740</v>
      </c>
      <c r="F620" s="328" t="s">
        <v>349</v>
      </c>
      <c r="G620" s="330">
        <v>8166</v>
      </c>
      <c r="H620" s="330"/>
      <c r="I620" s="330"/>
      <c r="J620" s="330"/>
      <c r="K620" s="332">
        <f t="shared" si="20"/>
        <v>8166</v>
      </c>
      <c r="L620" s="330">
        <v>833.2</v>
      </c>
      <c r="M620" s="332">
        <f t="shared" si="21"/>
        <v>7332.8</v>
      </c>
      <c r="N620" s="334"/>
      <c r="O620" s="330">
        <v>425.06</v>
      </c>
      <c r="P620" s="330">
        <v>16.53</v>
      </c>
      <c r="Q620" s="330"/>
      <c r="R620" s="330">
        <v>27.87</v>
      </c>
    </row>
    <row r="621" spans="1:18" ht="18.75" customHeight="1" x14ac:dyDescent="0.25">
      <c r="A621" s="328">
        <v>610</v>
      </c>
      <c r="B621" s="328" t="s">
        <v>2077</v>
      </c>
      <c r="C621" s="329" t="s">
        <v>2078</v>
      </c>
      <c r="D621" s="328" t="s">
        <v>2079</v>
      </c>
      <c r="E621" s="329" t="s">
        <v>2762</v>
      </c>
      <c r="F621" s="328" t="s">
        <v>492</v>
      </c>
      <c r="G621" s="330">
        <v>2199</v>
      </c>
      <c r="H621" s="330">
        <v>462.8</v>
      </c>
      <c r="I621" s="330"/>
      <c r="J621" s="330"/>
      <c r="K621" s="332">
        <f t="shared" si="20"/>
        <v>2661.8</v>
      </c>
      <c r="L621" s="330">
        <v>1441.06</v>
      </c>
      <c r="M621" s="332">
        <f t="shared" si="21"/>
        <v>1220.7400000000002</v>
      </c>
      <c r="N621" s="334"/>
      <c r="O621" s="330">
        <v>119.4</v>
      </c>
      <c r="P621" s="330">
        <v>4.6399999999999997</v>
      </c>
      <c r="Q621" s="330"/>
      <c r="R621" s="330">
        <v>7.83</v>
      </c>
    </row>
    <row r="622" spans="1:18" s="337" customFormat="1" ht="18.75" customHeight="1" x14ac:dyDescent="0.25">
      <c r="A622" s="328">
        <v>611</v>
      </c>
      <c r="B622" s="328" t="s">
        <v>2080</v>
      </c>
      <c r="C622" s="329" t="s">
        <v>2081</v>
      </c>
      <c r="D622" s="328" t="s">
        <v>2082</v>
      </c>
      <c r="E622" s="329" t="s">
        <v>2779</v>
      </c>
      <c r="F622" s="328" t="s">
        <v>223</v>
      </c>
      <c r="G622" s="330">
        <v>2226</v>
      </c>
      <c r="H622" s="330"/>
      <c r="I622" s="331"/>
      <c r="J622" s="331"/>
      <c r="K622" s="332">
        <f t="shared" si="20"/>
        <v>2226</v>
      </c>
      <c r="L622" s="331">
        <v>1065.3899999999999</v>
      </c>
      <c r="M622" s="332">
        <f t="shared" si="21"/>
        <v>1160.6100000000001</v>
      </c>
      <c r="N622" s="334"/>
      <c r="O622" s="330">
        <v>120.98</v>
      </c>
      <c r="P622" s="330">
        <v>4.7</v>
      </c>
      <c r="Q622" s="330"/>
      <c r="R622" s="330">
        <v>7.93</v>
      </c>
    </row>
    <row r="623" spans="1:18" ht="18.75" customHeight="1" x14ac:dyDescent="0.25">
      <c r="A623" s="328">
        <v>612</v>
      </c>
      <c r="B623" s="328" t="s">
        <v>2083</v>
      </c>
      <c r="C623" s="329" t="s">
        <v>2084</v>
      </c>
      <c r="D623" s="328" t="s">
        <v>2085</v>
      </c>
      <c r="E623" s="329" t="s">
        <v>2771</v>
      </c>
      <c r="F623" s="328" t="s">
        <v>1362</v>
      </c>
      <c r="G623" s="330">
        <v>1474.9099999999999</v>
      </c>
      <c r="H623" s="330"/>
      <c r="I623" s="330"/>
      <c r="J623" s="330">
        <v>3522.17</v>
      </c>
      <c r="K623" s="332">
        <f t="shared" si="20"/>
        <v>4997.08</v>
      </c>
      <c r="L623" s="330">
        <v>1804.83</v>
      </c>
      <c r="M623" s="332">
        <f t="shared" si="21"/>
        <v>3192.25</v>
      </c>
      <c r="N623" s="333"/>
      <c r="O623" s="330">
        <v>96.46</v>
      </c>
      <c r="P623" s="330"/>
      <c r="Q623" s="330">
        <v>1.61</v>
      </c>
      <c r="R623" s="330">
        <v>6.32</v>
      </c>
    </row>
    <row r="624" spans="1:18" ht="18.75" customHeight="1" x14ac:dyDescent="0.25">
      <c r="A624" s="328">
        <v>613</v>
      </c>
      <c r="B624" s="328" t="s">
        <v>2086</v>
      </c>
      <c r="C624" s="329" t="s">
        <v>2087</v>
      </c>
      <c r="D624" s="328" t="s">
        <v>2088</v>
      </c>
      <c r="E624" s="329" t="s">
        <v>2772</v>
      </c>
      <c r="F624" s="328" t="s">
        <v>322</v>
      </c>
      <c r="G624" s="330">
        <v>2217</v>
      </c>
      <c r="H624" s="330"/>
      <c r="I624" s="330"/>
      <c r="J624" s="330"/>
      <c r="K624" s="332">
        <f t="shared" si="20"/>
        <v>2217</v>
      </c>
      <c r="L624" s="330">
        <v>1061.8800000000001</v>
      </c>
      <c r="M624" s="332">
        <f t="shared" si="21"/>
        <v>1155.1199999999999</v>
      </c>
      <c r="N624" s="333"/>
      <c r="O624" s="330">
        <v>120.45</v>
      </c>
      <c r="P624" s="330">
        <v>4.68</v>
      </c>
      <c r="Q624" s="330"/>
      <c r="R624" s="330">
        <v>7.9</v>
      </c>
    </row>
    <row r="625" spans="1:18" ht="18.75" customHeight="1" x14ac:dyDescent="0.25">
      <c r="A625" s="328">
        <v>614</v>
      </c>
      <c r="B625" s="328" t="s">
        <v>2089</v>
      </c>
      <c r="C625" s="329" t="s">
        <v>2090</v>
      </c>
      <c r="D625" s="328" t="s">
        <v>2091</v>
      </c>
      <c r="E625" s="329" t="s">
        <v>2757</v>
      </c>
      <c r="F625" s="328" t="s">
        <v>204</v>
      </c>
      <c r="G625" s="330">
        <v>2267</v>
      </c>
      <c r="H625" s="330"/>
      <c r="I625" s="330"/>
      <c r="J625" s="330"/>
      <c r="K625" s="332">
        <f t="shared" si="20"/>
        <v>2267</v>
      </c>
      <c r="L625" s="330">
        <v>183.21</v>
      </c>
      <c r="M625" s="332">
        <f t="shared" si="21"/>
        <v>2083.79</v>
      </c>
      <c r="N625" s="333"/>
      <c r="O625" s="330">
        <v>123.38</v>
      </c>
      <c r="P625" s="330">
        <v>4.8</v>
      </c>
      <c r="Q625" s="330"/>
      <c r="R625" s="330">
        <v>8.09</v>
      </c>
    </row>
    <row r="626" spans="1:18" ht="18.75" customHeight="1" x14ac:dyDescent="0.25">
      <c r="A626" s="328">
        <v>615</v>
      </c>
      <c r="B626" s="328" t="s">
        <v>2092</v>
      </c>
      <c r="C626" s="329" t="s">
        <v>2093</v>
      </c>
      <c r="D626" s="328" t="s">
        <v>2094</v>
      </c>
      <c r="E626" s="329" t="s">
        <v>2765</v>
      </c>
      <c r="F626" s="328" t="s">
        <v>633</v>
      </c>
      <c r="G626" s="330">
        <v>4713.46</v>
      </c>
      <c r="H626" s="330">
        <v>733.78</v>
      </c>
      <c r="I626" s="330"/>
      <c r="J626" s="330"/>
      <c r="K626" s="332">
        <f t="shared" si="20"/>
        <v>5447.24</v>
      </c>
      <c r="L626" s="330">
        <v>302.11</v>
      </c>
      <c r="M626" s="332">
        <f t="shared" si="21"/>
        <v>5145.13</v>
      </c>
      <c r="N626" s="334"/>
      <c r="O626" s="330">
        <v>139.22999999999999</v>
      </c>
      <c r="P626" s="330">
        <v>5.41</v>
      </c>
      <c r="Q626" s="330"/>
      <c r="R626" s="330">
        <v>9.1300000000000008</v>
      </c>
    </row>
    <row r="627" spans="1:18" ht="18.75" customHeight="1" x14ac:dyDescent="0.25">
      <c r="A627" s="328">
        <v>616</v>
      </c>
      <c r="B627" s="328" t="s">
        <v>2095</v>
      </c>
      <c r="C627" s="329" t="s">
        <v>2096</v>
      </c>
      <c r="D627" s="328" t="s">
        <v>2097</v>
      </c>
      <c r="E627" s="329" t="s">
        <v>2757</v>
      </c>
      <c r="F627" s="328" t="s">
        <v>204</v>
      </c>
      <c r="G627" s="330">
        <v>2267</v>
      </c>
      <c r="H627" s="330"/>
      <c r="I627" s="330"/>
      <c r="J627" s="330"/>
      <c r="K627" s="332">
        <f t="shared" si="20"/>
        <v>2267</v>
      </c>
      <c r="L627" s="330">
        <v>756.6</v>
      </c>
      <c r="M627" s="332">
        <f t="shared" si="21"/>
        <v>1510.4</v>
      </c>
      <c r="N627" s="334"/>
      <c r="O627" s="330">
        <v>123.38</v>
      </c>
      <c r="P627" s="330">
        <v>4.8</v>
      </c>
      <c r="Q627" s="330"/>
      <c r="R627" s="330">
        <v>8.09</v>
      </c>
    </row>
    <row r="628" spans="1:18" ht="18.75" customHeight="1" x14ac:dyDescent="0.25">
      <c r="A628" s="328">
        <v>617</v>
      </c>
      <c r="B628" s="328" t="s">
        <v>2098</v>
      </c>
      <c r="C628" s="329" t="s">
        <v>2099</v>
      </c>
      <c r="D628" s="328" t="s">
        <v>2100</v>
      </c>
      <c r="E628" s="329" t="s">
        <v>2757</v>
      </c>
      <c r="F628" s="328" t="s">
        <v>247</v>
      </c>
      <c r="G628" s="330">
        <v>2303</v>
      </c>
      <c r="H628" s="330"/>
      <c r="I628" s="330"/>
      <c r="J628" s="330"/>
      <c r="K628" s="332">
        <f t="shared" si="20"/>
        <v>2303</v>
      </c>
      <c r="L628" s="330">
        <v>1479.3</v>
      </c>
      <c r="M628" s="332">
        <f t="shared" si="21"/>
        <v>823.7</v>
      </c>
      <c r="N628" s="334"/>
      <c r="O628" s="330">
        <v>125.48</v>
      </c>
      <c r="P628" s="330">
        <v>4.88</v>
      </c>
      <c r="Q628" s="330"/>
      <c r="R628" s="330">
        <v>8.23</v>
      </c>
    </row>
    <row r="629" spans="1:18" ht="18.75" customHeight="1" x14ac:dyDescent="0.25">
      <c r="A629" s="328">
        <v>618</v>
      </c>
      <c r="B629" s="328" t="s">
        <v>2101</v>
      </c>
      <c r="C629" s="329" t="s">
        <v>2102</v>
      </c>
      <c r="D629" s="328" t="s">
        <v>2103</v>
      </c>
      <c r="E629" s="329" t="s">
        <v>2757</v>
      </c>
      <c r="F629" s="328" t="s">
        <v>204</v>
      </c>
      <c r="G629" s="330">
        <v>2267</v>
      </c>
      <c r="H629" s="330"/>
      <c r="I629" s="330"/>
      <c r="J629" s="330"/>
      <c r="K629" s="332">
        <f t="shared" si="20"/>
        <v>2267</v>
      </c>
      <c r="L629" s="330">
        <v>240.21</v>
      </c>
      <c r="M629" s="332">
        <f t="shared" si="21"/>
        <v>2026.79</v>
      </c>
      <c r="N629" s="333"/>
      <c r="O629" s="330">
        <v>123.38</v>
      </c>
      <c r="P629" s="330">
        <v>4.8</v>
      </c>
      <c r="Q629" s="330"/>
      <c r="R629" s="330">
        <v>8.09</v>
      </c>
    </row>
    <row r="630" spans="1:18" ht="18.75" customHeight="1" x14ac:dyDescent="0.25">
      <c r="A630" s="328">
        <v>619</v>
      </c>
      <c r="B630" s="328" t="s">
        <v>2104</v>
      </c>
      <c r="C630" s="329" t="s">
        <v>2105</v>
      </c>
      <c r="D630" s="328" t="s">
        <v>2106</v>
      </c>
      <c r="E630" s="329" t="s">
        <v>2747</v>
      </c>
      <c r="F630" s="328" t="s">
        <v>342</v>
      </c>
      <c r="G630" s="330">
        <v>4471</v>
      </c>
      <c r="H630" s="330"/>
      <c r="I630" s="330"/>
      <c r="J630" s="330"/>
      <c r="K630" s="332">
        <f t="shared" si="20"/>
        <v>4471</v>
      </c>
      <c r="L630" s="330">
        <v>563.79999999999995</v>
      </c>
      <c r="M630" s="332">
        <f t="shared" si="21"/>
        <v>3907.2</v>
      </c>
      <c r="N630" s="333"/>
      <c r="O630" s="330">
        <v>261.55</v>
      </c>
      <c r="P630" s="330">
        <v>10.17</v>
      </c>
      <c r="Q630" s="330"/>
      <c r="R630" s="330">
        <v>17.149999999999999</v>
      </c>
    </row>
    <row r="631" spans="1:18" ht="18.75" customHeight="1" x14ac:dyDescent="0.25">
      <c r="A631" s="328">
        <v>620</v>
      </c>
      <c r="B631" s="328" t="s">
        <v>2107</v>
      </c>
      <c r="C631" s="329" t="s">
        <v>2108</v>
      </c>
      <c r="D631" s="328" t="s">
        <v>2109</v>
      </c>
      <c r="E631" s="329" t="s">
        <v>2759</v>
      </c>
      <c r="F631" s="328" t="s">
        <v>223</v>
      </c>
      <c r="G631" s="330">
        <v>7398</v>
      </c>
      <c r="H631" s="330">
        <v>462.8</v>
      </c>
      <c r="I631" s="330"/>
      <c r="J631" s="330"/>
      <c r="K631" s="332">
        <f t="shared" si="20"/>
        <v>7860.8</v>
      </c>
      <c r="L631" s="330">
        <v>2078.5700000000002</v>
      </c>
      <c r="M631" s="332">
        <f t="shared" si="21"/>
        <v>5782.23</v>
      </c>
      <c r="N631" s="334"/>
      <c r="O631" s="330">
        <v>120.98</v>
      </c>
      <c r="P631" s="330">
        <v>4.7</v>
      </c>
      <c r="Q631" s="330"/>
      <c r="R631" s="330">
        <v>7.93</v>
      </c>
    </row>
    <row r="632" spans="1:18" ht="39" customHeight="1" x14ac:dyDescent="0.25">
      <c r="A632" s="328">
        <v>621</v>
      </c>
      <c r="B632" s="328" t="s">
        <v>2110</v>
      </c>
      <c r="C632" s="329" t="s">
        <v>2111</v>
      </c>
      <c r="D632" s="328" t="s">
        <v>2112</v>
      </c>
      <c r="E632" s="329" t="s">
        <v>2750</v>
      </c>
      <c r="F632" s="328" t="s">
        <v>204</v>
      </c>
      <c r="G632" s="330">
        <v>859.71</v>
      </c>
      <c r="H632" s="330"/>
      <c r="I632" s="330"/>
      <c r="J632" s="330"/>
      <c r="K632" s="332">
        <f t="shared" si="20"/>
        <v>859.71</v>
      </c>
      <c r="L632" s="330">
        <v>150.5</v>
      </c>
      <c r="M632" s="332">
        <f t="shared" si="21"/>
        <v>709.21</v>
      </c>
      <c r="N632" s="334" t="s">
        <v>2113</v>
      </c>
      <c r="O632" s="330">
        <v>83.7</v>
      </c>
      <c r="P632" s="330"/>
      <c r="Q632" s="330">
        <v>1.4</v>
      </c>
      <c r="R632" s="330">
        <v>3.8</v>
      </c>
    </row>
    <row r="633" spans="1:18" ht="18.75" customHeight="1" x14ac:dyDescent="0.25">
      <c r="A633" s="328">
        <v>622</v>
      </c>
      <c r="B633" s="328" t="s">
        <v>2114</v>
      </c>
      <c r="C633" s="329" t="s">
        <v>2115</v>
      </c>
      <c r="D633" s="328" t="s">
        <v>2116</v>
      </c>
      <c r="E633" s="329" t="s">
        <v>2767</v>
      </c>
      <c r="F633" s="328" t="s">
        <v>208</v>
      </c>
      <c r="G633" s="330">
        <v>2249</v>
      </c>
      <c r="H633" s="330">
        <v>440.04</v>
      </c>
      <c r="I633" s="330"/>
      <c r="J633" s="331"/>
      <c r="K633" s="332">
        <f t="shared" si="20"/>
        <v>2689.04</v>
      </c>
      <c r="L633" s="330">
        <v>292.69</v>
      </c>
      <c r="M633" s="332">
        <f t="shared" si="21"/>
        <v>2396.35</v>
      </c>
      <c r="N633" s="334"/>
      <c r="O633" s="330">
        <v>122.32</v>
      </c>
      <c r="P633" s="330">
        <v>4.76</v>
      </c>
      <c r="Q633" s="330"/>
      <c r="R633" s="330">
        <v>8.02</v>
      </c>
    </row>
    <row r="634" spans="1:18" ht="18.75" customHeight="1" x14ac:dyDescent="0.25">
      <c r="A634" s="328">
        <v>623</v>
      </c>
      <c r="B634" s="328" t="s">
        <v>2117</v>
      </c>
      <c r="C634" s="329" t="s">
        <v>2118</v>
      </c>
      <c r="D634" s="328" t="s">
        <v>2119</v>
      </c>
      <c r="E634" s="329" t="s">
        <v>2746</v>
      </c>
      <c r="F634" s="328" t="s">
        <v>308</v>
      </c>
      <c r="G634" s="330">
        <v>3344</v>
      </c>
      <c r="H634" s="330"/>
      <c r="I634" s="330"/>
      <c r="J634" s="330"/>
      <c r="K634" s="332">
        <f t="shared" si="20"/>
        <v>3344</v>
      </c>
      <c r="L634" s="330">
        <v>517.08999999999992</v>
      </c>
      <c r="M634" s="332">
        <f t="shared" si="21"/>
        <v>2826.91</v>
      </c>
      <c r="N634" s="334"/>
      <c r="O634" s="330">
        <v>300.95999999999998</v>
      </c>
      <c r="P634" s="330">
        <v>11.7</v>
      </c>
      <c r="Q634" s="330"/>
      <c r="R634" s="330">
        <v>19.73</v>
      </c>
    </row>
    <row r="635" spans="1:18" ht="18.75" customHeight="1" x14ac:dyDescent="0.25">
      <c r="A635" s="328">
        <v>624</v>
      </c>
      <c r="B635" s="328" t="s">
        <v>2120</v>
      </c>
      <c r="C635" s="329" t="s">
        <v>2121</v>
      </c>
      <c r="D635" s="328" t="s">
        <v>2122</v>
      </c>
      <c r="E635" s="329" t="s">
        <v>2757</v>
      </c>
      <c r="F635" s="328" t="s">
        <v>186</v>
      </c>
      <c r="G635" s="330">
        <v>2226</v>
      </c>
      <c r="H635" s="330">
        <v>551.94000000000005</v>
      </c>
      <c r="I635" s="330"/>
      <c r="J635" s="330"/>
      <c r="K635" s="332">
        <f t="shared" si="20"/>
        <v>2777.94</v>
      </c>
      <c r="L635" s="330">
        <v>1442.95</v>
      </c>
      <c r="M635" s="332">
        <f t="shared" si="21"/>
        <v>1334.99</v>
      </c>
      <c r="N635" s="334"/>
      <c r="O635" s="330">
        <v>120.98</v>
      </c>
      <c r="P635" s="330">
        <v>4.7</v>
      </c>
      <c r="Q635" s="330"/>
      <c r="R635" s="330">
        <v>7.93</v>
      </c>
    </row>
    <row r="636" spans="1:18" ht="39" customHeight="1" x14ac:dyDescent="0.25">
      <c r="A636" s="328">
        <v>625</v>
      </c>
      <c r="B636" s="328" t="s">
        <v>2123</v>
      </c>
      <c r="C636" s="329" t="s">
        <v>2124</v>
      </c>
      <c r="D636" s="328" t="s">
        <v>2125</v>
      </c>
      <c r="E636" s="329" t="s">
        <v>2767</v>
      </c>
      <c r="F636" s="328" t="s">
        <v>232</v>
      </c>
      <c r="G636" s="330">
        <v>2236</v>
      </c>
      <c r="H636" s="330"/>
      <c r="I636" s="330"/>
      <c r="J636" s="330"/>
      <c r="K636" s="332">
        <f t="shared" si="20"/>
        <v>2236</v>
      </c>
      <c r="L636" s="330">
        <v>1026.47</v>
      </c>
      <c r="M636" s="332">
        <f t="shared" si="21"/>
        <v>1209.53</v>
      </c>
      <c r="N636" s="334" t="s">
        <v>2126</v>
      </c>
      <c r="O636" s="330">
        <v>121.56</v>
      </c>
      <c r="P636" s="330">
        <v>4.7300000000000004</v>
      </c>
      <c r="Q636" s="330"/>
      <c r="R636" s="330">
        <v>7.97</v>
      </c>
    </row>
    <row r="637" spans="1:18" ht="18.75" customHeight="1" x14ac:dyDescent="0.25">
      <c r="A637" s="328">
        <v>626</v>
      </c>
      <c r="B637" s="328" t="s">
        <v>2127</v>
      </c>
      <c r="C637" s="329" t="s">
        <v>2128</v>
      </c>
      <c r="D637" s="328" t="s">
        <v>2129</v>
      </c>
      <c r="E637" s="329" t="s">
        <v>2772</v>
      </c>
      <c r="F637" s="328" t="s">
        <v>322</v>
      </c>
      <c r="G637" s="330">
        <v>2217</v>
      </c>
      <c r="H637" s="330">
        <v>596.5</v>
      </c>
      <c r="I637" s="330"/>
      <c r="J637" s="330"/>
      <c r="K637" s="332">
        <f t="shared" si="20"/>
        <v>2813.5</v>
      </c>
      <c r="L637" s="330">
        <v>791.94999999999993</v>
      </c>
      <c r="M637" s="332">
        <f t="shared" si="21"/>
        <v>2021.5500000000002</v>
      </c>
      <c r="N637" s="334"/>
      <c r="O637" s="330">
        <v>120.45</v>
      </c>
      <c r="P637" s="330">
        <v>4.68</v>
      </c>
      <c r="Q637" s="330"/>
      <c r="R637" s="330">
        <v>7.9</v>
      </c>
    </row>
    <row r="638" spans="1:18" ht="18.75" customHeight="1" x14ac:dyDescent="0.25">
      <c r="A638" s="328">
        <v>627</v>
      </c>
      <c r="B638" s="328" t="s">
        <v>2130</v>
      </c>
      <c r="C638" s="329" t="s">
        <v>2131</v>
      </c>
      <c r="D638" s="328" t="s">
        <v>2132</v>
      </c>
      <c r="E638" s="329" t="s">
        <v>2764</v>
      </c>
      <c r="F638" s="328" t="s">
        <v>204</v>
      </c>
      <c r="G638" s="330">
        <v>859.71</v>
      </c>
      <c r="H638" s="330"/>
      <c r="I638" s="330"/>
      <c r="J638" s="330">
        <v>1182.17</v>
      </c>
      <c r="K638" s="332">
        <f t="shared" si="20"/>
        <v>2041.88</v>
      </c>
      <c r="L638" s="330">
        <v>771.42</v>
      </c>
      <c r="M638" s="332">
        <f t="shared" si="21"/>
        <v>1270.46</v>
      </c>
      <c r="N638" s="334"/>
      <c r="O638" s="330">
        <v>83.7</v>
      </c>
      <c r="P638" s="330"/>
      <c r="Q638" s="330">
        <v>1.4</v>
      </c>
      <c r="R638" s="330">
        <v>3.8</v>
      </c>
    </row>
    <row r="639" spans="1:18" ht="39" customHeight="1" x14ac:dyDescent="0.25">
      <c r="A639" s="328">
        <v>628</v>
      </c>
      <c r="B639" s="328" t="s">
        <v>2133</v>
      </c>
      <c r="C639" s="329" t="s">
        <v>2134</v>
      </c>
      <c r="D639" s="328" t="s">
        <v>2135</v>
      </c>
      <c r="E639" s="329" t="s">
        <v>2645</v>
      </c>
      <c r="F639" s="328" t="s">
        <v>247</v>
      </c>
      <c r="G639" s="330">
        <v>875.25</v>
      </c>
      <c r="H639" s="330"/>
      <c r="I639" s="330"/>
      <c r="J639" s="330"/>
      <c r="K639" s="332">
        <f t="shared" si="20"/>
        <v>875.25</v>
      </c>
      <c r="L639" s="330">
        <v>93.23</v>
      </c>
      <c r="M639" s="332">
        <f t="shared" si="21"/>
        <v>782.02</v>
      </c>
      <c r="N639" s="334" t="s">
        <v>2136</v>
      </c>
      <c r="O639" s="330">
        <v>83.7</v>
      </c>
      <c r="P639" s="330"/>
      <c r="Q639" s="330">
        <v>1.4</v>
      </c>
      <c r="R639" s="330">
        <v>3.1</v>
      </c>
    </row>
    <row r="640" spans="1:18" ht="18.75" customHeight="1" x14ac:dyDescent="0.25">
      <c r="A640" s="328">
        <v>629</v>
      </c>
      <c r="B640" s="328" t="s">
        <v>2137</v>
      </c>
      <c r="C640" s="329" t="s">
        <v>2138</v>
      </c>
      <c r="D640" s="328" t="s">
        <v>2139</v>
      </c>
      <c r="E640" s="329" t="s">
        <v>2759</v>
      </c>
      <c r="F640" s="328" t="s">
        <v>208</v>
      </c>
      <c r="G640" s="330">
        <v>2249</v>
      </c>
      <c r="H640" s="330">
        <v>485.6</v>
      </c>
      <c r="I640" s="330"/>
      <c r="J640" s="330"/>
      <c r="K640" s="332">
        <f t="shared" si="20"/>
        <v>2734.6</v>
      </c>
      <c r="L640" s="330">
        <v>1113.32</v>
      </c>
      <c r="M640" s="332">
        <f t="shared" si="21"/>
        <v>1621.28</v>
      </c>
      <c r="N640" s="334"/>
      <c r="O640" s="330">
        <v>122.32</v>
      </c>
      <c r="P640" s="330">
        <v>4.76</v>
      </c>
      <c r="Q640" s="330"/>
      <c r="R640" s="330">
        <v>8.02</v>
      </c>
    </row>
    <row r="641" spans="1:18" ht="18.75" customHeight="1" x14ac:dyDescent="0.25">
      <c r="A641" s="328">
        <v>630</v>
      </c>
      <c r="B641" s="328" t="s">
        <v>2140</v>
      </c>
      <c r="C641" s="329" t="s">
        <v>2141</v>
      </c>
      <c r="D641" s="328" t="s">
        <v>2142</v>
      </c>
      <c r="E641" s="329" t="s">
        <v>2772</v>
      </c>
      <c r="F641" s="328" t="s">
        <v>322</v>
      </c>
      <c r="G641" s="330">
        <v>2217</v>
      </c>
      <c r="H641" s="330">
        <v>335.53</v>
      </c>
      <c r="I641" s="330"/>
      <c r="J641" s="330"/>
      <c r="K641" s="332">
        <f t="shared" si="20"/>
        <v>2552.5299999999997</v>
      </c>
      <c r="L641" s="330">
        <v>1147.8</v>
      </c>
      <c r="M641" s="332">
        <f t="shared" si="21"/>
        <v>1404.7299999999998</v>
      </c>
      <c r="N641" s="334"/>
      <c r="O641" s="330">
        <v>120.45</v>
      </c>
      <c r="P641" s="330">
        <v>4.68</v>
      </c>
      <c r="Q641" s="330"/>
      <c r="R641" s="330">
        <v>7.9</v>
      </c>
    </row>
    <row r="642" spans="1:18" ht="18.75" customHeight="1" x14ac:dyDescent="0.25">
      <c r="A642" s="328">
        <v>631</v>
      </c>
      <c r="B642" s="328" t="s">
        <v>2143</v>
      </c>
      <c r="C642" s="329" t="s">
        <v>2144</v>
      </c>
      <c r="D642" s="328" t="s">
        <v>2145</v>
      </c>
      <c r="E642" s="329" t="s">
        <v>2743</v>
      </c>
      <c r="F642" s="328" t="s">
        <v>213</v>
      </c>
      <c r="G642" s="330">
        <v>4094</v>
      </c>
      <c r="H642" s="330">
        <v>1344</v>
      </c>
      <c r="I642" s="330"/>
      <c r="J642" s="330"/>
      <c r="K642" s="332">
        <f t="shared" si="20"/>
        <v>5438</v>
      </c>
      <c r="L642" s="330">
        <v>1204.25</v>
      </c>
      <c r="M642" s="332">
        <f t="shared" si="21"/>
        <v>4233.75</v>
      </c>
      <c r="N642" s="334"/>
      <c r="O642" s="330">
        <v>195.62</v>
      </c>
      <c r="P642" s="330">
        <v>7.61</v>
      </c>
      <c r="Q642" s="330"/>
      <c r="R642" s="330">
        <v>12.82</v>
      </c>
    </row>
    <row r="643" spans="1:18" ht="18.75" customHeight="1" x14ac:dyDescent="0.25">
      <c r="A643" s="328">
        <v>632</v>
      </c>
      <c r="B643" s="328" t="s">
        <v>2146</v>
      </c>
      <c r="C643" s="329" t="s">
        <v>2147</v>
      </c>
      <c r="D643" s="328" t="s">
        <v>2148</v>
      </c>
      <c r="E643" s="329" t="s">
        <v>2757</v>
      </c>
      <c r="F643" s="328" t="s">
        <v>269</v>
      </c>
      <c r="G643" s="330">
        <v>4208.84</v>
      </c>
      <c r="H643" s="330"/>
      <c r="I643" s="330"/>
      <c r="J643" s="330"/>
      <c r="K643" s="332">
        <f t="shared" si="20"/>
        <v>4208.84</v>
      </c>
      <c r="L643" s="330">
        <v>1696.7600000000002</v>
      </c>
      <c r="M643" s="332">
        <f t="shared" si="21"/>
        <v>2512.08</v>
      </c>
      <c r="N643" s="334"/>
      <c r="O643" s="330">
        <v>124.43</v>
      </c>
      <c r="P643" s="330">
        <v>4.84</v>
      </c>
      <c r="Q643" s="330"/>
      <c r="R643" s="330">
        <v>8.16</v>
      </c>
    </row>
    <row r="644" spans="1:18" ht="18.75" customHeight="1" x14ac:dyDescent="0.25">
      <c r="A644" s="328">
        <v>633</v>
      </c>
      <c r="B644" s="328" t="s">
        <v>2149</v>
      </c>
      <c r="C644" s="329" t="s">
        <v>2150</v>
      </c>
      <c r="D644" s="328" t="s">
        <v>2151</v>
      </c>
      <c r="E644" s="329" t="s">
        <v>2768</v>
      </c>
      <c r="F644" s="328" t="s">
        <v>232</v>
      </c>
      <c r="G644" s="330">
        <v>2236</v>
      </c>
      <c r="H644" s="330"/>
      <c r="I644" s="330"/>
      <c r="J644" s="330"/>
      <c r="K644" s="332">
        <f t="shared" si="20"/>
        <v>2236</v>
      </c>
      <c r="L644" s="330">
        <v>687.15</v>
      </c>
      <c r="M644" s="332">
        <f t="shared" si="21"/>
        <v>1548.85</v>
      </c>
      <c r="N644" s="334"/>
      <c r="O644" s="330">
        <v>121.56</v>
      </c>
      <c r="P644" s="330">
        <v>4.7300000000000004</v>
      </c>
      <c r="Q644" s="330"/>
      <c r="R644" s="330">
        <v>7.97</v>
      </c>
    </row>
    <row r="645" spans="1:18" ht="18.75" customHeight="1" x14ac:dyDescent="0.25">
      <c r="A645" s="328">
        <v>634</v>
      </c>
      <c r="B645" s="328" t="s">
        <v>2152</v>
      </c>
      <c r="C645" s="329" t="s">
        <v>2153</v>
      </c>
      <c r="D645" s="328" t="s">
        <v>2154</v>
      </c>
      <c r="E645" s="329" t="s">
        <v>2750</v>
      </c>
      <c r="F645" s="328" t="s">
        <v>247</v>
      </c>
      <c r="G645" s="330">
        <v>1390.51</v>
      </c>
      <c r="H645" s="330"/>
      <c r="I645" s="330"/>
      <c r="J645" s="330">
        <v>1182.17</v>
      </c>
      <c r="K645" s="332">
        <f t="shared" si="20"/>
        <v>2572.6800000000003</v>
      </c>
      <c r="L645" s="330">
        <v>184.08</v>
      </c>
      <c r="M645" s="332">
        <f t="shared" si="21"/>
        <v>2388.6000000000004</v>
      </c>
      <c r="N645" s="334"/>
      <c r="O645" s="330">
        <v>105.28</v>
      </c>
      <c r="P645" s="330"/>
      <c r="Q645" s="330">
        <v>1.75</v>
      </c>
      <c r="R645" s="330">
        <v>6.9</v>
      </c>
    </row>
    <row r="646" spans="1:18" ht="18.75" customHeight="1" x14ac:dyDescent="0.25">
      <c r="A646" s="328">
        <v>635</v>
      </c>
      <c r="B646" s="328" t="s">
        <v>2155</v>
      </c>
      <c r="C646" s="329" t="s">
        <v>2156</v>
      </c>
      <c r="D646" s="328" t="s">
        <v>2157</v>
      </c>
      <c r="E646" s="329" t="s">
        <v>2769</v>
      </c>
      <c r="F646" s="328" t="s">
        <v>312</v>
      </c>
      <c r="G646" s="330">
        <v>3794</v>
      </c>
      <c r="H646" s="330"/>
      <c r="I646" s="330"/>
      <c r="J646" s="330"/>
      <c r="K646" s="332">
        <f t="shared" si="20"/>
        <v>3794</v>
      </c>
      <c r="L646" s="330">
        <v>365.18</v>
      </c>
      <c r="M646" s="332">
        <f t="shared" si="21"/>
        <v>3428.82</v>
      </c>
      <c r="N646" s="334"/>
      <c r="O646" s="330">
        <v>195.62</v>
      </c>
      <c r="P646" s="330">
        <v>7.61</v>
      </c>
      <c r="Q646" s="330"/>
      <c r="R646" s="330">
        <v>12.82</v>
      </c>
    </row>
    <row r="647" spans="1:18" ht="18.75" customHeight="1" x14ac:dyDescent="0.25">
      <c r="A647" s="328">
        <v>636</v>
      </c>
      <c r="B647" s="328" t="s">
        <v>2158</v>
      </c>
      <c r="C647" s="329" t="s">
        <v>2159</v>
      </c>
      <c r="D647" s="328" t="s">
        <v>2160</v>
      </c>
      <c r="E647" s="329" t="s">
        <v>2757</v>
      </c>
      <c r="F647" s="328" t="s">
        <v>186</v>
      </c>
      <c r="G647" s="330">
        <v>2376</v>
      </c>
      <c r="H647" s="330">
        <v>551.94000000000005</v>
      </c>
      <c r="I647" s="330"/>
      <c r="J647" s="330"/>
      <c r="K647" s="332">
        <f t="shared" si="20"/>
        <v>2927.94</v>
      </c>
      <c r="L647" s="330">
        <v>397.94</v>
      </c>
      <c r="M647" s="332">
        <f t="shared" si="21"/>
        <v>2530</v>
      </c>
      <c r="N647" s="334"/>
      <c r="O647" s="330">
        <v>120.98</v>
      </c>
      <c r="P647" s="330">
        <v>4.7</v>
      </c>
      <c r="Q647" s="330"/>
      <c r="R647" s="330">
        <v>7.93</v>
      </c>
    </row>
    <row r="648" spans="1:18" ht="18.75" customHeight="1" x14ac:dyDescent="0.25">
      <c r="A648" s="328">
        <v>637</v>
      </c>
      <c r="B648" s="328" t="s">
        <v>2161</v>
      </c>
      <c r="C648" s="329" t="s">
        <v>2162</v>
      </c>
      <c r="D648" s="328" t="s">
        <v>2163</v>
      </c>
      <c r="E648" s="329" t="s">
        <v>2757</v>
      </c>
      <c r="F648" s="328" t="s">
        <v>269</v>
      </c>
      <c r="G648" s="330">
        <v>2285</v>
      </c>
      <c r="H648" s="330">
        <v>562.83000000000004</v>
      </c>
      <c r="I648" s="330"/>
      <c r="J648" s="330"/>
      <c r="K648" s="332">
        <f t="shared" si="20"/>
        <v>2847.83</v>
      </c>
      <c r="L648" s="330">
        <v>233.73</v>
      </c>
      <c r="M648" s="332">
        <f t="shared" si="21"/>
        <v>2614.1</v>
      </c>
      <c r="N648" s="334"/>
      <c r="O648" s="330">
        <v>124.43</v>
      </c>
      <c r="P648" s="330">
        <v>4.84</v>
      </c>
      <c r="Q648" s="330"/>
      <c r="R648" s="330">
        <v>8.16</v>
      </c>
    </row>
    <row r="649" spans="1:18" ht="18.75" customHeight="1" x14ac:dyDescent="0.25">
      <c r="A649" s="328">
        <v>638</v>
      </c>
      <c r="B649" s="328" t="s">
        <v>2164</v>
      </c>
      <c r="C649" s="329" t="s">
        <v>2165</v>
      </c>
      <c r="D649" s="328" t="s">
        <v>2166</v>
      </c>
      <c r="E649" s="329" t="s">
        <v>2740</v>
      </c>
      <c r="F649" s="328" t="s">
        <v>349</v>
      </c>
      <c r="G649" s="330">
        <v>8166</v>
      </c>
      <c r="H649" s="330"/>
      <c r="I649" s="330"/>
      <c r="J649" s="330"/>
      <c r="K649" s="332">
        <f t="shared" si="20"/>
        <v>8166</v>
      </c>
      <c r="L649" s="330">
        <v>1471</v>
      </c>
      <c r="M649" s="332">
        <f t="shared" si="21"/>
        <v>6695</v>
      </c>
      <c r="N649" s="334"/>
      <c r="O649" s="330">
        <v>425.06</v>
      </c>
      <c r="P649" s="330">
        <v>16.53</v>
      </c>
      <c r="Q649" s="330"/>
      <c r="R649" s="330">
        <v>27.87</v>
      </c>
    </row>
    <row r="650" spans="1:18" ht="18.75" customHeight="1" x14ac:dyDescent="0.25">
      <c r="A650" s="328">
        <v>639</v>
      </c>
      <c r="B650" s="328" t="s">
        <v>2167</v>
      </c>
      <c r="C650" s="329" t="s">
        <v>2168</v>
      </c>
      <c r="D650" s="328" t="s">
        <v>2169</v>
      </c>
      <c r="E650" s="329" t="s">
        <v>2749</v>
      </c>
      <c r="F650" s="328" t="s">
        <v>884</v>
      </c>
      <c r="G650" s="330">
        <v>4471</v>
      </c>
      <c r="H650" s="330"/>
      <c r="I650" s="330"/>
      <c r="J650" s="330"/>
      <c r="K650" s="332">
        <f t="shared" si="20"/>
        <v>4471</v>
      </c>
      <c r="L650" s="330">
        <v>1148.1599999999999</v>
      </c>
      <c r="M650" s="332">
        <f t="shared" si="21"/>
        <v>3322.84</v>
      </c>
      <c r="N650" s="334"/>
      <c r="O650" s="330">
        <v>261.55</v>
      </c>
      <c r="P650" s="330">
        <v>10.17</v>
      </c>
      <c r="Q650" s="330"/>
      <c r="R650" s="330">
        <v>17.149999999999999</v>
      </c>
    </row>
    <row r="651" spans="1:18" ht="18.75" customHeight="1" x14ac:dyDescent="0.25">
      <c r="A651" s="328">
        <v>640</v>
      </c>
      <c r="B651" s="328" t="s">
        <v>2170</v>
      </c>
      <c r="C651" s="329" t="s">
        <v>2171</v>
      </c>
      <c r="D651" s="328" t="s">
        <v>2172</v>
      </c>
      <c r="E651" s="329" t="s">
        <v>2771</v>
      </c>
      <c r="F651" s="328" t="s">
        <v>1362</v>
      </c>
      <c r="G651" s="330">
        <v>1487.58</v>
      </c>
      <c r="H651" s="330"/>
      <c r="I651" s="330"/>
      <c r="J651" s="330">
        <v>3522.17</v>
      </c>
      <c r="K651" s="332">
        <f t="shared" si="20"/>
        <v>5009.75</v>
      </c>
      <c r="L651" s="330">
        <v>1853.56</v>
      </c>
      <c r="M651" s="332">
        <f t="shared" si="21"/>
        <v>3156.19</v>
      </c>
      <c r="N651" s="334"/>
      <c r="O651" s="330">
        <v>97.6</v>
      </c>
      <c r="P651" s="330"/>
      <c r="Q651" s="330">
        <v>1.63</v>
      </c>
      <c r="R651" s="330">
        <v>6.4</v>
      </c>
    </row>
    <row r="652" spans="1:18" ht="18.75" customHeight="1" x14ac:dyDescent="0.25">
      <c r="A652" s="328">
        <v>641</v>
      </c>
      <c r="B652" s="328" t="s">
        <v>2173</v>
      </c>
      <c r="C652" s="329" t="s">
        <v>2174</v>
      </c>
      <c r="D652" s="328" t="s">
        <v>2175</v>
      </c>
      <c r="E652" s="329" t="s">
        <v>2776</v>
      </c>
      <c r="F652" s="328" t="s">
        <v>958</v>
      </c>
      <c r="G652" s="330">
        <v>2383</v>
      </c>
      <c r="H652" s="330"/>
      <c r="I652" s="330"/>
      <c r="J652" s="330"/>
      <c r="K652" s="332">
        <f t="shared" si="20"/>
        <v>2383</v>
      </c>
      <c r="L652" s="330">
        <v>473.03</v>
      </c>
      <c r="M652" s="332">
        <f t="shared" si="21"/>
        <v>1909.97</v>
      </c>
      <c r="N652" s="334"/>
      <c r="O652" s="330">
        <v>139.41</v>
      </c>
      <c r="P652" s="330">
        <v>5.42</v>
      </c>
      <c r="Q652" s="330"/>
      <c r="R652" s="330">
        <v>9.14</v>
      </c>
    </row>
    <row r="653" spans="1:18" ht="18.75" customHeight="1" x14ac:dyDescent="0.25">
      <c r="A653" s="328">
        <v>642</v>
      </c>
      <c r="B653" s="328" t="s">
        <v>2176</v>
      </c>
      <c r="C653" s="329" t="s">
        <v>2177</v>
      </c>
      <c r="D653" s="328" t="s">
        <v>2178</v>
      </c>
      <c r="E653" s="329" t="s">
        <v>2757</v>
      </c>
      <c r="F653" s="328" t="s">
        <v>204</v>
      </c>
      <c r="G653" s="330">
        <v>6485</v>
      </c>
      <c r="H653" s="330"/>
      <c r="I653" s="330"/>
      <c r="J653" s="330"/>
      <c r="K653" s="332">
        <f t="shared" si="20"/>
        <v>6485</v>
      </c>
      <c r="L653" s="330">
        <v>1405.17</v>
      </c>
      <c r="M653" s="332">
        <f t="shared" si="21"/>
        <v>5079.83</v>
      </c>
      <c r="N653" s="334"/>
      <c r="O653" s="330">
        <v>123.38</v>
      </c>
      <c r="P653" s="330">
        <v>4.8</v>
      </c>
      <c r="Q653" s="330"/>
      <c r="R653" s="330">
        <v>8.09</v>
      </c>
    </row>
    <row r="654" spans="1:18" s="337" customFormat="1" ht="18.75" customHeight="1" x14ac:dyDescent="0.25">
      <c r="A654" s="328">
        <v>643</v>
      </c>
      <c r="B654" s="328" t="s">
        <v>2179</v>
      </c>
      <c r="C654" s="329" t="s">
        <v>2180</v>
      </c>
      <c r="D654" s="328" t="s">
        <v>2181</v>
      </c>
      <c r="E654" s="329" t="s">
        <v>2769</v>
      </c>
      <c r="F654" s="328" t="s">
        <v>228</v>
      </c>
      <c r="G654" s="330">
        <v>4921</v>
      </c>
      <c r="H654" s="330"/>
      <c r="I654" s="331"/>
      <c r="J654" s="331"/>
      <c r="K654" s="332">
        <f t="shared" si="20"/>
        <v>4921</v>
      </c>
      <c r="L654" s="331">
        <v>2904.0299999999997</v>
      </c>
      <c r="M654" s="332">
        <f t="shared" si="21"/>
        <v>2016.9700000000003</v>
      </c>
      <c r="N654" s="334"/>
      <c r="O654" s="330">
        <v>261.55</v>
      </c>
      <c r="P654" s="330">
        <v>10.17</v>
      </c>
      <c r="Q654" s="330"/>
      <c r="R654" s="330">
        <v>17.149999999999999</v>
      </c>
    </row>
    <row r="655" spans="1:18" ht="18.75" customHeight="1" x14ac:dyDescent="0.25">
      <c r="A655" s="328">
        <v>644</v>
      </c>
      <c r="B655" s="328" t="s">
        <v>2182</v>
      </c>
      <c r="C655" s="329" t="s">
        <v>2183</v>
      </c>
      <c r="D655" s="328" t="s">
        <v>2184</v>
      </c>
      <c r="E655" s="329" t="s">
        <v>2743</v>
      </c>
      <c r="F655" s="328" t="s">
        <v>213</v>
      </c>
      <c r="G655" s="330">
        <v>5648.33</v>
      </c>
      <c r="H655" s="330">
        <v>1344</v>
      </c>
      <c r="I655" s="330"/>
      <c r="J655" s="330"/>
      <c r="K655" s="332">
        <f t="shared" si="20"/>
        <v>6992.33</v>
      </c>
      <c r="L655" s="330">
        <v>3115.5800000000004</v>
      </c>
      <c r="M655" s="332">
        <f t="shared" si="21"/>
        <v>3876.7499999999995</v>
      </c>
      <c r="N655" s="334"/>
      <c r="O655" s="330">
        <v>195.62</v>
      </c>
      <c r="P655" s="330">
        <v>7.61</v>
      </c>
      <c r="Q655" s="330"/>
      <c r="R655" s="330">
        <v>12.82</v>
      </c>
    </row>
    <row r="656" spans="1:18" ht="18.75" customHeight="1" x14ac:dyDescent="0.25">
      <c r="A656" s="328">
        <v>645</v>
      </c>
      <c r="B656" s="328" t="s">
        <v>2185</v>
      </c>
      <c r="C656" s="329" t="s">
        <v>2186</v>
      </c>
      <c r="D656" s="328" t="s">
        <v>2187</v>
      </c>
      <c r="E656" s="329" t="s">
        <v>2759</v>
      </c>
      <c r="F656" s="328" t="s">
        <v>208</v>
      </c>
      <c r="G656" s="330">
        <v>8522</v>
      </c>
      <c r="H656" s="330"/>
      <c r="I656" s="330"/>
      <c r="J656" s="330"/>
      <c r="K656" s="332">
        <f t="shared" si="20"/>
        <v>8522</v>
      </c>
      <c r="L656" s="330">
        <v>1194.7</v>
      </c>
      <c r="M656" s="332">
        <f t="shared" si="21"/>
        <v>7327.3</v>
      </c>
      <c r="N656" s="334"/>
      <c r="O656" s="330">
        <v>122.32</v>
      </c>
      <c r="P656" s="330">
        <v>4.76</v>
      </c>
      <c r="Q656" s="330"/>
      <c r="R656" s="330">
        <v>8.02</v>
      </c>
    </row>
    <row r="657" spans="1:18" s="337" customFormat="1" ht="18.75" customHeight="1" x14ac:dyDescent="0.25">
      <c r="A657" s="328">
        <v>646</v>
      </c>
      <c r="B657" s="328" t="s">
        <v>2188</v>
      </c>
      <c r="C657" s="329" t="s">
        <v>2189</v>
      </c>
      <c r="D657" s="328" t="s">
        <v>2190</v>
      </c>
      <c r="E657" s="329" t="s">
        <v>2741</v>
      </c>
      <c r="F657" s="328" t="s">
        <v>2191</v>
      </c>
      <c r="G657" s="330">
        <v>3344</v>
      </c>
      <c r="H657" s="330"/>
      <c r="I657" s="331"/>
      <c r="J657" s="331"/>
      <c r="K657" s="332">
        <f t="shared" si="20"/>
        <v>3344</v>
      </c>
      <c r="L657" s="331">
        <v>464.07</v>
      </c>
      <c r="M657" s="332">
        <f t="shared" si="21"/>
        <v>2879.93</v>
      </c>
      <c r="N657" s="334"/>
      <c r="O657" s="330">
        <v>195.62</v>
      </c>
      <c r="P657" s="330">
        <v>7.61</v>
      </c>
      <c r="Q657" s="330"/>
      <c r="R657" s="330">
        <v>12.82</v>
      </c>
    </row>
    <row r="658" spans="1:18" ht="18.75" customHeight="1" x14ac:dyDescent="0.25">
      <c r="A658" s="328">
        <v>647</v>
      </c>
      <c r="B658" s="328" t="s">
        <v>2192</v>
      </c>
      <c r="C658" s="329" t="s">
        <v>2193</v>
      </c>
      <c r="D658" s="328" t="s">
        <v>2194</v>
      </c>
      <c r="E658" s="329" t="s">
        <v>2747</v>
      </c>
      <c r="F658" s="328" t="s">
        <v>342</v>
      </c>
      <c r="G658" s="330">
        <v>4471</v>
      </c>
      <c r="H658" s="330"/>
      <c r="I658" s="330"/>
      <c r="J658" s="330"/>
      <c r="K658" s="332">
        <f t="shared" si="20"/>
        <v>4471</v>
      </c>
      <c r="L658" s="330">
        <v>594.79999999999995</v>
      </c>
      <c r="M658" s="332">
        <f t="shared" si="21"/>
        <v>3876.2</v>
      </c>
      <c r="N658" s="334"/>
      <c r="O658" s="330">
        <v>261.55</v>
      </c>
      <c r="P658" s="330">
        <v>10.17</v>
      </c>
      <c r="Q658" s="330"/>
      <c r="R658" s="330">
        <v>17.149999999999999</v>
      </c>
    </row>
    <row r="659" spans="1:18" ht="18.75" customHeight="1" x14ac:dyDescent="0.25">
      <c r="A659" s="328">
        <v>648</v>
      </c>
      <c r="B659" s="328" t="s">
        <v>2195</v>
      </c>
      <c r="C659" s="329" t="s">
        <v>2196</v>
      </c>
      <c r="D659" s="328" t="s">
        <v>2197</v>
      </c>
      <c r="E659" s="329" t="s">
        <v>2757</v>
      </c>
      <c r="F659" s="328" t="s">
        <v>186</v>
      </c>
      <c r="G659" s="330">
        <v>2068</v>
      </c>
      <c r="H659" s="330">
        <v>598.5</v>
      </c>
      <c r="I659" s="330"/>
      <c r="J659" s="330"/>
      <c r="K659" s="332">
        <f t="shared" si="20"/>
        <v>2666.5</v>
      </c>
      <c r="L659" s="330">
        <v>1354.97</v>
      </c>
      <c r="M659" s="332">
        <f t="shared" si="21"/>
        <v>1311.53</v>
      </c>
      <c r="N659" s="334"/>
      <c r="O659" s="330">
        <v>186.12</v>
      </c>
      <c r="P659" s="330">
        <v>7.24</v>
      </c>
      <c r="Q659" s="330"/>
      <c r="R659" s="330">
        <v>12.2</v>
      </c>
    </row>
    <row r="660" spans="1:18" ht="18.75" customHeight="1" x14ac:dyDescent="0.25">
      <c r="A660" s="328">
        <v>649</v>
      </c>
      <c r="B660" s="328" t="s">
        <v>2198</v>
      </c>
      <c r="C660" s="329" t="s">
        <v>2199</v>
      </c>
      <c r="D660" s="328" t="s">
        <v>2200</v>
      </c>
      <c r="E660" s="329" t="s">
        <v>2757</v>
      </c>
      <c r="F660" s="328" t="s">
        <v>204</v>
      </c>
      <c r="G660" s="330">
        <v>6485</v>
      </c>
      <c r="H660" s="330">
        <v>551.94000000000005</v>
      </c>
      <c r="I660" s="330"/>
      <c r="J660" s="330"/>
      <c r="K660" s="332">
        <f t="shared" si="20"/>
        <v>7036.9400000000005</v>
      </c>
      <c r="L660" s="330">
        <v>1261.9000000000001</v>
      </c>
      <c r="M660" s="332">
        <f t="shared" si="21"/>
        <v>5775.0400000000009</v>
      </c>
      <c r="N660" s="334"/>
      <c r="O660" s="330">
        <v>123.38</v>
      </c>
      <c r="P660" s="330">
        <v>4.8</v>
      </c>
      <c r="Q660" s="330"/>
      <c r="R660" s="330">
        <v>8.09</v>
      </c>
    </row>
    <row r="661" spans="1:18" ht="18.75" customHeight="1" x14ac:dyDescent="0.25">
      <c r="A661" s="328">
        <v>650</v>
      </c>
      <c r="B661" s="328" t="s">
        <v>2201</v>
      </c>
      <c r="C661" s="329" t="s">
        <v>2202</v>
      </c>
      <c r="D661" s="328" t="s">
        <v>2203</v>
      </c>
      <c r="E661" s="329" t="s">
        <v>2757</v>
      </c>
      <c r="F661" s="328" t="s">
        <v>186</v>
      </c>
      <c r="G661" s="330">
        <v>2226</v>
      </c>
      <c r="H661" s="330">
        <v>598.5</v>
      </c>
      <c r="I661" s="330"/>
      <c r="J661" s="330"/>
      <c r="K661" s="332">
        <f t="shared" si="20"/>
        <v>2824.5</v>
      </c>
      <c r="L661" s="330">
        <v>1616.0100000000002</v>
      </c>
      <c r="M661" s="332">
        <f t="shared" si="21"/>
        <v>1208.4899999999998</v>
      </c>
      <c r="N661" s="334"/>
      <c r="O661" s="330">
        <v>120.98</v>
      </c>
      <c r="P661" s="330">
        <v>4.7</v>
      </c>
      <c r="Q661" s="330"/>
      <c r="R661" s="330">
        <v>7.93</v>
      </c>
    </row>
    <row r="662" spans="1:18" ht="18.75" customHeight="1" x14ac:dyDescent="0.25">
      <c r="A662" s="328">
        <v>651</v>
      </c>
      <c r="B662" s="328" t="s">
        <v>2204</v>
      </c>
      <c r="C662" s="329" t="s">
        <v>2205</v>
      </c>
      <c r="D662" s="328" t="s">
        <v>2206</v>
      </c>
      <c r="E662" s="329" t="s">
        <v>2740</v>
      </c>
      <c r="F662" s="328" t="s">
        <v>851</v>
      </c>
      <c r="G662" s="330">
        <v>7726</v>
      </c>
      <c r="H662" s="330"/>
      <c r="I662" s="330"/>
      <c r="J662" s="330"/>
      <c r="K662" s="332">
        <f t="shared" si="20"/>
        <v>7726</v>
      </c>
      <c r="L662" s="330">
        <v>1510.0700000000002</v>
      </c>
      <c r="M662" s="332">
        <f t="shared" si="21"/>
        <v>6215.93</v>
      </c>
      <c r="N662" s="334"/>
      <c r="O662" s="330">
        <v>399.32</v>
      </c>
      <c r="P662" s="330">
        <v>15.53</v>
      </c>
      <c r="Q662" s="330"/>
      <c r="R662" s="330">
        <v>26.18</v>
      </c>
    </row>
    <row r="663" spans="1:18" ht="18.75" customHeight="1" x14ac:dyDescent="0.25">
      <c r="A663" s="328">
        <v>652</v>
      </c>
      <c r="B663" s="328" t="s">
        <v>2207</v>
      </c>
      <c r="C663" s="329" t="s">
        <v>2208</v>
      </c>
      <c r="D663" s="328" t="s">
        <v>2209</v>
      </c>
      <c r="E663" s="329" t="s">
        <v>2778</v>
      </c>
      <c r="F663" s="328" t="s">
        <v>204</v>
      </c>
      <c r="G663" s="330">
        <v>2267</v>
      </c>
      <c r="H663" s="330"/>
      <c r="I663" s="330"/>
      <c r="J663" s="330"/>
      <c r="K663" s="332">
        <f t="shared" si="20"/>
        <v>2267</v>
      </c>
      <c r="L663" s="330">
        <v>1143.01</v>
      </c>
      <c r="M663" s="332">
        <f t="shared" si="21"/>
        <v>1123.99</v>
      </c>
      <c r="N663" s="334"/>
      <c r="O663" s="330">
        <v>123.38</v>
      </c>
      <c r="P663" s="330">
        <v>4.8</v>
      </c>
      <c r="Q663" s="330"/>
      <c r="R663" s="330">
        <v>8.09</v>
      </c>
    </row>
    <row r="664" spans="1:18" ht="18.75" customHeight="1" x14ac:dyDescent="0.25">
      <c r="A664" s="328">
        <v>653</v>
      </c>
      <c r="B664" s="328" t="s">
        <v>2210</v>
      </c>
      <c r="C664" s="329" t="s">
        <v>2211</v>
      </c>
      <c r="D664" s="328" t="s">
        <v>2212</v>
      </c>
      <c r="E664" s="329" t="s">
        <v>2767</v>
      </c>
      <c r="F664" s="328" t="s">
        <v>232</v>
      </c>
      <c r="G664" s="330">
        <v>2236</v>
      </c>
      <c r="H664" s="330"/>
      <c r="I664" s="330"/>
      <c r="J664" s="330"/>
      <c r="K664" s="332">
        <f t="shared" si="20"/>
        <v>2236</v>
      </c>
      <c r="L664" s="330">
        <v>1255.56</v>
      </c>
      <c r="M664" s="332">
        <f t="shared" si="21"/>
        <v>980.44</v>
      </c>
      <c r="N664" s="334"/>
      <c r="O664" s="330">
        <v>121.56</v>
      </c>
      <c r="P664" s="330">
        <v>4.7300000000000004</v>
      </c>
      <c r="Q664" s="330"/>
      <c r="R664" s="330">
        <v>7.97</v>
      </c>
    </row>
    <row r="665" spans="1:18" ht="30" customHeight="1" x14ac:dyDescent="0.25">
      <c r="A665" s="328"/>
      <c r="B665" s="328" t="s">
        <v>2213</v>
      </c>
      <c r="C665" s="329" t="s">
        <v>2214</v>
      </c>
      <c r="D665" s="328" t="s">
        <v>2215</v>
      </c>
      <c r="E665" s="329" t="s">
        <v>2743</v>
      </c>
      <c r="F665" s="328" t="s">
        <v>236</v>
      </c>
      <c r="G665" s="330"/>
      <c r="H665" s="330"/>
      <c r="I665" s="330"/>
      <c r="J665" s="330"/>
      <c r="K665" s="332">
        <f t="shared" ref="K665" si="22">SUM(G665:J665)</f>
        <v>0</v>
      </c>
      <c r="L665" s="330"/>
      <c r="M665" s="332">
        <f t="shared" si="21"/>
        <v>0</v>
      </c>
      <c r="N665" s="334" t="s">
        <v>2216</v>
      </c>
      <c r="O665" s="340"/>
      <c r="P665" s="340"/>
      <c r="Q665" s="340"/>
      <c r="R665" s="340"/>
    </row>
    <row r="666" spans="1:18" ht="18.75" customHeight="1" x14ac:dyDescent="0.25">
      <c r="A666" s="328">
        <v>654</v>
      </c>
      <c r="B666" s="328" t="s">
        <v>2217</v>
      </c>
      <c r="C666" s="329" t="s">
        <v>2218</v>
      </c>
      <c r="D666" s="328" t="s">
        <v>2219</v>
      </c>
      <c r="E666" s="329" t="s">
        <v>2743</v>
      </c>
      <c r="F666" s="328" t="s">
        <v>380</v>
      </c>
      <c r="G666" s="330">
        <v>3660</v>
      </c>
      <c r="H666" s="330">
        <v>720.37</v>
      </c>
      <c r="I666" s="330"/>
      <c r="J666" s="330"/>
      <c r="K666" s="332">
        <f t="shared" si="20"/>
        <v>4380.37</v>
      </c>
      <c r="L666" s="330">
        <v>528.77</v>
      </c>
      <c r="M666" s="332">
        <f t="shared" si="21"/>
        <v>3851.6</v>
      </c>
      <c r="N666" s="334"/>
      <c r="O666" s="330">
        <v>214.11</v>
      </c>
      <c r="P666" s="330">
        <v>8.33</v>
      </c>
      <c r="Q666" s="330"/>
      <c r="R666" s="330">
        <v>14.04</v>
      </c>
    </row>
    <row r="667" spans="1:18" ht="18.75" customHeight="1" x14ac:dyDescent="0.25">
      <c r="A667" s="328">
        <v>655</v>
      </c>
      <c r="B667" s="328" t="s">
        <v>2220</v>
      </c>
      <c r="C667" s="329" t="s">
        <v>2221</v>
      </c>
      <c r="D667" s="328" t="s">
        <v>2222</v>
      </c>
      <c r="E667" s="329" t="s">
        <v>2757</v>
      </c>
      <c r="F667" s="328" t="s">
        <v>186</v>
      </c>
      <c r="G667" s="330">
        <v>2068</v>
      </c>
      <c r="H667" s="330">
        <v>598.5</v>
      </c>
      <c r="I667" s="330"/>
      <c r="J667" s="330"/>
      <c r="K667" s="332">
        <f t="shared" si="20"/>
        <v>2666.5</v>
      </c>
      <c r="L667" s="330">
        <v>1014.48</v>
      </c>
      <c r="M667" s="332">
        <f t="shared" si="21"/>
        <v>1652.02</v>
      </c>
      <c r="N667" s="334"/>
      <c r="O667" s="330">
        <v>186.12</v>
      </c>
      <c r="P667" s="330">
        <v>7.24</v>
      </c>
      <c r="Q667" s="330"/>
      <c r="R667" s="330">
        <v>12.2</v>
      </c>
    </row>
    <row r="668" spans="1:18" ht="18.75" customHeight="1" x14ac:dyDescent="0.25">
      <c r="A668" s="328">
        <v>656</v>
      </c>
      <c r="B668" s="328" t="s">
        <v>2223</v>
      </c>
      <c r="C668" s="329" t="s">
        <v>2224</v>
      </c>
      <c r="D668" s="328" t="s">
        <v>2225</v>
      </c>
      <c r="E668" s="329" t="s">
        <v>2779</v>
      </c>
      <c r="F668" s="328" t="s">
        <v>223</v>
      </c>
      <c r="G668" s="330">
        <v>2226</v>
      </c>
      <c r="H668" s="330">
        <v>601.64</v>
      </c>
      <c r="I668" s="330"/>
      <c r="J668" s="330"/>
      <c r="K668" s="332">
        <f t="shared" si="20"/>
        <v>2827.64</v>
      </c>
      <c r="L668" s="330">
        <v>1520.1100000000001</v>
      </c>
      <c r="M668" s="332">
        <f t="shared" si="21"/>
        <v>1307.5299999999997</v>
      </c>
      <c r="N668" s="334"/>
      <c r="O668" s="330">
        <v>120.98</v>
      </c>
      <c r="P668" s="330">
        <v>4.7</v>
      </c>
      <c r="Q668" s="330"/>
      <c r="R668" s="330">
        <v>7.93</v>
      </c>
    </row>
    <row r="669" spans="1:18" ht="18.75" customHeight="1" x14ac:dyDescent="0.25">
      <c r="A669" s="328">
        <v>657</v>
      </c>
      <c r="B669" s="328" t="s">
        <v>2226</v>
      </c>
      <c r="C669" s="329" t="s">
        <v>2227</v>
      </c>
      <c r="D669" s="328" t="s">
        <v>2228</v>
      </c>
      <c r="E669" s="329" t="s">
        <v>2743</v>
      </c>
      <c r="F669" s="328" t="s">
        <v>213</v>
      </c>
      <c r="G669" s="330">
        <v>3794</v>
      </c>
      <c r="H669" s="330"/>
      <c r="I669" s="330"/>
      <c r="J669" s="330"/>
      <c r="K669" s="332">
        <f t="shared" ref="K669:K733" si="23">SUM(G669:J669)</f>
        <v>3794</v>
      </c>
      <c r="L669" s="330">
        <v>428.07</v>
      </c>
      <c r="M669" s="332">
        <f t="shared" si="21"/>
        <v>3365.93</v>
      </c>
      <c r="N669" s="334"/>
      <c r="O669" s="330">
        <v>195.62</v>
      </c>
      <c r="P669" s="330">
        <v>7.61</v>
      </c>
      <c r="Q669" s="330"/>
      <c r="R669" s="330">
        <v>12.82</v>
      </c>
    </row>
    <row r="670" spans="1:18" ht="18.75" customHeight="1" x14ac:dyDescent="0.25">
      <c r="A670" s="328">
        <v>658</v>
      </c>
      <c r="B670" s="328" t="s">
        <v>2229</v>
      </c>
      <c r="C670" s="329" t="s">
        <v>2230</v>
      </c>
      <c r="D670" s="328" t="s">
        <v>2231</v>
      </c>
      <c r="E670" s="329" t="s">
        <v>2755</v>
      </c>
      <c r="F670" s="328" t="s">
        <v>1126</v>
      </c>
      <c r="G670" s="330">
        <v>1330.74</v>
      </c>
      <c r="H670" s="330"/>
      <c r="I670" s="330"/>
      <c r="J670" s="330">
        <v>3022.17</v>
      </c>
      <c r="K670" s="332">
        <f t="shared" si="23"/>
        <v>4352.91</v>
      </c>
      <c r="L670" s="330">
        <v>698.01</v>
      </c>
      <c r="M670" s="332">
        <f t="shared" si="21"/>
        <v>3654.8999999999996</v>
      </c>
      <c r="N670" s="334"/>
      <c r="O670" s="330">
        <v>96.66</v>
      </c>
      <c r="P670" s="330"/>
      <c r="Q670" s="330">
        <v>1.61</v>
      </c>
      <c r="R670" s="330">
        <v>6.34</v>
      </c>
    </row>
    <row r="671" spans="1:18" ht="18.75" customHeight="1" x14ac:dyDescent="0.25">
      <c r="A671" s="328">
        <v>659</v>
      </c>
      <c r="B671" s="328" t="s">
        <v>2232</v>
      </c>
      <c r="C671" s="329" t="s">
        <v>2233</v>
      </c>
      <c r="D671" s="328" t="s">
        <v>2234</v>
      </c>
      <c r="E671" s="329" t="s">
        <v>2764</v>
      </c>
      <c r="F671" s="328" t="s">
        <v>322</v>
      </c>
      <c r="G671" s="330">
        <v>813.05</v>
      </c>
      <c r="H671" s="330"/>
      <c r="I671" s="330"/>
      <c r="J671" s="330">
        <v>1182.17</v>
      </c>
      <c r="K671" s="332">
        <f t="shared" si="23"/>
        <v>1995.22</v>
      </c>
      <c r="L671" s="330">
        <v>934.61999999999989</v>
      </c>
      <c r="M671" s="332">
        <f t="shared" si="21"/>
        <v>1060.6000000000001</v>
      </c>
      <c r="N671" s="334"/>
      <c r="O671" s="330">
        <v>83.7</v>
      </c>
      <c r="P671" s="330"/>
      <c r="Q671" s="330">
        <v>1.4</v>
      </c>
      <c r="R671" s="330">
        <v>3.48</v>
      </c>
    </row>
    <row r="672" spans="1:18" ht="18.75" customHeight="1" x14ac:dyDescent="0.25">
      <c r="A672" s="328">
        <v>660</v>
      </c>
      <c r="B672" s="328" t="s">
        <v>2235</v>
      </c>
      <c r="C672" s="329" t="s">
        <v>2236</v>
      </c>
      <c r="D672" s="328" t="s">
        <v>2237</v>
      </c>
      <c r="E672" s="329" t="s">
        <v>2645</v>
      </c>
      <c r="F672" s="328" t="s">
        <v>223</v>
      </c>
      <c r="G672" s="330">
        <v>0</v>
      </c>
      <c r="H672" s="330"/>
      <c r="I672" s="330"/>
      <c r="J672" s="330"/>
      <c r="K672" s="332">
        <f t="shared" si="23"/>
        <v>0</v>
      </c>
      <c r="L672" s="330">
        <v>0</v>
      </c>
      <c r="M672" s="332">
        <f t="shared" si="21"/>
        <v>0</v>
      </c>
      <c r="N672" s="334"/>
      <c r="O672" s="330"/>
      <c r="P672" s="330"/>
      <c r="Q672" s="330"/>
      <c r="R672" s="330"/>
    </row>
    <row r="673" spans="1:18" ht="18.75" customHeight="1" x14ac:dyDescent="0.25">
      <c r="A673" s="328">
        <v>661</v>
      </c>
      <c r="B673" s="328" t="s">
        <v>2238</v>
      </c>
      <c r="C673" s="329" t="s">
        <v>2239</v>
      </c>
      <c r="D673" s="328" t="s">
        <v>2240</v>
      </c>
      <c r="E673" s="329" t="s">
        <v>2759</v>
      </c>
      <c r="F673" s="328" t="s">
        <v>208</v>
      </c>
      <c r="G673" s="330">
        <v>2249</v>
      </c>
      <c r="H673" s="330">
        <v>508.38</v>
      </c>
      <c r="I673" s="330"/>
      <c r="J673" s="330"/>
      <c r="K673" s="332">
        <f t="shared" si="23"/>
        <v>2757.38</v>
      </c>
      <c r="L673" s="330">
        <v>1269.5800000000002</v>
      </c>
      <c r="M673" s="332">
        <f t="shared" si="21"/>
        <v>1487.8</v>
      </c>
      <c r="N673" s="334"/>
      <c r="O673" s="330">
        <v>122.32</v>
      </c>
      <c r="P673" s="330">
        <v>4.76</v>
      </c>
      <c r="Q673" s="330"/>
      <c r="R673" s="330">
        <v>8.02</v>
      </c>
    </row>
    <row r="674" spans="1:18" ht="18.75" customHeight="1" x14ac:dyDescent="0.25">
      <c r="A674" s="328">
        <v>662</v>
      </c>
      <c r="B674" s="328" t="s">
        <v>2241</v>
      </c>
      <c r="C674" s="329" t="s">
        <v>2242</v>
      </c>
      <c r="D674" s="328" t="s">
        <v>2243</v>
      </c>
      <c r="E674" s="329" t="s">
        <v>2772</v>
      </c>
      <c r="F674" s="328" t="s">
        <v>322</v>
      </c>
      <c r="G674" s="330">
        <v>2217</v>
      </c>
      <c r="H674" s="330"/>
      <c r="I674" s="330"/>
      <c r="J674" s="330"/>
      <c r="K674" s="332">
        <f t="shared" si="23"/>
        <v>2217</v>
      </c>
      <c r="L674" s="330">
        <v>261.99</v>
      </c>
      <c r="M674" s="332">
        <f t="shared" si="21"/>
        <v>1955.01</v>
      </c>
      <c r="N674" s="334"/>
      <c r="O674" s="330">
        <v>120.45</v>
      </c>
      <c r="P674" s="330">
        <v>4.68</v>
      </c>
      <c r="Q674" s="330"/>
      <c r="R674" s="330">
        <v>7.9</v>
      </c>
    </row>
    <row r="675" spans="1:18" ht="18.75" customHeight="1" x14ac:dyDescent="0.25">
      <c r="A675" s="328">
        <v>663</v>
      </c>
      <c r="B675" s="328" t="s">
        <v>2244</v>
      </c>
      <c r="C675" s="329" t="s">
        <v>2245</v>
      </c>
      <c r="D675" s="328" t="s">
        <v>2246</v>
      </c>
      <c r="E675" s="329" t="s">
        <v>2757</v>
      </c>
      <c r="F675" s="328" t="s">
        <v>204</v>
      </c>
      <c r="G675" s="330">
        <v>7547</v>
      </c>
      <c r="H675" s="330">
        <v>551.94000000000005</v>
      </c>
      <c r="I675" s="330"/>
      <c r="J675" s="330"/>
      <c r="K675" s="332">
        <f t="shared" si="23"/>
        <v>8098.9400000000005</v>
      </c>
      <c r="L675" s="330">
        <v>1411.24</v>
      </c>
      <c r="M675" s="332">
        <f t="shared" si="21"/>
        <v>6687.7000000000007</v>
      </c>
      <c r="N675" s="334"/>
      <c r="O675" s="330">
        <v>123.38</v>
      </c>
      <c r="P675" s="330">
        <v>4.8</v>
      </c>
      <c r="Q675" s="330"/>
      <c r="R675" s="330">
        <v>8.09</v>
      </c>
    </row>
    <row r="676" spans="1:18" ht="18.75" customHeight="1" x14ac:dyDescent="0.25">
      <c r="A676" s="328">
        <v>664</v>
      </c>
      <c r="B676" s="328" t="s">
        <v>2247</v>
      </c>
      <c r="C676" s="329" t="s">
        <v>2248</v>
      </c>
      <c r="D676" s="328" t="s">
        <v>2249</v>
      </c>
      <c r="E676" s="329" t="s">
        <v>2757</v>
      </c>
      <c r="F676" s="328" t="s">
        <v>269</v>
      </c>
      <c r="G676" s="330">
        <v>4186.9400000000005</v>
      </c>
      <c r="H676" s="330"/>
      <c r="I676" s="330"/>
      <c r="J676" s="330"/>
      <c r="K676" s="332">
        <f t="shared" si="23"/>
        <v>4186.9400000000005</v>
      </c>
      <c r="L676" s="330">
        <v>1303.47</v>
      </c>
      <c r="M676" s="332">
        <f t="shared" si="21"/>
        <v>2883.4700000000003</v>
      </c>
      <c r="N676" s="334"/>
      <c r="O676" s="330">
        <v>124.43</v>
      </c>
      <c r="P676" s="330">
        <v>4.84</v>
      </c>
      <c r="Q676" s="330"/>
      <c r="R676" s="330">
        <v>8.16</v>
      </c>
    </row>
    <row r="677" spans="1:18" ht="18.75" customHeight="1" x14ac:dyDescent="0.25">
      <c r="A677" s="328">
        <v>665</v>
      </c>
      <c r="B677" s="328" t="s">
        <v>2250</v>
      </c>
      <c r="C677" s="329" t="s">
        <v>2251</v>
      </c>
      <c r="D677" s="328" t="s">
        <v>2252</v>
      </c>
      <c r="E677" s="329" t="s">
        <v>2757</v>
      </c>
      <c r="F677" s="328" t="s">
        <v>204</v>
      </c>
      <c r="G677" s="330">
        <v>2417</v>
      </c>
      <c r="H677" s="330">
        <v>598.5</v>
      </c>
      <c r="I677" s="330"/>
      <c r="J677" s="330"/>
      <c r="K677" s="332">
        <f t="shared" si="23"/>
        <v>3015.5</v>
      </c>
      <c r="L677" s="330">
        <v>657.83</v>
      </c>
      <c r="M677" s="332">
        <f t="shared" si="21"/>
        <v>2357.67</v>
      </c>
      <c r="N677" s="334"/>
      <c r="O677" s="330">
        <v>123.38</v>
      </c>
      <c r="P677" s="330">
        <v>4.8</v>
      </c>
      <c r="Q677" s="330"/>
      <c r="R677" s="330">
        <v>8.09</v>
      </c>
    </row>
    <row r="678" spans="1:18" ht="18.75" customHeight="1" x14ac:dyDescent="0.25">
      <c r="A678" s="328">
        <v>666</v>
      </c>
      <c r="B678" s="328" t="s">
        <v>2253</v>
      </c>
      <c r="C678" s="329" t="s">
        <v>2254</v>
      </c>
      <c r="D678" s="328" t="s">
        <v>2255</v>
      </c>
      <c r="E678" s="329" t="s">
        <v>2757</v>
      </c>
      <c r="F678" s="328" t="s">
        <v>204</v>
      </c>
      <c r="G678" s="330">
        <v>2417</v>
      </c>
      <c r="H678" s="330">
        <v>609.39</v>
      </c>
      <c r="I678" s="330"/>
      <c r="J678" s="330"/>
      <c r="K678" s="332">
        <f t="shared" si="23"/>
        <v>3026.39</v>
      </c>
      <c r="L678" s="330">
        <v>1432.4699999999998</v>
      </c>
      <c r="M678" s="332">
        <f t="shared" si="21"/>
        <v>1593.92</v>
      </c>
      <c r="N678" s="334"/>
      <c r="O678" s="330">
        <v>123.38</v>
      </c>
      <c r="P678" s="330">
        <v>4.8</v>
      </c>
      <c r="Q678" s="330"/>
      <c r="R678" s="330">
        <v>8.09</v>
      </c>
    </row>
    <row r="679" spans="1:18" ht="18.75" customHeight="1" x14ac:dyDescent="0.25">
      <c r="A679" s="328">
        <v>667</v>
      </c>
      <c r="B679" s="328" t="s">
        <v>2256</v>
      </c>
      <c r="C679" s="329" t="s">
        <v>2257</v>
      </c>
      <c r="D679" s="328" t="s">
        <v>2258</v>
      </c>
      <c r="E679" s="329" t="s">
        <v>2759</v>
      </c>
      <c r="F679" s="328" t="s">
        <v>208</v>
      </c>
      <c r="G679" s="330">
        <v>2249</v>
      </c>
      <c r="H679" s="330">
        <v>531.16</v>
      </c>
      <c r="I679" s="330"/>
      <c r="J679" s="330"/>
      <c r="K679" s="332">
        <f t="shared" si="23"/>
        <v>2780.16</v>
      </c>
      <c r="L679" s="330">
        <v>274.69</v>
      </c>
      <c r="M679" s="332">
        <f t="shared" si="21"/>
        <v>2505.4699999999998</v>
      </c>
      <c r="N679" s="334"/>
      <c r="O679" s="330">
        <v>122.32</v>
      </c>
      <c r="P679" s="330">
        <v>4.76</v>
      </c>
      <c r="Q679" s="330"/>
      <c r="R679" s="330">
        <v>8.02</v>
      </c>
    </row>
    <row r="680" spans="1:18" ht="18.75" customHeight="1" x14ac:dyDescent="0.25">
      <c r="A680" s="328">
        <v>668</v>
      </c>
      <c r="B680" s="328" t="s">
        <v>2259</v>
      </c>
      <c r="C680" s="329" t="s">
        <v>2260</v>
      </c>
      <c r="D680" s="328" t="s">
        <v>2261</v>
      </c>
      <c r="E680" s="329" t="s">
        <v>2750</v>
      </c>
      <c r="F680" s="328" t="s">
        <v>208</v>
      </c>
      <c r="G680" s="330">
        <v>855</v>
      </c>
      <c r="H680" s="330"/>
      <c r="I680" s="330"/>
      <c r="J680" s="330">
        <v>3022.17</v>
      </c>
      <c r="K680" s="332">
        <f t="shared" si="23"/>
        <v>3877.17</v>
      </c>
      <c r="L680" s="330">
        <v>96.39</v>
      </c>
      <c r="M680" s="332">
        <f t="shared" si="21"/>
        <v>3780.78</v>
      </c>
      <c r="N680" s="334"/>
      <c r="O680" s="330">
        <v>83.7</v>
      </c>
      <c r="P680" s="330">
        <v>3.26</v>
      </c>
      <c r="Q680" s="330"/>
      <c r="R680" s="330">
        <v>3.24</v>
      </c>
    </row>
    <row r="681" spans="1:18" ht="18.75" customHeight="1" x14ac:dyDescent="0.25">
      <c r="A681" s="328">
        <v>669</v>
      </c>
      <c r="B681" s="328" t="s">
        <v>2262</v>
      </c>
      <c r="C681" s="329" t="s">
        <v>2263</v>
      </c>
      <c r="D681" s="328" t="s">
        <v>2264</v>
      </c>
      <c r="E681" s="329" t="s">
        <v>2761</v>
      </c>
      <c r="F681" s="328" t="s">
        <v>492</v>
      </c>
      <c r="G681" s="330">
        <v>2041</v>
      </c>
      <c r="H681" s="330">
        <v>532.22</v>
      </c>
      <c r="I681" s="330"/>
      <c r="J681" s="330"/>
      <c r="K681" s="332">
        <f t="shared" si="23"/>
        <v>2573.2200000000003</v>
      </c>
      <c r="L681" s="330">
        <v>1020.38</v>
      </c>
      <c r="M681" s="332">
        <f t="shared" ref="M681:M746" si="24">K681-L681</f>
        <v>1552.8400000000001</v>
      </c>
      <c r="N681" s="334"/>
      <c r="O681" s="330">
        <v>183.69</v>
      </c>
      <c r="P681" s="330">
        <v>7.14</v>
      </c>
      <c r="Q681" s="330"/>
      <c r="R681" s="330">
        <v>12.04</v>
      </c>
    </row>
    <row r="682" spans="1:18" ht="18.75" customHeight="1" x14ac:dyDescent="0.25">
      <c r="A682" s="328">
        <v>670</v>
      </c>
      <c r="B682" s="328" t="s">
        <v>2265</v>
      </c>
      <c r="C682" s="329" t="s">
        <v>2266</v>
      </c>
      <c r="D682" s="328" t="s">
        <v>2267</v>
      </c>
      <c r="E682" s="329" t="s">
        <v>2750</v>
      </c>
      <c r="F682" s="328" t="s">
        <v>247</v>
      </c>
      <c r="G682" s="330">
        <v>875.25</v>
      </c>
      <c r="H682" s="330"/>
      <c r="I682" s="330"/>
      <c r="J682" s="330">
        <v>1182.17</v>
      </c>
      <c r="K682" s="332">
        <f t="shared" si="23"/>
        <v>2057.42</v>
      </c>
      <c r="L682" s="330">
        <v>122.22</v>
      </c>
      <c r="M682" s="332">
        <f t="shared" si="24"/>
        <v>1935.2</v>
      </c>
      <c r="N682" s="334"/>
      <c r="O682" s="330">
        <v>83.7</v>
      </c>
      <c r="P682" s="330"/>
      <c r="Q682" s="330">
        <v>1.4</v>
      </c>
      <c r="R682" s="330">
        <v>3.37</v>
      </c>
    </row>
    <row r="683" spans="1:18" ht="18.75" customHeight="1" x14ac:dyDescent="0.25">
      <c r="A683" s="328">
        <v>671</v>
      </c>
      <c r="B683" s="328" t="s">
        <v>2268</v>
      </c>
      <c r="C683" s="329" t="s">
        <v>2269</v>
      </c>
      <c r="D683" s="328" t="s">
        <v>2270</v>
      </c>
      <c r="E683" s="329" t="s">
        <v>2740</v>
      </c>
      <c r="F683" s="328" t="s">
        <v>349</v>
      </c>
      <c r="G683" s="330">
        <v>11582.67</v>
      </c>
      <c r="H683" s="330"/>
      <c r="I683" s="330"/>
      <c r="J683" s="331"/>
      <c r="K683" s="332">
        <f t="shared" si="23"/>
        <v>11582.67</v>
      </c>
      <c r="L683" s="330">
        <v>2430.5500000000002</v>
      </c>
      <c r="M683" s="332">
        <f t="shared" si="24"/>
        <v>9152.119999999999</v>
      </c>
      <c r="N683" s="334"/>
      <c r="O683" s="330">
        <v>732.56</v>
      </c>
      <c r="P683" s="330">
        <v>28.490000000000002</v>
      </c>
      <c r="Q683" s="330"/>
      <c r="R683" s="330">
        <v>48.03</v>
      </c>
    </row>
    <row r="684" spans="1:18" ht="18.75" customHeight="1" x14ac:dyDescent="0.25">
      <c r="A684" s="328">
        <v>672</v>
      </c>
      <c r="B684" s="328" t="s">
        <v>2271</v>
      </c>
      <c r="C684" s="329" t="s">
        <v>2272</v>
      </c>
      <c r="D684" s="328" t="s">
        <v>2273</v>
      </c>
      <c r="E684" s="329" t="s">
        <v>2759</v>
      </c>
      <c r="F684" s="328" t="s">
        <v>208</v>
      </c>
      <c r="G684" s="330">
        <v>7481</v>
      </c>
      <c r="H684" s="330">
        <v>462.82</v>
      </c>
      <c r="I684" s="330"/>
      <c r="J684" s="330"/>
      <c r="K684" s="332">
        <f t="shared" si="23"/>
        <v>7943.82</v>
      </c>
      <c r="L684" s="330">
        <v>1319.74</v>
      </c>
      <c r="M684" s="332">
        <f t="shared" si="24"/>
        <v>6624.08</v>
      </c>
      <c r="N684" s="333"/>
      <c r="O684" s="330">
        <v>122.32</v>
      </c>
      <c r="P684" s="330">
        <v>4.76</v>
      </c>
      <c r="Q684" s="330"/>
      <c r="R684" s="330">
        <v>8.02</v>
      </c>
    </row>
    <row r="685" spans="1:18" ht="18.75" customHeight="1" x14ac:dyDescent="0.25">
      <c r="A685" s="328">
        <v>673</v>
      </c>
      <c r="B685" s="328" t="s">
        <v>2274</v>
      </c>
      <c r="C685" s="329" t="s">
        <v>2275</v>
      </c>
      <c r="D685" s="328" t="s">
        <v>2276</v>
      </c>
      <c r="E685" s="329" t="s">
        <v>2772</v>
      </c>
      <c r="F685" s="328" t="s">
        <v>322</v>
      </c>
      <c r="G685" s="330">
        <v>2217</v>
      </c>
      <c r="H685" s="330">
        <v>277.68</v>
      </c>
      <c r="I685" s="330"/>
      <c r="J685" s="330"/>
      <c r="K685" s="332">
        <f t="shared" si="23"/>
        <v>2494.6799999999998</v>
      </c>
      <c r="L685" s="330">
        <v>1416.12</v>
      </c>
      <c r="M685" s="332">
        <f t="shared" si="24"/>
        <v>1078.56</v>
      </c>
      <c r="N685" s="334"/>
      <c r="O685" s="330">
        <v>120.45</v>
      </c>
      <c r="P685" s="330">
        <v>4.68</v>
      </c>
      <c r="Q685" s="330"/>
      <c r="R685" s="330">
        <v>7.9</v>
      </c>
    </row>
    <row r="686" spans="1:18" ht="18.75" customHeight="1" x14ac:dyDescent="0.25">
      <c r="A686" s="328">
        <v>674</v>
      </c>
      <c r="B686" s="328" t="s">
        <v>2277</v>
      </c>
      <c r="C686" s="329" t="s">
        <v>2278</v>
      </c>
      <c r="D686" s="328" t="s">
        <v>2279</v>
      </c>
      <c r="E686" s="329" t="s">
        <v>2757</v>
      </c>
      <c r="F686" s="328" t="s">
        <v>204</v>
      </c>
      <c r="G686" s="330">
        <v>2417</v>
      </c>
      <c r="H686" s="330">
        <v>562.83000000000004</v>
      </c>
      <c r="I686" s="330"/>
      <c r="J686" s="330"/>
      <c r="K686" s="332">
        <f t="shared" si="23"/>
        <v>2979.83</v>
      </c>
      <c r="L686" s="330">
        <v>273.21000000000004</v>
      </c>
      <c r="M686" s="332">
        <f t="shared" si="24"/>
        <v>2706.62</v>
      </c>
      <c r="N686" s="334"/>
      <c r="O686" s="330">
        <v>123.38</v>
      </c>
      <c r="P686" s="330">
        <v>4.8</v>
      </c>
      <c r="Q686" s="330"/>
      <c r="R686" s="330">
        <v>8.09</v>
      </c>
    </row>
    <row r="687" spans="1:18" ht="18.75" customHeight="1" x14ac:dyDescent="0.25">
      <c r="A687" s="328">
        <v>675</v>
      </c>
      <c r="B687" s="328" t="s">
        <v>2280</v>
      </c>
      <c r="C687" s="329" t="s">
        <v>2281</v>
      </c>
      <c r="D687" s="328" t="s">
        <v>2282</v>
      </c>
      <c r="E687" s="329" t="s">
        <v>2757</v>
      </c>
      <c r="F687" s="328" t="s">
        <v>414</v>
      </c>
      <c r="G687" s="330">
        <v>5220</v>
      </c>
      <c r="H687" s="330"/>
      <c r="I687" s="330"/>
      <c r="J687" s="330"/>
      <c r="K687" s="332">
        <f t="shared" si="23"/>
        <v>5220</v>
      </c>
      <c r="L687" s="330"/>
      <c r="M687" s="332">
        <f t="shared" si="24"/>
        <v>5220</v>
      </c>
      <c r="N687" s="334"/>
      <c r="O687" s="330"/>
      <c r="P687" s="330"/>
      <c r="Q687" s="330"/>
      <c r="R687" s="330"/>
    </row>
    <row r="688" spans="1:18" ht="18.75" customHeight="1" x14ac:dyDescent="0.25">
      <c r="A688" s="328">
        <v>676</v>
      </c>
      <c r="B688" s="328" t="s">
        <v>2283</v>
      </c>
      <c r="C688" s="329" t="s">
        <v>2284</v>
      </c>
      <c r="D688" s="328" t="s">
        <v>2285</v>
      </c>
      <c r="E688" s="329" t="s">
        <v>2778</v>
      </c>
      <c r="F688" s="328" t="s">
        <v>186</v>
      </c>
      <c r="G688" s="330">
        <v>2068</v>
      </c>
      <c r="H688" s="330"/>
      <c r="I688" s="330"/>
      <c r="J688" s="330"/>
      <c r="K688" s="332">
        <f t="shared" si="23"/>
        <v>2068</v>
      </c>
      <c r="L688" s="330">
        <v>845.94</v>
      </c>
      <c r="M688" s="332">
        <f t="shared" si="24"/>
        <v>1222.06</v>
      </c>
      <c r="N688" s="334"/>
      <c r="O688" s="330">
        <v>186.12</v>
      </c>
      <c r="P688" s="330">
        <v>7.24</v>
      </c>
      <c r="Q688" s="330"/>
      <c r="R688" s="330">
        <v>12.2</v>
      </c>
    </row>
    <row r="689" spans="1:18" ht="18.75" customHeight="1" x14ac:dyDescent="0.25">
      <c r="A689" s="328">
        <v>677</v>
      </c>
      <c r="B689" s="328" t="s">
        <v>2286</v>
      </c>
      <c r="C689" s="329" t="s">
        <v>2287</v>
      </c>
      <c r="D689" s="328" t="s">
        <v>2288</v>
      </c>
      <c r="E689" s="329" t="s">
        <v>2768</v>
      </c>
      <c r="F689" s="328" t="s">
        <v>322</v>
      </c>
      <c r="G689" s="330">
        <v>2217</v>
      </c>
      <c r="H689" s="330">
        <v>532.22</v>
      </c>
      <c r="I689" s="330"/>
      <c r="J689" s="330"/>
      <c r="K689" s="332">
        <f t="shared" si="23"/>
        <v>2749.2200000000003</v>
      </c>
      <c r="L689" s="330">
        <v>618.06999999999994</v>
      </c>
      <c r="M689" s="332">
        <f t="shared" si="24"/>
        <v>2131.1500000000005</v>
      </c>
      <c r="N689" s="333"/>
      <c r="O689" s="330">
        <v>120.45</v>
      </c>
      <c r="P689" s="330">
        <v>4.68</v>
      </c>
      <c r="Q689" s="330"/>
      <c r="R689" s="330">
        <v>7.9</v>
      </c>
    </row>
    <row r="690" spans="1:18" ht="18.75" customHeight="1" x14ac:dyDescent="0.25">
      <c r="A690" s="328">
        <v>678</v>
      </c>
      <c r="B690" s="328" t="s">
        <v>2289</v>
      </c>
      <c r="C690" s="329" t="s">
        <v>2290</v>
      </c>
      <c r="D690" s="328" t="s">
        <v>2291</v>
      </c>
      <c r="E690" s="329" t="s">
        <v>2767</v>
      </c>
      <c r="F690" s="328" t="s">
        <v>232</v>
      </c>
      <c r="G690" s="330">
        <v>2236</v>
      </c>
      <c r="H690" s="330">
        <v>541.04999999999995</v>
      </c>
      <c r="I690" s="330"/>
      <c r="J690" s="330"/>
      <c r="K690" s="332">
        <f t="shared" si="23"/>
        <v>2777.05</v>
      </c>
      <c r="L690" s="330">
        <v>389.94000000000005</v>
      </c>
      <c r="M690" s="332">
        <f t="shared" si="24"/>
        <v>2387.11</v>
      </c>
      <c r="N690" s="334"/>
      <c r="O690" s="330">
        <v>121.56</v>
      </c>
      <c r="P690" s="330">
        <v>4.7300000000000004</v>
      </c>
      <c r="Q690" s="330"/>
      <c r="R690" s="330">
        <v>7.97</v>
      </c>
    </row>
    <row r="691" spans="1:18" ht="18.75" customHeight="1" x14ac:dyDescent="0.25">
      <c r="A691" s="328">
        <v>679</v>
      </c>
      <c r="B691" s="328" t="s">
        <v>2292</v>
      </c>
      <c r="C691" s="329" t="s">
        <v>2293</v>
      </c>
      <c r="D691" s="328" t="s">
        <v>2294</v>
      </c>
      <c r="E691" s="329" t="s">
        <v>2743</v>
      </c>
      <c r="F691" s="328" t="s">
        <v>213</v>
      </c>
      <c r="G691" s="330">
        <v>3794</v>
      </c>
      <c r="H691" s="330">
        <v>1344</v>
      </c>
      <c r="I691" s="330"/>
      <c r="J691" s="330"/>
      <c r="K691" s="332">
        <f t="shared" si="23"/>
        <v>5138</v>
      </c>
      <c r="L691" s="330">
        <v>559.56999999999994</v>
      </c>
      <c r="M691" s="332">
        <f t="shared" si="24"/>
        <v>4578.43</v>
      </c>
      <c r="N691" s="333"/>
      <c r="O691" s="330">
        <v>195.62</v>
      </c>
      <c r="P691" s="330">
        <v>7.61</v>
      </c>
      <c r="Q691" s="330"/>
      <c r="R691" s="330">
        <v>12.82</v>
      </c>
    </row>
    <row r="692" spans="1:18" ht="18.75" customHeight="1" x14ac:dyDescent="0.25">
      <c r="A692" s="328">
        <v>680</v>
      </c>
      <c r="B692" s="328" t="s">
        <v>2295</v>
      </c>
      <c r="C692" s="329" t="s">
        <v>2296</v>
      </c>
      <c r="D692" s="328" t="s">
        <v>2297</v>
      </c>
      <c r="E692" s="329" t="s">
        <v>2743</v>
      </c>
      <c r="F692" s="328" t="s">
        <v>380</v>
      </c>
      <c r="G692" s="330">
        <v>4110</v>
      </c>
      <c r="H692" s="330">
        <v>1170.6099999999999</v>
      </c>
      <c r="I692" s="330"/>
      <c r="J692" s="330"/>
      <c r="K692" s="332">
        <f t="shared" si="23"/>
        <v>5280.61</v>
      </c>
      <c r="L692" s="330">
        <v>618.79</v>
      </c>
      <c r="M692" s="332">
        <f t="shared" si="24"/>
        <v>4661.82</v>
      </c>
      <c r="N692" s="334"/>
      <c r="O692" s="330">
        <v>214.11</v>
      </c>
      <c r="P692" s="330">
        <v>8.33</v>
      </c>
      <c r="Q692" s="330"/>
      <c r="R692" s="330">
        <v>14.04</v>
      </c>
    </row>
    <row r="693" spans="1:18" ht="18.75" customHeight="1" x14ac:dyDescent="0.25">
      <c r="A693" s="328">
        <v>681</v>
      </c>
      <c r="B693" s="328" t="s">
        <v>2298</v>
      </c>
      <c r="C693" s="329" t="s">
        <v>2299</v>
      </c>
      <c r="D693" s="328" t="s">
        <v>2300</v>
      </c>
      <c r="E693" s="329" t="s">
        <v>2748</v>
      </c>
      <c r="F693" s="328" t="s">
        <v>312</v>
      </c>
      <c r="G693" s="330">
        <v>3344</v>
      </c>
      <c r="H693" s="330">
        <v>863.68</v>
      </c>
      <c r="I693" s="330"/>
      <c r="J693" s="330"/>
      <c r="K693" s="332">
        <f t="shared" si="23"/>
        <v>4207.68</v>
      </c>
      <c r="L693" s="330">
        <v>680.72</v>
      </c>
      <c r="M693" s="332">
        <f t="shared" si="24"/>
        <v>3526.96</v>
      </c>
      <c r="N693" s="334"/>
      <c r="O693" s="330">
        <v>300.95999999999998</v>
      </c>
      <c r="P693" s="330">
        <v>11.7</v>
      </c>
      <c r="Q693" s="330"/>
      <c r="R693" s="330">
        <v>19.73</v>
      </c>
    </row>
    <row r="694" spans="1:18" ht="18.75" customHeight="1" x14ac:dyDescent="0.25">
      <c r="A694" s="328">
        <v>682</v>
      </c>
      <c r="B694" s="328" t="s">
        <v>2301</v>
      </c>
      <c r="C694" s="329" t="s">
        <v>2302</v>
      </c>
      <c r="D694" s="328" t="s">
        <v>2303</v>
      </c>
      <c r="E694" s="329" t="s">
        <v>2783</v>
      </c>
      <c r="F694" s="328" t="s">
        <v>204</v>
      </c>
      <c r="G694" s="330">
        <v>2267</v>
      </c>
      <c r="H694" s="330">
        <v>372.59</v>
      </c>
      <c r="I694" s="330"/>
      <c r="J694" s="330"/>
      <c r="K694" s="332">
        <f t="shared" si="23"/>
        <v>2639.59</v>
      </c>
      <c r="L694" s="330">
        <v>300.54000000000002</v>
      </c>
      <c r="M694" s="332">
        <f t="shared" si="24"/>
        <v>2339.0500000000002</v>
      </c>
      <c r="N694" s="334"/>
      <c r="O694" s="330">
        <v>123.38</v>
      </c>
      <c r="P694" s="330">
        <v>4.8</v>
      </c>
      <c r="Q694" s="330"/>
      <c r="R694" s="330">
        <v>8.09</v>
      </c>
    </row>
    <row r="695" spans="1:18" ht="18.75" customHeight="1" x14ac:dyDescent="0.25">
      <c r="A695" s="328">
        <v>683</v>
      </c>
      <c r="B695" s="328" t="s">
        <v>2304</v>
      </c>
      <c r="C695" s="329" t="s">
        <v>2305</v>
      </c>
      <c r="D695" s="328" t="s">
        <v>2306</v>
      </c>
      <c r="E695" s="329" t="s">
        <v>2757</v>
      </c>
      <c r="F695" s="328" t="s">
        <v>186</v>
      </c>
      <c r="G695" s="330">
        <v>2376</v>
      </c>
      <c r="H695" s="330"/>
      <c r="I695" s="330"/>
      <c r="J695" s="330"/>
      <c r="K695" s="332">
        <f t="shared" si="23"/>
        <v>2376</v>
      </c>
      <c r="L695" s="330">
        <v>361.75</v>
      </c>
      <c r="M695" s="332">
        <f t="shared" si="24"/>
        <v>2014.25</v>
      </c>
      <c r="N695" s="333"/>
      <c r="O695" s="330">
        <v>120.98</v>
      </c>
      <c r="P695" s="330">
        <v>4.7</v>
      </c>
      <c r="Q695" s="330"/>
      <c r="R695" s="330">
        <v>7.93</v>
      </c>
    </row>
    <row r="696" spans="1:18" ht="18.75" customHeight="1" x14ac:dyDescent="0.25">
      <c r="A696" s="328">
        <v>684</v>
      </c>
      <c r="B696" s="328" t="s">
        <v>2307</v>
      </c>
      <c r="C696" s="329" t="s">
        <v>2308</v>
      </c>
      <c r="D696" s="328" t="s">
        <v>2309</v>
      </c>
      <c r="E696" s="329" t="s">
        <v>2757</v>
      </c>
      <c r="F696" s="328" t="s">
        <v>204</v>
      </c>
      <c r="G696" s="330">
        <v>4103.0599999999995</v>
      </c>
      <c r="H696" s="330"/>
      <c r="I696" s="330"/>
      <c r="J696" s="331"/>
      <c r="K696" s="332">
        <f t="shared" si="23"/>
        <v>4103.0599999999995</v>
      </c>
      <c r="L696" s="330">
        <v>1353.6100000000001</v>
      </c>
      <c r="M696" s="332">
        <f t="shared" si="24"/>
        <v>2749.4499999999994</v>
      </c>
      <c r="N696" s="334"/>
      <c r="O696" s="330">
        <v>123.38</v>
      </c>
      <c r="P696" s="330">
        <v>4.8</v>
      </c>
      <c r="Q696" s="330"/>
      <c r="R696" s="330">
        <v>8.09</v>
      </c>
    </row>
    <row r="697" spans="1:18" ht="18.75" customHeight="1" x14ac:dyDescent="0.25">
      <c r="A697" s="328">
        <v>685</v>
      </c>
      <c r="B697" s="328" t="s">
        <v>2310</v>
      </c>
      <c r="C697" s="329" t="s">
        <v>2311</v>
      </c>
      <c r="D697" s="328" t="s">
        <v>2312</v>
      </c>
      <c r="E697" s="329" t="s">
        <v>2750</v>
      </c>
      <c r="F697" s="328" t="s">
        <v>204</v>
      </c>
      <c r="G697" s="330">
        <v>859.71</v>
      </c>
      <c r="H697" s="330"/>
      <c r="I697" s="330"/>
      <c r="J697" s="330">
        <v>1182.17</v>
      </c>
      <c r="K697" s="332">
        <f t="shared" si="23"/>
        <v>2041.88</v>
      </c>
      <c r="L697" s="330">
        <v>934.22</v>
      </c>
      <c r="M697" s="332">
        <f t="shared" si="24"/>
        <v>1107.6600000000001</v>
      </c>
      <c r="N697" s="334"/>
      <c r="O697" s="330">
        <v>83.7</v>
      </c>
      <c r="P697" s="330"/>
      <c r="Q697" s="330">
        <v>1.4</v>
      </c>
      <c r="R697" s="330">
        <v>3.82</v>
      </c>
    </row>
    <row r="698" spans="1:18" ht="18.75" customHeight="1" x14ac:dyDescent="0.25">
      <c r="A698" s="328">
        <v>686</v>
      </c>
      <c r="B698" s="328" t="s">
        <v>2313</v>
      </c>
      <c r="C698" s="329" t="s">
        <v>2314</v>
      </c>
      <c r="D698" s="328" t="s">
        <v>2315</v>
      </c>
      <c r="E698" s="329" t="s">
        <v>2768</v>
      </c>
      <c r="F698" s="328" t="s">
        <v>232</v>
      </c>
      <c r="G698" s="330">
        <v>2236</v>
      </c>
      <c r="H698" s="330"/>
      <c r="I698" s="330"/>
      <c r="J698" s="330"/>
      <c r="K698" s="332">
        <f t="shared" si="23"/>
        <v>2236</v>
      </c>
      <c r="L698" s="330">
        <v>208.89999999999998</v>
      </c>
      <c r="M698" s="332">
        <f t="shared" si="24"/>
        <v>2027.1</v>
      </c>
      <c r="N698" s="334"/>
      <c r="O698" s="330">
        <v>121.56</v>
      </c>
      <c r="P698" s="330">
        <v>4.7300000000000004</v>
      </c>
      <c r="Q698" s="330"/>
      <c r="R698" s="330">
        <v>7.97</v>
      </c>
    </row>
    <row r="699" spans="1:18" ht="18.75" customHeight="1" x14ac:dyDescent="0.25">
      <c r="A699" s="328">
        <v>687</v>
      </c>
      <c r="B699" s="328" t="s">
        <v>2316</v>
      </c>
      <c r="C699" s="329" t="s">
        <v>2317</v>
      </c>
      <c r="D699" s="328" t="s">
        <v>2318</v>
      </c>
      <c r="E699" s="329" t="s">
        <v>2743</v>
      </c>
      <c r="F699" s="328" t="s">
        <v>213</v>
      </c>
      <c r="G699" s="330">
        <v>3344</v>
      </c>
      <c r="H699" s="330">
        <v>1344</v>
      </c>
      <c r="I699" s="330"/>
      <c r="J699" s="330"/>
      <c r="K699" s="332">
        <f t="shared" si="23"/>
        <v>4688</v>
      </c>
      <c r="L699" s="330">
        <v>1384.8899999999999</v>
      </c>
      <c r="M699" s="332">
        <f t="shared" si="24"/>
        <v>3303.11</v>
      </c>
      <c r="N699" s="334"/>
      <c r="O699" s="330">
        <v>195.62</v>
      </c>
      <c r="P699" s="330">
        <v>7.61</v>
      </c>
      <c r="Q699" s="330"/>
      <c r="R699" s="330">
        <v>12.82</v>
      </c>
    </row>
    <row r="700" spans="1:18" ht="18.75" customHeight="1" x14ac:dyDescent="0.25">
      <c r="A700" s="328">
        <v>688</v>
      </c>
      <c r="B700" s="328" t="s">
        <v>2319</v>
      </c>
      <c r="C700" s="329" t="s">
        <v>2320</v>
      </c>
      <c r="D700" s="328" t="s">
        <v>2321</v>
      </c>
      <c r="E700" s="329" t="s">
        <v>2744</v>
      </c>
      <c r="F700" s="328" t="s">
        <v>236</v>
      </c>
      <c r="G700" s="330">
        <v>4921</v>
      </c>
      <c r="H700" s="330">
        <v>1185.76</v>
      </c>
      <c r="I700" s="330"/>
      <c r="J700" s="330"/>
      <c r="K700" s="332">
        <f t="shared" si="23"/>
        <v>6106.76</v>
      </c>
      <c r="L700" s="330">
        <v>1774.1</v>
      </c>
      <c r="M700" s="332">
        <f t="shared" si="24"/>
        <v>4332.66</v>
      </c>
      <c r="N700" s="334"/>
      <c r="O700" s="330">
        <v>261.55</v>
      </c>
      <c r="P700" s="330">
        <v>10.17</v>
      </c>
      <c r="Q700" s="330"/>
      <c r="R700" s="330">
        <v>17.149999999999999</v>
      </c>
    </row>
    <row r="701" spans="1:18" ht="18.75" customHeight="1" x14ac:dyDescent="0.25">
      <c r="A701" s="328">
        <v>689</v>
      </c>
      <c r="B701" s="328" t="s">
        <v>2322</v>
      </c>
      <c r="C701" s="329" t="s">
        <v>2323</v>
      </c>
      <c r="D701" s="328" t="s">
        <v>2324</v>
      </c>
      <c r="E701" s="329" t="s">
        <v>2778</v>
      </c>
      <c r="F701" s="328" t="s">
        <v>269</v>
      </c>
      <c r="G701" s="330">
        <v>2285</v>
      </c>
      <c r="H701" s="330"/>
      <c r="I701" s="330"/>
      <c r="J701" s="330"/>
      <c r="K701" s="332">
        <f t="shared" si="23"/>
        <v>2285</v>
      </c>
      <c r="L701" s="330">
        <v>659.5</v>
      </c>
      <c r="M701" s="332">
        <f t="shared" si="24"/>
        <v>1625.5</v>
      </c>
      <c r="N701" s="334"/>
      <c r="O701" s="330">
        <v>124.43</v>
      </c>
      <c r="P701" s="330">
        <v>4.84</v>
      </c>
      <c r="Q701" s="330"/>
      <c r="R701" s="330">
        <v>8.16</v>
      </c>
    </row>
    <row r="702" spans="1:18" ht="18.75" customHeight="1" x14ac:dyDescent="0.25">
      <c r="A702" s="328">
        <v>690</v>
      </c>
      <c r="B702" s="328" t="s">
        <v>2325</v>
      </c>
      <c r="C702" s="329" t="s">
        <v>2326</v>
      </c>
      <c r="D702" s="328" t="s">
        <v>2327</v>
      </c>
      <c r="E702" s="329" t="s">
        <v>2750</v>
      </c>
      <c r="F702" s="328" t="s">
        <v>204</v>
      </c>
      <c r="G702" s="330">
        <v>877.92000000000007</v>
      </c>
      <c r="H702" s="330"/>
      <c r="I702" s="330"/>
      <c r="J702" s="330">
        <v>1182.17</v>
      </c>
      <c r="K702" s="332">
        <f t="shared" si="23"/>
        <v>2060.09</v>
      </c>
      <c r="L702" s="330">
        <v>108.04</v>
      </c>
      <c r="M702" s="332">
        <f t="shared" si="24"/>
        <v>1952.0500000000002</v>
      </c>
      <c r="N702" s="334"/>
      <c r="O702" s="330">
        <v>83.7</v>
      </c>
      <c r="P702" s="330">
        <v>3.26</v>
      </c>
      <c r="Q702" s="330"/>
      <c r="R702" s="330">
        <v>4</v>
      </c>
    </row>
    <row r="703" spans="1:18" ht="18.75" customHeight="1" x14ac:dyDescent="0.25">
      <c r="A703" s="328">
        <v>691</v>
      </c>
      <c r="B703" s="328" t="s">
        <v>2328</v>
      </c>
      <c r="C703" s="329" t="s">
        <v>2329</v>
      </c>
      <c r="D703" s="328" t="s">
        <v>2330</v>
      </c>
      <c r="E703" s="329" t="s">
        <v>2746</v>
      </c>
      <c r="F703" s="328" t="s">
        <v>308</v>
      </c>
      <c r="G703" s="330">
        <v>3344</v>
      </c>
      <c r="H703" s="330"/>
      <c r="I703" s="330"/>
      <c r="J703" s="330"/>
      <c r="K703" s="332">
        <f t="shared" si="23"/>
        <v>3344</v>
      </c>
      <c r="L703" s="330">
        <v>474.28</v>
      </c>
      <c r="M703" s="332">
        <f t="shared" si="24"/>
        <v>2869.7200000000003</v>
      </c>
      <c r="N703" s="334"/>
      <c r="O703" s="330">
        <v>300.95999999999998</v>
      </c>
      <c r="P703" s="330">
        <v>11.7</v>
      </c>
      <c r="Q703" s="330"/>
      <c r="R703" s="330">
        <v>19.73</v>
      </c>
    </row>
    <row r="704" spans="1:18" ht="18.75" customHeight="1" x14ac:dyDescent="0.25">
      <c r="A704" s="328">
        <v>692</v>
      </c>
      <c r="B704" s="328" t="s">
        <v>2331</v>
      </c>
      <c r="C704" s="329" t="s">
        <v>2332</v>
      </c>
      <c r="D704" s="328" t="s">
        <v>2333</v>
      </c>
      <c r="E704" s="329" t="s">
        <v>2757</v>
      </c>
      <c r="F704" s="328" t="s">
        <v>204</v>
      </c>
      <c r="G704" s="330">
        <v>2267</v>
      </c>
      <c r="H704" s="330">
        <v>598.5</v>
      </c>
      <c r="I704" s="330"/>
      <c r="J704" s="330"/>
      <c r="K704" s="332">
        <f t="shared" si="23"/>
        <v>2865.5</v>
      </c>
      <c r="L704" s="330">
        <v>1310.53</v>
      </c>
      <c r="M704" s="332">
        <f t="shared" si="24"/>
        <v>1554.97</v>
      </c>
      <c r="N704" s="334"/>
      <c r="O704" s="330">
        <v>123.38</v>
      </c>
      <c r="P704" s="330">
        <v>4.8</v>
      </c>
      <c r="Q704" s="330"/>
      <c r="R704" s="330">
        <v>8.09</v>
      </c>
    </row>
    <row r="705" spans="1:18" ht="18.75" customHeight="1" x14ac:dyDescent="0.25">
      <c r="A705" s="328">
        <v>693</v>
      </c>
      <c r="B705" s="328" t="s">
        <v>2334</v>
      </c>
      <c r="C705" s="329" t="s">
        <v>2335</v>
      </c>
      <c r="D705" s="328" t="s">
        <v>2336</v>
      </c>
      <c r="E705" s="329" t="s">
        <v>2743</v>
      </c>
      <c r="F705" s="328" t="s">
        <v>213</v>
      </c>
      <c r="G705" s="330">
        <v>10782</v>
      </c>
      <c r="H705" s="330">
        <v>1344</v>
      </c>
      <c r="I705" s="330"/>
      <c r="J705" s="330"/>
      <c r="K705" s="332">
        <f t="shared" si="23"/>
        <v>12126</v>
      </c>
      <c r="L705" s="330">
        <v>654.06999999999994</v>
      </c>
      <c r="M705" s="332">
        <f t="shared" si="24"/>
        <v>11471.93</v>
      </c>
      <c r="N705" s="334"/>
      <c r="O705" s="330">
        <v>195.62</v>
      </c>
      <c r="P705" s="330">
        <v>7.61</v>
      </c>
      <c r="Q705" s="330"/>
      <c r="R705" s="330">
        <v>12.82</v>
      </c>
    </row>
    <row r="706" spans="1:18" ht="18.75" customHeight="1" x14ac:dyDescent="0.25">
      <c r="A706" s="328">
        <v>694</v>
      </c>
      <c r="B706" s="328" t="s">
        <v>2337</v>
      </c>
      <c r="C706" s="329" t="s">
        <v>2338</v>
      </c>
      <c r="D706" s="328" t="s">
        <v>2339</v>
      </c>
      <c r="E706" s="329" t="s">
        <v>2757</v>
      </c>
      <c r="F706" s="328" t="s">
        <v>204</v>
      </c>
      <c r="G706" s="330">
        <v>2267</v>
      </c>
      <c r="H706" s="330"/>
      <c r="I706" s="330"/>
      <c r="J706" s="331"/>
      <c r="K706" s="332">
        <f t="shared" si="23"/>
        <v>2267</v>
      </c>
      <c r="L706" s="330">
        <v>203.21</v>
      </c>
      <c r="M706" s="332">
        <f t="shared" si="24"/>
        <v>2063.79</v>
      </c>
      <c r="N706" s="334"/>
      <c r="O706" s="330">
        <v>123.38</v>
      </c>
      <c r="P706" s="330">
        <v>4.8</v>
      </c>
      <c r="Q706" s="330"/>
      <c r="R706" s="330">
        <v>8.09</v>
      </c>
    </row>
    <row r="707" spans="1:18" ht="18.75" customHeight="1" x14ac:dyDescent="0.25">
      <c r="A707" s="328">
        <v>695</v>
      </c>
      <c r="B707" s="328" t="s">
        <v>2340</v>
      </c>
      <c r="C707" s="329" t="s">
        <v>2341</v>
      </c>
      <c r="D707" s="328" t="s">
        <v>2342</v>
      </c>
      <c r="E707" s="329" t="s">
        <v>2743</v>
      </c>
      <c r="F707" s="328" t="s">
        <v>380</v>
      </c>
      <c r="G707" s="330">
        <v>3660</v>
      </c>
      <c r="H707" s="330"/>
      <c r="I707" s="330"/>
      <c r="J707" s="330"/>
      <c r="K707" s="332">
        <f t="shared" si="23"/>
        <v>3660</v>
      </c>
      <c r="L707" s="330">
        <v>2031.54</v>
      </c>
      <c r="M707" s="332">
        <f t="shared" si="24"/>
        <v>1628.46</v>
      </c>
      <c r="N707" s="334"/>
      <c r="O707" s="330">
        <v>214.11</v>
      </c>
      <c r="P707" s="330">
        <v>8.33</v>
      </c>
      <c r="Q707" s="330"/>
      <c r="R707" s="330">
        <v>14.04</v>
      </c>
    </row>
    <row r="708" spans="1:18" ht="18.75" customHeight="1" x14ac:dyDescent="0.25">
      <c r="A708" s="328">
        <v>696</v>
      </c>
      <c r="B708" s="328" t="s">
        <v>2343</v>
      </c>
      <c r="C708" s="329" t="s">
        <v>2344</v>
      </c>
      <c r="D708" s="328" t="s">
        <v>2345</v>
      </c>
      <c r="E708" s="329" t="s">
        <v>2757</v>
      </c>
      <c r="F708" s="328" t="s">
        <v>186</v>
      </c>
      <c r="G708" s="330">
        <v>2068</v>
      </c>
      <c r="H708" s="330">
        <v>430.04</v>
      </c>
      <c r="I708" s="330"/>
      <c r="J708" s="330"/>
      <c r="K708" s="332">
        <f t="shared" si="23"/>
        <v>2498.04</v>
      </c>
      <c r="L708" s="330">
        <v>346.84</v>
      </c>
      <c r="M708" s="332">
        <f t="shared" si="24"/>
        <v>2151.1999999999998</v>
      </c>
      <c r="N708" s="334"/>
      <c r="O708" s="330">
        <v>186.12</v>
      </c>
      <c r="P708" s="330">
        <v>7.24</v>
      </c>
      <c r="Q708" s="330"/>
      <c r="R708" s="330">
        <v>12.2</v>
      </c>
    </row>
    <row r="709" spans="1:18" ht="18.75" customHeight="1" x14ac:dyDescent="0.25">
      <c r="A709" s="328">
        <v>697</v>
      </c>
      <c r="B709" s="328" t="s">
        <v>2346</v>
      </c>
      <c r="C709" s="329" t="s">
        <v>2347</v>
      </c>
      <c r="D709" s="328" t="s">
        <v>2348</v>
      </c>
      <c r="E709" s="329" t="s">
        <v>2759</v>
      </c>
      <c r="F709" s="328" t="s">
        <v>223</v>
      </c>
      <c r="G709" s="330">
        <v>8430</v>
      </c>
      <c r="H709" s="330">
        <v>416.52</v>
      </c>
      <c r="I709" s="330"/>
      <c r="J709" s="330"/>
      <c r="K709" s="332">
        <f t="shared" si="23"/>
        <v>8846.52</v>
      </c>
      <c r="L709" s="330">
        <v>1342.56</v>
      </c>
      <c r="M709" s="332">
        <f t="shared" si="24"/>
        <v>7503.9600000000009</v>
      </c>
      <c r="N709" s="334"/>
      <c r="O709" s="330">
        <v>120.98</v>
      </c>
      <c r="P709" s="330">
        <v>4.7</v>
      </c>
      <c r="Q709" s="330"/>
      <c r="R709" s="330">
        <v>7.93</v>
      </c>
    </row>
    <row r="710" spans="1:18" ht="18.75" customHeight="1" x14ac:dyDescent="0.25">
      <c r="A710" s="328">
        <v>698</v>
      </c>
      <c r="B710" s="328" t="s">
        <v>2349</v>
      </c>
      <c r="C710" s="329" t="s">
        <v>2350</v>
      </c>
      <c r="D710" s="328" t="s">
        <v>2351</v>
      </c>
      <c r="E710" s="329" t="s">
        <v>2769</v>
      </c>
      <c r="F710" s="328" t="s">
        <v>312</v>
      </c>
      <c r="G710" s="330">
        <v>3344</v>
      </c>
      <c r="H710" s="330">
        <v>616.9</v>
      </c>
      <c r="I710" s="330"/>
      <c r="J710" s="330"/>
      <c r="K710" s="332">
        <f t="shared" si="23"/>
        <v>3960.9</v>
      </c>
      <c r="L710" s="330">
        <v>659.08999999999992</v>
      </c>
      <c r="M710" s="332">
        <f t="shared" si="24"/>
        <v>3301.8100000000004</v>
      </c>
      <c r="N710" s="334"/>
      <c r="O710" s="330">
        <v>300.95999999999998</v>
      </c>
      <c r="P710" s="330">
        <v>11.7</v>
      </c>
      <c r="Q710" s="330"/>
      <c r="R710" s="330">
        <v>19.73</v>
      </c>
    </row>
    <row r="711" spans="1:18" ht="18.75" customHeight="1" x14ac:dyDescent="0.25">
      <c r="A711" s="328">
        <v>699</v>
      </c>
      <c r="B711" s="328" t="s">
        <v>2352</v>
      </c>
      <c r="C711" s="329" t="s">
        <v>2353</v>
      </c>
      <c r="D711" s="328" t="s">
        <v>2354</v>
      </c>
      <c r="E711" s="329" t="s">
        <v>2766</v>
      </c>
      <c r="F711" s="328" t="s">
        <v>322</v>
      </c>
      <c r="G711" s="330">
        <v>2217</v>
      </c>
      <c r="H711" s="330"/>
      <c r="I711" s="330"/>
      <c r="J711" s="331"/>
      <c r="K711" s="332">
        <f t="shared" si="23"/>
        <v>2217</v>
      </c>
      <c r="L711" s="330">
        <v>288.54000000000002</v>
      </c>
      <c r="M711" s="332">
        <f t="shared" si="24"/>
        <v>1928.46</v>
      </c>
      <c r="N711" s="334"/>
      <c r="O711" s="330">
        <v>120.45</v>
      </c>
      <c r="P711" s="330">
        <v>4.68</v>
      </c>
      <c r="Q711" s="330"/>
      <c r="R711" s="330">
        <v>7.9</v>
      </c>
    </row>
    <row r="712" spans="1:18" ht="18.75" customHeight="1" x14ac:dyDescent="0.25">
      <c r="A712" s="328">
        <v>700</v>
      </c>
      <c r="B712" s="328" t="s">
        <v>2355</v>
      </c>
      <c r="C712" s="329" t="s">
        <v>2356</v>
      </c>
      <c r="D712" s="328" t="s">
        <v>2357</v>
      </c>
      <c r="E712" s="329" t="s">
        <v>2747</v>
      </c>
      <c r="F712" s="328" t="s">
        <v>342</v>
      </c>
      <c r="G712" s="330">
        <v>4471</v>
      </c>
      <c r="H712" s="330"/>
      <c r="I712" s="330"/>
      <c r="J712" s="330"/>
      <c r="K712" s="332">
        <f t="shared" si="23"/>
        <v>4471</v>
      </c>
      <c r="L712" s="330">
        <v>588.79999999999995</v>
      </c>
      <c r="M712" s="332">
        <f t="shared" si="24"/>
        <v>3882.2</v>
      </c>
      <c r="N712" s="334"/>
      <c r="O712" s="330">
        <v>261.55</v>
      </c>
      <c r="P712" s="330">
        <v>10.17</v>
      </c>
      <c r="Q712" s="330"/>
      <c r="R712" s="330">
        <v>17.149999999999999</v>
      </c>
    </row>
    <row r="713" spans="1:18" ht="18.75" customHeight="1" x14ac:dyDescent="0.25">
      <c r="A713" s="328">
        <v>701</v>
      </c>
      <c r="B713" s="328" t="s">
        <v>2358</v>
      </c>
      <c r="C713" s="329" t="s">
        <v>2359</v>
      </c>
      <c r="D713" s="328" t="s">
        <v>2360</v>
      </c>
      <c r="E713" s="329" t="s">
        <v>2759</v>
      </c>
      <c r="F713" s="328" t="s">
        <v>208</v>
      </c>
      <c r="G713" s="330">
        <v>7481</v>
      </c>
      <c r="H713" s="330">
        <v>440.04</v>
      </c>
      <c r="I713" s="330"/>
      <c r="J713" s="330"/>
      <c r="K713" s="332">
        <f t="shared" si="23"/>
        <v>7921.04</v>
      </c>
      <c r="L713" s="330">
        <v>1056.44</v>
      </c>
      <c r="M713" s="332">
        <f t="shared" si="24"/>
        <v>6864.6</v>
      </c>
      <c r="N713" s="334"/>
      <c r="O713" s="330">
        <v>122.32</v>
      </c>
      <c r="P713" s="330">
        <v>4.76</v>
      </c>
      <c r="Q713" s="330"/>
      <c r="R713" s="330">
        <v>8.02</v>
      </c>
    </row>
    <row r="714" spans="1:18" ht="18.75" customHeight="1" x14ac:dyDescent="0.25">
      <c r="A714" s="328">
        <v>702</v>
      </c>
      <c r="B714" s="328" t="s">
        <v>2361</v>
      </c>
      <c r="C714" s="329" t="s">
        <v>2362</v>
      </c>
      <c r="D714" s="328" t="s">
        <v>2363</v>
      </c>
      <c r="E714" s="329" t="s">
        <v>2757</v>
      </c>
      <c r="F714" s="328" t="s">
        <v>269</v>
      </c>
      <c r="G714" s="330">
        <v>4121.2700000000004</v>
      </c>
      <c r="H714" s="330">
        <v>551.94000000000005</v>
      </c>
      <c r="I714" s="330"/>
      <c r="J714" s="330"/>
      <c r="K714" s="332">
        <f t="shared" si="23"/>
        <v>4673.2100000000009</v>
      </c>
      <c r="L714" s="330">
        <v>1193.93</v>
      </c>
      <c r="M714" s="332">
        <f t="shared" si="24"/>
        <v>3479.2800000000007</v>
      </c>
      <c r="N714" s="334"/>
      <c r="O714" s="330">
        <v>124.43</v>
      </c>
      <c r="P714" s="330">
        <v>4.84</v>
      </c>
      <c r="Q714" s="330"/>
      <c r="R714" s="330">
        <v>8.16</v>
      </c>
    </row>
    <row r="715" spans="1:18" ht="18.75" customHeight="1" x14ac:dyDescent="0.25">
      <c r="A715" s="328">
        <v>703</v>
      </c>
      <c r="B715" s="328" t="s">
        <v>2364</v>
      </c>
      <c r="C715" s="329" t="s">
        <v>2365</v>
      </c>
      <c r="D715" s="328" t="s">
        <v>2366</v>
      </c>
      <c r="E715" s="329" t="s">
        <v>2750</v>
      </c>
      <c r="F715" s="328" t="s">
        <v>208</v>
      </c>
      <c r="G715" s="330">
        <v>855</v>
      </c>
      <c r="H715" s="330"/>
      <c r="I715" s="330"/>
      <c r="J715" s="330">
        <v>3022.17</v>
      </c>
      <c r="K715" s="332">
        <f t="shared" si="23"/>
        <v>3877.17</v>
      </c>
      <c r="L715" s="330">
        <v>112.73</v>
      </c>
      <c r="M715" s="332">
        <f t="shared" si="24"/>
        <v>3764.44</v>
      </c>
      <c r="N715" s="334"/>
      <c r="O715" s="330">
        <v>83.7</v>
      </c>
      <c r="P715" s="330"/>
      <c r="Q715" s="330">
        <v>1.4</v>
      </c>
      <c r="R715" s="330">
        <v>3.53</v>
      </c>
    </row>
    <row r="716" spans="1:18" ht="18.75" customHeight="1" x14ac:dyDescent="0.25">
      <c r="A716" s="328">
        <v>704</v>
      </c>
      <c r="B716" s="328" t="s">
        <v>2367</v>
      </c>
      <c r="C716" s="329" t="s">
        <v>2368</v>
      </c>
      <c r="D716" s="328" t="s">
        <v>2369</v>
      </c>
      <c r="E716" s="329" t="s">
        <v>2753</v>
      </c>
      <c r="F716" s="328" t="s">
        <v>1126</v>
      </c>
      <c r="G716" s="330">
        <v>1383.34</v>
      </c>
      <c r="H716" s="330"/>
      <c r="I716" s="330"/>
      <c r="J716" s="330">
        <v>1182.17</v>
      </c>
      <c r="K716" s="332">
        <f t="shared" si="23"/>
        <v>2565.5100000000002</v>
      </c>
      <c r="L716" s="330">
        <v>166.46</v>
      </c>
      <c r="M716" s="332">
        <f t="shared" si="24"/>
        <v>2399.0500000000002</v>
      </c>
      <c r="N716" s="334"/>
      <c r="O716" s="330">
        <v>101.4</v>
      </c>
      <c r="P716" s="330"/>
      <c r="Q716" s="330">
        <v>1.69</v>
      </c>
      <c r="R716" s="330">
        <v>6.65</v>
      </c>
    </row>
    <row r="717" spans="1:18" ht="30" customHeight="1" x14ac:dyDescent="0.25">
      <c r="A717" s="328">
        <v>705</v>
      </c>
      <c r="B717" s="328" t="s">
        <v>2370</v>
      </c>
      <c r="C717" s="329" t="s">
        <v>2371</v>
      </c>
      <c r="D717" s="328" t="s">
        <v>2372</v>
      </c>
      <c r="E717" s="329" t="s">
        <v>2779</v>
      </c>
      <c r="F717" s="328" t="s">
        <v>223</v>
      </c>
      <c r="G717" s="330">
        <v>2226</v>
      </c>
      <c r="H717" s="330">
        <v>509.08</v>
      </c>
      <c r="I717" s="335"/>
      <c r="J717" s="330"/>
      <c r="K717" s="332">
        <f t="shared" si="23"/>
        <v>2735.08</v>
      </c>
      <c r="L717" s="330">
        <v>224.75</v>
      </c>
      <c r="M717" s="332">
        <f t="shared" si="24"/>
        <v>2510.33</v>
      </c>
      <c r="N717" s="336"/>
      <c r="O717" s="335">
        <v>120.98</v>
      </c>
      <c r="P717" s="335">
        <v>4.7</v>
      </c>
      <c r="Q717" s="335"/>
      <c r="R717" s="335">
        <v>7.93</v>
      </c>
    </row>
    <row r="718" spans="1:18" ht="18.75" customHeight="1" x14ac:dyDescent="0.25">
      <c r="A718" s="328">
        <v>706</v>
      </c>
      <c r="B718" s="328" t="s">
        <v>2373</v>
      </c>
      <c r="C718" s="329" t="s">
        <v>2374</v>
      </c>
      <c r="D718" s="328" t="s">
        <v>2375</v>
      </c>
      <c r="E718" s="329" t="s">
        <v>2757</v>
      </c>
      <c r="F718" s="328" t="s">
        <v>200</v>
      </c>
      <c r="G718" s="330">
        <v>2235</v>
      </c>
      <c r="H718" s="330">
        <v>551.94000000000005</v>
      </c>
      <c r="I718" s="330"/>
      <c r="J718" s="331"/>
      <c r="K718" s="332">
        <f t="shared" si="23"/>
        <v>2786.94</v>
      </c>
      <c r="L718" s="330">
        <v>1470.96</v>
      </c>
      <c r="M718" s="332">
        <f t="shared" si="24"/>
        <v>1315.98</v>
      </c>
      <c r="N718" s="334"/>
      <c r="O718" s="330">
        <v>121.5</v>
      </c>
      <c r="P718" s="330">
        <v>4.7300000000000004</v>
      </c>
      <c r="Q718" s="330"/>
      <c r="R718" s="330">
        <v>7.97</v>
      </c>
    </row>
    <row r="719" spans="1:18" ht="18.75" customHeight="1" x14ac:dyDescent="0.25">
      <c r="A719" s="328">
        <v>707</v>
      </c>
      <c r="B719" s="328" t="s">
        <v>2376</v>
      </c>
      <c r="C719" s="329" t="s">
        <v>2377</v>
      </c>
      <c r="D719" s="328" t="s">
        <v>2378</v>
      </c>
      <c r="E719" s="329" t="s">
        <v>2757</v>
      </c>
      <c r="F719" s="328" t="s">
        <v>204</v>
      </c>
      <c r="G719" s="330">
        <v>2417</v>
      </c>
      <c r="H719" s="330">
        <v>505.38</v>
      </c>
      <c r="I719" s="330"/>
      <c r="J719" s="330"/>
      <c r="K719" s="332">
        <f t="shared" si="23"/>
        <v>2922.38</v>
      </c>
      <c r="L719" s="330">
        <v>1239.0499999999997</v>
      </c>
      <c r="M719" s="332">
        <f t="shared" si="24"/>
        <v>1683.3300000000004</v>
      </c>
      <c r="N719" s="334"/>
      <c r="O719" s="330">
        <v>123.38</v>
      </c>
      <c r="P719" s="330">
        <v>4.8</v>
      </c>
      <c r="Q719" s="330"/>
      <c r="R719" s="330">
        <v>8.09</v>
      </c>
    </row>
    <row r="720" spans="1:18" ht="18.75" customHeight="1" x14ac:dyDescent="0.25">
      <c r="A720" s="328">
        <v>708</v>
      </c>
      <c r="B720" s="328" t="s">
        <v>2379</v>
      </c>
      <c r="C720" s="329" t="s">
        <v>2380</v>
      </c>
      <c r="D720" s="328" t="s">
        <v>2381</v>
      </c>
      <c r="E720" s="329" t="s">
        <v>2769</v>
      </c>
      <c r="F720" s="328" t="s">
        <v>312</v>
      </c>
      <c r="G720" s="330">
        <v>3344</v>
      </c>
      <c r="H720" s="330">
        <v>956.21</v>
      </c>
      <c r="I720" s="330"/>
      <c r="J720" s="330"/>
      <c r="K720" s="332">
        <f t="shared" si="23"/>
        <v>4300.21</v>
      </c>
      <c r="L720" s="330">
        <v>581.28</v>
      </c>
      <c r="M720" s="332">
        <f t="shared" si="24"/>
        <v>3718.9300000000003</v>
      </c>
      <c r="N720" s="334"/>
      <c r="O720" s="330">
        <v>300.95999999999998</v>
      </c>
      <c r="P720" s="330">
        <v>11.7</v>
      </c>
      <c r="Q720" s="330"/>
      <c r="R720" s="330">
        <v>19.73</v>
      </c>
    </row>
    <row r="721" spans="1:18" s="337" customFormat="1" ht="18.75" customHeight="1" x14ac:dyDescent="0.25">
      <c r="A721" s="328">
        <v>709</v>
      </c>
      <c r="B721" s="328" t="s">
        <v>2382</v>
      </c>
      <c r="C721" s="329" t="s">
        <v>2383</v>
      </c>
      <c r="D721" s="328" t="s">
        <v>2384</v>
      </c>
      <c r="E721" s="329" t="s">
        <v>2750</v>
      </c>
      <c r="F721" s="328" t="s">
        <v>208</v>
      </c>
      <c r="G721" s="330">
        <v>855</v>
      </c>
      <c r="H721" s="330"/>
      <c r="I721" s="331"/>
      <c r="J721" s="331">
        <v>1182.17</v>
      </c>
      <c r="K721" s="332">
        <f t="shared" si="23"/>
        <v>2037.17</v>
      </c>
      <c r="L721" s="331">
        <v>602.41</v>
      </c>
      <c r="M721" s="332">
        <f t="shared" si="24"/>
        <v>1434.7600000000002</v>
      </c>
      <c r="N721" s="334"/>
      <c r="O721" s="330">
        <v>83.7</v>
      </c>
      <c r="P721" s="330"/>
      <c r="Q721" s="330">
        <v>1.4</v>
      </c>
      <c r="R721" s="330">
        <v>3.53</v>
      </c>
    </row>
    <row r="722" spans="1:18" ht="18.75" customHeight="1" x14ac:dyDescent="0.25">
      <c r="A722" s="328">
        <v>710</v>
      </c>
      <c r="B722" s="328" t="s">
        <v>2385</v>
      </c>
      <c r="C722" s="329" t="s">
        <v>2386</v>
      </c>
      <c r="D722" s="328" t="s">
        <v>2387</v>
      </c>
      <c r="E722" s="329" t="s">
        <v>2757</v>
      </c>
      <c r="F722" s="328" t="s">
        <v>200</v>
      </c>
      <c r="G722" s="330">
        <v>7431</v>
      </c>
      <c r="H722" s="330"/>
      <c r="I722" s="330"/>
      <c r="J722" s="330"/>
      <c r="K722" s="332">
        <f t="shared" si="23"/>
        <v>7431</v>
      </c>
      <c r="L722" s="330">
        <v>294.61</v>
      </c>
      <c r="M722" s="332">
        <f t="shared" si="24"/>
        <v>7136.39</v>
      </c>
      <c r="N722" s="334"/>
      <c r="O722" s="330">
        <v>121.5</v>
      </c>
      <c r="P722" s="330">
        <v>4.7300000000000004</v>
      </c>
      <c r="Q722" s="330"/>
      <c r="R722" s="330">
        <v>7.97</v>
      </c>
    </row>
    <row r="723" spans="1:18" ht="18.75" customHeight="1" x14ac:dyDescent="0.25">
      <c r="A723" s="328">
        <v>711</v>
      </c>
      <c r="B723" s="328" t="s">
        <v>2388</v>
      </c>
      <c r="C723" s="329" t="s">
        <v>2389</v>
      </c>
      <c r="D723" s="328" t="s">
        <v>2390</v>
      </c>
      <c r="E723" s="329" t="s">
        <v>2759</v>
      </c>
      <c r="F723" s="328" t="s">
        <v>223</v>
      </c>
      <c r="G723" s="330">
        <v>2226</v>
      </c>
      <c r="H723" s="330">
        <v>578.5</v>
      </c>
      <c r="I723" s="330"/>
      <c r="J723" s="330"/>
      <c r="K723" s="332">
        <f t="shared" si="23"/>
        <v>2804.5</v>
      </c>
      <c r="L723" s="330">
        <v>1234.17</v>
      </c>
      <c r="M723" s="332">
        <f t="shared" si="24"/>
        <v>1570.33</v>
      </c>
      <c r="N723" s="334"/>
      <c r="O723" s="330">
        <v>120.98</v>
      </c>
      <c r="P723" s="330">
        <v>4.7</v>
      </c>
      <c r="Q723" s="330"/>
      <c r="R723" s="330">
        <v>7.93</v>
      </c>
    </row>
    <row r="724" spans="1:18" ht="18.75" customHeight="1" x14ac:dyDescent="0.25">
      <c r="A724" s="328">
        <v>712</v>
      </c>
      <c r="B724" s="328" t="s">
        <v>2391</v>
      </c>
      <c r="C724" s="329" t="s">
        <v>2392</v>
      </c>
      <c r="D724" s="328" t="s">
        <v>2393</v>
      </c>
      <c r="E724" s="329" t="s">
        <v>2757</v>
      </c>
      <c r="F724" s="328" t="s">
        <v>204</v>
      </c>
      <c r="G724" s="330">
        <v>8594</v>
      </c>
      <c r="H724" s="330"/>
      <c r="I724" s="330"/>
      <c r="J724" s="330"/>
      <c r="K724" s="332">
        <f t="shared" si="23"/>
        <v>8594</v>
      </c>
      <c r="L724" s="330">
        <v>319.20999999999998</v>
      </c>
      <c r="M724" s="332">
        <f t="shared" si="24"/>
        <v>8274.7900000000009</v>
      </c>
      <c r="N724" s="334"/>
      <c r="O724" s="330">
        <v>123.38</v>
      </c>
      <c r="P724" s="330">
        <v>4.8</v>
      </c>
      <c r="Q724" s="330"/>
      <c r="R724" s="330">
        <v>8.09</v>
      </c>
    </row>
    <row r="725" spans="1:18" ht="18.75" customHeight="1" x14ac:dyDescent="0.25">
      <c r="A725" s="328">
        <v>713</v>
      </c>
      <c r="B725" s="328" t="s">
        <v>2394</v>
      </c>
      <c r="C725" s="329" t="s">
        <v>2395</v>
      </c>
      <c r="D725" s="328" t="s">
        <v>2396</v>
      </c>
      <c r="E725" s="329" t="s">
        <v>2759</v>
      </c>
      <c r="F725" s="328" t="s">
        <v>186</v>
      </c>
      <c r="G725" s="330">
        <v>2068</v>
      </c>
      <c r="H725" s="330">
        <v>485.6</v>
      </c>
      <c r="I725" s="330"/>
      <c r="J725" s="330"/>
      <c r="K725" s="332">
        <f t="shared" si="23"/>
        <v>2553.6</v>
      </c>
      <c r="L725" s="330">
        <v>293.83999999999997</v>
      </c>
      <c r="M725" s="332">
        <f t="shared" si="24"/>
        <v>2259.7599999999998</v>
      </c>
      <c r="N725" s="334"/>
      <c r="O725" s="330">
        <v>186.12</v>
      </c>
      <c r="P725" s="330">
        <v>7.24</v>
      </c>
      <c r="Q725" s="330"/>
      <c r="R725" s="330">
        <v>12.2</v>
      </c>
    </row>
    <row r="726" spans="1:18" ht="18.75" customHeight="1" x14ac:dyDescent="0.25">
      <c r="A726" s="328">
        <v>714</v>
      </c>
      <c r="B726" s="328" t="s">
        <v>2397</v>
      </c>
      <c r="C726" s="329" t="s">
        <v>2398</v>
      </c>
      <c r="D726" s="328" t="s">
        <v>2399</v>
      </c>
      <c r="E726" s="329" t="s">
        <v>2740</v>
      </c>
      <c r="F726" s="328" t="s">
        <v>482</v>
      </c>
      <c r="G726" s="330">
        <v>6432</v>
      </c>
      <c r="H726" s="330"/>
      <c r="I726" s="330"/>
      <c r="J726" s="330"/>
      <c r="K726" s="332">
        <f t="shared" si="23"/>
        <v>6432</v>
      </c>
      <c r="L726" s="330">
        <v>959.15</v>
      </c>
      <c r="M726" s="332">
        <f t="shared" si="24"/>
        <v>5472.85</v>
      </c>
      <c r="N726" s="334"/>
      <c r="O726" s="330">
        <v>323.62</v>
      </c>
      <c r="P726" s="330">
        <v>12.59</v>
      </c>
      <c r="Q726" s="330"/>
      <c r="R726" s="330">
        <v>21.22</v>
      </c>
    </row>
    <row r="727" spans="1:18" ht="18.75" customHeight="1" x14ac:dyDescent="0.25">
      <c r="A727" s="328">
        <v>715</v>
      </c>
      <c r="B727" s="328" t="s">
        <v>1563</v>
      </c>
      <c r="C727" s="329" t="s">
        <v>2400</v>
      </c>
      <c r="D727" s="328" t="s">
        <v>2401</v>
      </c>
      <c r="E727" s="329" t="s">
        <v>2759</v>
      </c>
      <c r="F727" s="328" t="s">
        <v>208</v>
      </c>
      <c r="G727" s="330">
        <v>1907.19</v>
      </c>
      <c r="H727" s="330"/>
      <c r="I727" s="330"/>
      <c r="J727" s="330"/>
      <c r="K727" s="332">
        <f t="shared" si="23"/>
        <v>1907.19</v>
      </c>
      <c r="L727" s="330"/>
      <c r="M727" s="332">
        <f t="shared" si="24"/>
        <v>1907.19</v>
      </c>
      <c r="N727" s="334"/>
      <c r="O727" s="330"/>
      <c r="P727" s="330"/>
      <c r="Q727" s="330"/>
      <c r="R727" s="330"/>
    </row>
    <row r="728" spans="1:18" ht="18.75" customHeight="1" x14ac:dyDescent="0.25">
      <c r="A728" s="328">
        <v>716</v>
      </c>
      <c r="B728" s="328" t="s">
        <v>2402</v>
      </c>
      <c r="C728" s="329" t="s">
        <v>2403</v>
      </c>
      <c r="D728" s="328" t="s">
        <v>2404</v>
      </c>
      <c r="E728" s="329" t="s">
        <v>2764</v>
      </c>
      <c r="F728" s="328" t="s">
        <v>204</v>
      </c>
      <c r="G728" s="330">
        <v>859.71</v>
      </c>
      <c r="H728" s="330"/>
      <c r="I728" s="330"/>
      <c r="J728" s="330">
        <v>1182.17</v>
      </c>
      <c r="K728" s="332">
        <f t="shared" si="23"/>
        <v>2041.88</v>
      </c>
      <c r="L728" s="330">
        <v>845.53</v>
      </c>
      <c r="M728" s="332">
        <f t="shared" si="24"/>
        <v>1196.3500000000001</v>
      </c>
      <c r="N728" s="334"/>
      <c r="O728" s="330">
        <v>83.7</v>
      </c>
      <c r="P728" s="330">
        <v>3.26</v>
      </c>
      <c r="Q728" s="330"/>
      <c r="R728" s="330">
        <v>3.55</v>
      </c>
    </row>
    <row r="729" spans="1:18" ht="18.75" customHeight="1" x14ac:dyDescent="0.25">
      <c r="A729" s="328">
        <v>717</v>
      </c>
      <c r="B729" s="328" t="s">
        <v>2405</v>
      </c>
      <c r="C729" s="329" t="s">
        <v>2406</v>
      </c>
      <c r="D729" s="328" t="s">
        <v>2407</v>
      </c>
      <c r="E729" s="329" t="s">
        <v>2771</v>
      </c>
      <c r="F729" s="328" t="s">
        <v>1362</v>
      </c>
      <c r="G729" s="330">
        <v>1474.98</v>
      </c>
      <c r="H729" s="330"/>
      <c r="I729" s="330"/>
      <c r="J729" s="330">
        <v>3522.17</v>
      </c>
      <c r="K729" s="332">
        <f t="shared" si="23"/>
        <v>4997.1499999999996</v>
      </c>
      <c r="L729" s="330">
        <v>2364.34</v>
      </c>
      <c r="M729" s="332">
        <f t="shared" si="24"/>
        <v>2632.8099999999995</v>
      </c>
      <c r="N729" s="334"/>
      <c r="O729" s="330">
        <v>96.47</v>
      </c>
      <c r="P729" s="330">
        <v>3.75</v>
      </c>
      <c r="Q729" s="330"/>
      <c r="R729" s="330">
        <v>6.32</v>
      </c>
    </row>
    <row r="730" spans="1:18" ht="18.75" customHeight="1" x14ac:dyDescent="0.25">
      <c r="A730" s="328">
        <v>718</v>
      </c>
      <c r="B730" s="328" t="s">
        <v>2408</v>
      </c>
      <c r="C730" s="329" t="s">
        <v>2409</v>
      </c>
      <c r="D730" s="328" t="s">
        <v>2410</v>
      </c>
      <c r="E730" s="329" t="s">
        <v>2759</v>
      </c>
      <c r="F730" s="328" t="s">
        <v>223</v>
      </c>
      <c r="G730" s="330">
        <v>2226</v>
      </c>
      <c r="H730" s="330">
        <v>624.78</v>
      </c>
      <c r="I730" s="330"/>
      <c r="J730" s="330"/>
      <c r="K730" s="332">
        <f t="shared" si="23"/>
        <v>2850.7799999999997</v>
      </c>
      <c r="L730" s="330">
        <v>1328.38</v>
      </c>
      <c r="M730" s="332">
        <f t="shared" si="24"/>
        <v>1522.3999999999996</v>
      </c>
      <c r="N730" s="334"/>
      <c r="O730" s="330">
        <v>120.98</v>
      </c>
      <c r="P730" s="330">
        <v>4.7</v>
      </c>
      <c r="Q730" s="330"/>
      <c r="R730" s="330">
        <v>7.93</v>
      </c>
    </row>
    <row r="731" spans="1:18" ht="18.75" customHeight="1" x14ac:dyDescent="0.25">
      <c r="A731" s="328">
        <v>719</v>
      </c>
      <c r="B731" s="328" t="s">
        <v>2411</v>
      </c>
      <c r="C731" s="329" t="s">
        <v>2412</v>
      </c>
      <c r="D731" s="328" t="s">
        <v>2413</v>
      </c>
      <c r="E731" s="329" t="s">
        <v>2757</v>
      </c>
      <c r="F731" s="328" t="s">
        <v>204</v>
      </c>
      <c r="G731" s="330">
        <v>2417</v>
      </c>
      <c r="H731" s="330">
        <v>609.39</v>
      </c>
      <c r="I731" s="330"/>
      <c r="J731" s="330"/>
      <c r="K731" s="332">
        <f t="shared" si="23"/>
        <v>3026.39</v>
      </c>
      <c r="L731" s="330">
        <v>1336.55</v>
      </c>
      <c r="M731" s="332">
        <f t="shared" si="24"/>
        <v>1689.84</v>
      </c>
      <c r="N731" s="334"/>
      <c r="O731" s="330">
        <v>123.38</v>
      </c>
      <c r="P731" s="330">
        <v>4.8</v>
      </c>
      <c r="Q731" s="330"/>
      <c r="R731" s="330">
        <v>8.09</v>
      </c>
    </row>
    <row r="732" spans="1:18" ht="18.75" customHeight="1" x14ac:dyDescent="0.25">
      <c r="A732" s="328">
        <v>720</v>
      </c>
      <c r="B732" s="328" t="s">
        <v>2414</v>
      </c>
      <c r="C732" s="329" t="s">
        <v>2415</v>
      </c>
      <c r="D732" s="328" t="s">
        <v>2416</v>
      </c>
      <c r="E732" s="329" t="s">
        <v>2737</v>
      </c>
      <c r="F732" s="328" t="s">
        <v>482</v>
      </c>
      <c r="G732" s="330">
        <v>7232</v>
      </c>
      <c r="H732" s="330">
        <v>175.96</v>
      </c>
      <c r="I732" s="330"/>
      <c r="J732" s="330"/>
      <c r="K732" s="332">
        <f t="shared" si="23"/>
        <v>7407.96</v>
      </c>
      <c r="L732" s="330">
        <v>1216.0399999999997</v>
      </c>
      <c r="M732" s="332">
        <f t="shared" si="24"/>
        <v>6191.92</v>
      </c>
      <c r="N732" s="334"/>
      <c r="O732" s="330">
        <v>370.42</v>
      </c>
      <c r="P732" s="330">
        <v>14.41</v>
      </c>
      <c r="Q732" s="330"/>
      <c r="R732" s="330">
        <v>24.28</v>
      </c>
    </row>
    <row r="733" spans="1:18" ht="18.75" customHeight="1" x14ac:dyDescent="0.25">
      <c r="A733" s="328">
        <v>721</v>
      </c>
      <c r="B733" s="328" t="s">
        <v>2417</v>
      </c>
      <c r="C733" s="329" t="s">
        <v>2418</v>
      </c>
      <c r="D733" s="328" t="s">
        <v>2419</v>
      </c>
      <c r="E733" s="329" t="s">
        <v>2759</v>
      </c>
      <c r="F733" s="328" t="s">
        <v>208</v>
      </c>
      <c r="G733" s="330">
        <v>2249</v>
      </c>
      <c r="H733" s="330">
        <v>462.82</v>
      </c>
      <c r="I733" s="330"/>
      <c r="J733" s="330"/>
      <c r="K733" s="332">
        <f t="shared" si="23"/>
        <v>2711.82</v>
      </c>
      <c r="L733" s="330">
        <v>223.69</v>
      </c>
      <c r="M733" s="332">
        <f t="shared" si="24"/>
        <v>2488.13</v>
      </c>
      <c r="N733" s="334"/>
      <c r="O733" s="330">
        <v>122.32</v>
      </c>
      <c r="P733" s="330">
        <v>4.76</v>
      </c>
      <c r="Q733" s="330"/>
      <c r="R733" s="330">
        <v>8.02</v>
      </c>
    </row>
    <row r="734" spans="1:18" ht="18.75" customHeight="1" x14ac:dyDescent="0.25">
      <c r="A734" s="328">
        <v>722</v>
      </c>
      <c r="B734" s="328" t="s">
        <v>2420</v>
      </c>
      <c r="C734" s="329" t="s">
        <v>2421</v>
      </c>
      <c r="D734" s="328" t="s">
        <v>2422</v>
      </c>
      <c r="E734" s="329" t="s">
        <v>2757</v>
      </c>
      <c r="F734" s="328" t="s">
        <v>186</v>
      </c>
      <c r="G734" s="330">
        <v>2376</v>
      </c>
      <c r="H734" s="330">
        <v>551.94000000000005</v>
      </c>
      <c r="I734" s="330"/>
      <c r="J734" s="330"/>
      <c r="K734" s="332">
        <f t="shared" ref="K734:K799" si="25">SUM(G734:J734)</f>
        <v>2927.94</v>
      </c>
      <c r="L734" s="330">
        <v>230.23</v>
      </c>
      <c r="M734" s="332">
        <f t="shared" si="24"/>
        <v>2697.71</v>
      </c>
      <c r="N734" s="334"/>
      <c r="O734" s="330">
        <v>120.98</v>
      </c>
      <c r="P734" s="330">
        <v>4.7</v>
      </c>
      <c r="Q734" s="330"/>
      <c r="R734" s="330">
        <v>7.93</v>
      </c>
    </row>
    <row r="735" spans="1:18" ht="18.75" customHeight="1" x14ac:dyDescent="0.25">
      <c r="A735" s="328">
        <v>723</v>
      </c>
      <c r="B735" s="328" t="s">
        <v>2423</v>
      </c>
      <c r="C735" s="329" t="s">
        <v>2424</v>
      </c>
      <c r="D735" s="328" t="s">
        <v>2425</v>
      </c>
      <c r="E735" s="329" t="s">
        <v>2743</v>
      </c>
      <c r="F735" s="328" t="s">
        <v>213</v>
      </c>
      <c r="G735" s="330">
        <v>3794</v>
      </c>
      <c r="H735" s="330">
        <v>1373.22</v>
      </c>
      <c r="I735" s="330"/>
      <c r="J735" s="330"/>
      <c r="K735" s="332">
        <f t="shared" si="25"/>
        <v>5167.22</v>
      </c>
      <c r="L735" s="330">
        <v>629.45999999999992</v>
      </c>
      <c r="M735" s="332">
        <f t="shared" si="24"/>
        <v>4537.76</v>
      </c>
      <c r="N735" s="334"/>
      <c r="O735" s="330">
        <v>195.62</v>
      </c>
      <c r="P735" s="330">
        <v>7.61</v>
      </c>
      <c r="Q735" s="330"/>
      <c r="R735" s="330">
        <v>12.82</v>
      </c>
    </row>
    <row r="736" spans="1:18" ht="18.75" customHeight="1" x14ac:dyDescent="0.25">
      <c r="A736" s="328">
        <v>724</v>
      </c>
      <c r="B736" s="328" t="s">
        <v>2426</v>
      </c>
      <c r="C736" s="329" t="s">
        <v>2427</v>
      </c>
      <c r="D736" s="328" t="s">
        <v>2428</v>
      </c>
      <c r="E736" s="329" t="s">
        <v>2757</v>
      </c>
      <c r="F736" s="328" t="s">
        <v>204</v>
      </c>
      <c r="G736" s="330">
        <v>2267</v>
      </c>
      <c r="H736" s="330"/>
      <c r="I736" s="330"/>
      <c r="J736" s="330"/>
      <c r="K736" s="332">
        <f t="shared" si="25"/>
        <v>2267</v>
      </c>
      <c r="L736" s="330">
        <v>359.98999999999995</v>
      </c>
      <c r="M736" s="332">
        <f t="shared" si="24"/>
        <v>1907.01</v>
      </c>
      <c r="N736" s="334"/>
      <c r="O736" s="330">
        <v>123.38</v>
      </c>
      <c r="P736" s="330">
        <v>4.8</v>
      </c>
      <c r="Q736" s="330"/>
      <c r="R736" s="330">
        <v>8.09</v>
      </c>
    </row>
    <row r="737" spans="1:18" ht="18.75" customHeight="1" x14ac:dyDescent="0.25">
      <c r="A737" s="328">
        <v>725</v>
      </c>
      <c r="B737" s="328" t="s">
        <v>2429</v>
      </c>
      <c r="C737" s="329" t="s">
        <v>2430</v>
      </c>
      <c r="D737" s="328" t="s">
        <v>2431</v>
      </c>
      <c r="E737" s="329" t="s">
        <v>2744</v>
      </c>
      <c r="F737" s="328" t="s">
        <v>236</v>
      </c>
      <c r="G737" s="330">
        <v>4921</v>
      </c>
      <c r="H737" s="330">
        <v>1251.5999999999999</v>
      </c>
      <c r="I737" s="330"/>
      <c r="J737" s="330"/>
      <c r="K737" s="332">
        <f t="shared" si="25"/>
        <v>6172.6</v>
      </c>
      <c r="L737" s="330">
        <v>2582.6499999999996</v>
      </c>
      <c r="M737" s="332">
        <f t="shared" si="24"/>
        <v>3589.9500000000007</v>
      </c>
      <c r="N737" s="333"/>
      <c r="O737" s="330">
        <v>261.55</v>
      </c>
      <c r="P737" s="330">
        <v>10.17</v>
      </c>
      <c r="Q737" s="330"/>
      <c r="R737" s="330">
        <v>17.149999999999999</v>
      </c>
    </row>
    <row r="738" spans="1:18" ht="18.75" customHeight="1" x14ac:dyDescent="0.25">
      <c r="A738" s="328">
        <v>726</v>
      </c>
      <c r="B738" s="328" t="s">
        <v>2432</v>
      </c>
      <c r="C738" s="329" t="s">
        <v>2433</v>
      </c>
      <c r="D738" s="328" t="s">
        <v>2434</v>
      </c>
      <c r="E738" s="329" t="s">
        <v>2757</v>
      </c>
      <c r="F738" s="328" t="s">
        <v>204</v>
      </c>
      <c r="G738" s="330">
        <v>2267</v>
      </c>
      <c r="H738" s="330"/>
      <c r="I738" s="330"/>
      <c r="J738" s="330"/>
      <c r="K738" s="332">
        <f t="shared" si="25"/>
        <v>2267</v>
      </c>
      <c r="L738" s="330">
        <v>204.21</v>
      </c>
      <c r="M738" s="332">
        <f t="shared" si="24"/>
        <v>2062.79</v>
      </c>
      <c r="N738" s="333"/>
      <c r="O738" s="330">
        <v>123.38</v>
      </c>
      <c r="P738" s="330">
        <v>4.8</v>
      </c>
      <c r="Q738" s="330"/>
      <c r="R738" s="330">
        <v>8.09</v>
      </c>
    </row>
    <row r="739" spans="1:18" ht="18.75" customHeight="1" x14ac:dyDescent="0.25">
      <c r="A739" s="328">
        <v>727</v>
      </c>
      <c r="B739" s="328" t="s">
        <v>2435</v>
      </c>
      <c r="C739" s="329" t="s">
        <v>2436</v>
      </c>
      <c r="D739" s="328" t="s">
        <v>2437</v>
      </c>
      <c r="E739" s="329" t="s">
        <v>2757</v>
      </c>
      <c r="F739" s="328" t="s">
        <v>186</v>
      </c>
      <c r="G739" s="330">
        <v>2226</v>
      </c>
      <c r="H739" s="330"/>
      <c r="I739" s="330"/>
      <c r="J739" s="330"/>
      <c r="K739" s="332">
        <f t="shared" si="25"/>
        <v>2226</v>
      </c>
      <c r="L739" s="330">
        <v>195.75</v>
      </c>
      <c r="M739" s="332">
        <f t="shared" si="24"/>
        <v>2030.25</v>
      </c>
      <c r="N739" s="334"/>
      <c r="O739" s="330">
        <v>120.98</v>
      </c>
      <c r="P739" s="330">
        <v>4.7</v>
      </c>
      <c r="Q739" s="330"/>
      <c r="R739" s="330">
        <v>7.93</v>
      </c>
    </row>
    <row r="740" spans="1:18" ht="18.75" customHeight="1" x14ac:dyDescent="0.25">
      <c r="A740" s="328">
        <v>728</v>
      </c>
      <c r="B740" s="328" t="s">
        <v>2438</v>
      </c>
      <c r="C740" s="329" t="s">
        <v>2439</v>
      </c>
      <c r="D740" s="328" t="s">
        <v>2440</v>
      </c>
      <c r="E740" s="329" t="s">
        <v>2768</v>
      </c>
      <c r="F740" s="328" t="s">
        <v>247</v>
      </c>
      <c r="G740" s="330">
        <v>2303</v>
      </c>
      <c r="H740" s="330"/>
      <c r="I740" s="330"/>
      <c r="J740" s="330"/>
      <c r="K740" s="332">
        <f t="shared" si="25"/>
        <v>2303</v>
      </c>
      <c r="L740" s="330">
        <v>226.25</v>
      </c>
      <c r="M740" s="332">
        <f t="shared" si="24"/>
        <v>2076.75</v>
      </c>
      <c r="N740" s="333"/>
      <c r="O740" s="330">
        <v>125.48</v>
      </c>
      <c r="P740" s="330">
        <v>4.88</v>
      </c>
      <c r="Q740" s="330"/>
      <c r="R740" s="330">
        <v>8.23</v>
      </c>
    </row>
    <row r="741" spans="1:18" ht="18.75" customHeight="1" x14ac:dyDescent="0.25">
      <c r="A741" s="328">
        <v>729</v>
      </c>
      <c r="B741" s="328" t="s">
        <v>2441</v>
      </c>
      <c r="C741" s="329" t="s">
        <v>2442</v>
      </c>
      <c r="D741" s="328" t="s">
        <v>2443</v>
      </c>
      <c r="E741" s="329" t="s">
        <v>2772</v>
      </c>
      <c r="F741" s="328" t="s">
        <v>322</v>
      </c>
      <c r="G741" s="330">
        <v>2217</v>
      </c>
      <c r="H741" s="330"/>
      <c r="I741" s="330"/>
      <c r="J741" s="330"/>
      <c r="K741" s="332">
        <f t="shared" si="25"/>
        <v>2217</v>
      </c>
      <c r="L741" s="330">
        <v>1215.27</v>
      </c>
      <c r="M741" s="332">
        <f t="shared" si="24"/>
        <v>1001.73</v>
      </c>
      <c r="N741" s="334"/>
      <c r="O741" s="330">
        <v>120.45</v>
      </c>
      <c r="P741" s="330">
        <v>4.68</v>
      </c>
      <c r="Q741" s="330"/>
      <c r="R741" s="330">
        <v>7.9</v>
      </c>
    </row>
    <row r="742" spans="1:18" ht="18.75" customHeight="1" x14ac:dyDescent="0.25">
      <c r="A742" s="328">
        <v>730</v>
      </c>
      <c r="B742" s="328" t="s">
        <v>2444</v>
      </c>
      <c r="C742" s="329" t="s">
        <v>2445</v>
      </c>
      <c r="D742" s="328" t="s">
        <v>2446</v>
      </c>
      <c r="E742" s="329" t="s">
        <v>2757</v>
      </c>
      <c r="F742" s="328" t="s">
        <v>204</v>
      </c>
      <c r="G742" s="330">
        <v>2267</v>
      </c>
      <c r="H742" s="330"/>
      <c r="I742" s="330"/>
      <c r="J742" s="330"/>
      <c r="K742" s="332">
        <f t="shared" si="25"/>
        <v>2267</v>
      </c>
      <c r="L742" s="330">
        <v>336.21000000000004</v>
      </c>
      <c r="M742" s="332">
        <f t="shared" si="24"/>
        <v>1930.79</v>
      </c>
      <c r="N742" s="334"/>
      <c r="O742" s="330">
        <v>123.38</v>
      </c>
      <c r="P742" s="330">
        <v>4.8</v>
      </c>
      <c r="Q742" s="330"/>
      <c r="R742" s="330">
        <v>8.09</v>
      </c>
    </row>
    <row r="743" spans="1:18" ht="30" customHeight="1" x14ac:dyDescent="0.25">
      <c r="A743" s="328">
        <v>731</v>
      </c>
      <c r="B743" s="328" t="s">
        <v>2447</v>
      </c>
      <c r="C743" s="329" t="s">
        <v>2448</v>
      </c>
      <c r="D743" s="328" t="s">
        <v>2449</v>
      </c>
      <c r="E743" s="329" t="s">
        <v>2740</v>
      </c>
      <c r="F743" s="328" t="s">
        <v>349</v>
      </c>
      <c r="G743" s="330">
        <v>8166</v>
      </c>
      <c r="H743" s="330"/>
      <c r="I743" s="335"/>
      <c r="J743" s="330"/>
      <c r="K743" s="332">
        <f t="shared" si="25"/>
        <v>8166</v>
      </c>
      <c r="L743" s="330">
        <v>1655.7</v>
      </c>
      <c r="M743" s="332">
        <f t="shared" si="24"/>
        <v>6510.3</v>
      </c>
      <c r="N743" s="336"/>
      <c r="O743" s="335">
        <v>425.06</v>
      </c>
      <c r="P743" s="335">
        <v>16.53</v>
      </c>
      <c r="Q743" s="335"/>
      <c r="R743" s="335">
        <v>27.87</v>
      </c>
    </row>
    <row r="744" spans="1:18" ht="18.75" customHeight="1" x14ac:dyDescent="0.25">
      <c r="A744" s="328">
        <v>732</v>
      </c>
      <c r="B744" s="328" t="s">
        <v>2450</v>
      </c>
      <c r="C744" s="329" t="s">
        <v>2451</v>
      </c>
      <c r="D744" s="328" t="s">
        <v>2452</v>
      </c>
      <c r="E744" s="329" t="s">
        <v>2744</v>
      </c>
      <c r="F744" s="328" t="s">
        <v>236</v>
      </c>
      <c r="G744" s="330">
        <v>4921</v>
      </c>
      <c r="H744" s="330"/>
      <c r="I744" s="330"/>
      <c r="J744" s="330"/>
      <c r="K744" s="332">
        <f t="shared" si="25"/>
        <v>4921</v>
      </c>
      <c r="L744" s="330">
        <v>660.74</v>
      </c>
      <c r="M744" s="332">
        <f t="shared" si="24"/>
        <v>4260.26</v>
      </c>
      <c r="N744" s="334"/>
      <c r="O744" s="330">
        <v>261.55</v>
      </c>
      <c r="P744" s="330">
        <v>10.17</v>
      </c>
      <c r="Q744" s="330"/>
      <c r="R744" s="330">
        <v>17.149999999999999</v>
      </c>
    </row>
    <row r="745" spans="1:18" ht="18.75" customHeight="1" x14ac:dyDescent="0.25">
      <c r="A745" s="328">
        <v>733</v>
      </c>
      <c r="B745" s="328" t="s">
        <v>2453</v>
      </c>
      <c r="C745" s="329" t="s">
        <v>2454</v>
      </c>
      <c r="D745" s="328" t="s">
        <v>2455</v>
      </c>
      <c r="E745" s="329" t="s">
        <v>2784</v>
      </c>
      <c r="F745" s="328" t="s">
        <v>492</v>
      </c>
      <c r="G745" s="330">
        <v>2041</v>
      </c>
      <c r="H745" s="330">
        <v>587.61</v>
      </c>
      <c r="I745" s="330"/>
      <c r="J745" s="330"/>
      <c r="K745" s="332">
        <f t="shared" si="25"/>
        <v>2628.61</v>
      </c>
      <c r="L745" s="330">
        <v>358.27</v>
      </c>
      <c r="M745" s="332">
        <f t="shared" si="24"/>
        <v>2270.34</v>
      </c>
      <c r="N745" s="334"/>
      <c r="O745" s="330">
        <v>183.69</v>
      </c>
      <c r="P745" s="330"/>
      <c r="Q745" s="330">
        <v>3.06</v>
      </c>
      <c r="R745" s="330">
        <v>12.04</v>
      </c>
    </row>
    <row r="746" spans="1:18" ht="18.75" customHeight="1" x14ac:dyDescent="0.25">
      <c r="A746" s="328">
        <v>734</v>
      </c>
      <c r="B746" s="328" t="s">
        <v>2456</v>
      </c>
      <c r="C746" s="329" t="s">
        <v>2457</v>
      </c>
      <c r="D746" s="328" t="s">
        <v>2458</v>
      </c>
      <c r="E746" s="329" t="s">
        <v>2746</v>
      </c>
      <c r="F746" s="328" t="s">
        <v>342</v>
      </c>
      <c r="G746" s="330">
        <v>4471</v>
      </c>
      <c r="H746" s="330"/>
      <c r="I746" s="330"/>
      <c r="J746" s="331"/>
      <c r="K746" s="332">
        <f t="shared" si="25"/>
        <v>4471</v>
      </c>
      <c r="L746" s="330">
        <v>592.24</v>
      </c>
      <c r="M746" s="332">
        <f t="shared" si="24"/>
        <v>3878.76</v>
      </c>
      <c r="N746" s="334"/>
      <c r="O746" s="330">
        <v>261.55</v>
      </c>
      <c r="P746" s="330">
        <v>10.17</v>
      </c>
      <c r="Q746" s="330"/>
      <c r="R746" s="330">
        <v>17.149999999999999</v>
      </c>
    </row>
    <row r="747" spans="1:18" ht="18.75" customHeight="1" x14ac:dyDescent="0.25">
      <c r="A747" s="328">
        <v>735</v>
      </c>
      <c r="B747" s="328" t="s">
        <v>2459</v>
      </c>
      <c r="C747" s="329" t="s">
        <v>2460</v>
      </c>
      <c r="D747" s="328" t="s">
        <v>2461</v>
      </c>
      <c r="E747" s="329" t="s">
        <v>2743</v>
      </c>
      <c r="F747" s="328" t="s">
        <v>236</v>
      </c>
      <c r="G747" s="330">
        <v>4921</v>
      </c>
      <c r="H747" s="330">
        <v>1515.12</v>
      </c>
      <c r="I747" s="330"/>
      <c r="J747" s="330"/>
      <c r="K747" s="332">
        <f t="shared" si="25"/>
        <v>6436.12</v>
      </c>
      <c r="L747" s="330">
        <v>1753.4</v>
      </c>
      <c r="M747" s="332">
        <f t="shared" ref="M747:M806" si="26">K747-L747</f>
        <v>4682.7199999999993</v>
      </c>
      <c r="N747" s="334"/>
      <c r="O747" s="330">
        <v>261.55</v>
      </c>
      <c r="P747" s="330">
        <v>10.17</v>
      </c>
      <c r="Q747" s="330"/>
      <c r="R747" s="330">
        <v>17.149999999999999</v>
      </c>
    </row>
    <row r="748" spans="1:18" ht="18.75" customHeight="1" x14ac:dyDescent="0.25">
      <c r="A748" s="328">
        <v>736</v>
      </c>
      <c r="B748" s="328" t="s">
        <v>2462</v>
      </c>
      <c r="C748" s="329" t="s">
        <v>2463</v>
      </c>
      <c r="D748" s="328" t="s">
        <v>2464</v>
      </c>
      <c r="E748" s="329" t="s">
        <v>2745</v>
      </c>
      <c r="F748" s="328" t="s">
        <v>228</v>
      </c>
      <c r="G748" s="330">
        <v>4471</v>
      </c>
      <c r="H748" s="330"/>
      <c r="I748" s="330"/>
      <c r="J748" s="330"/>
      <c r="K748" s="332">
        <f t="shared" si="25"/>
        <v>4471</v>
      </c>
      <c r="L748" s="330">
        <v>478.3</v>
      </c>
      <c r="M748" s="332">
        <f t="shared" si="26"/>
        <v>3992.7</v>
      </c>
      <c r="N748" s="334"/>
      <c r="O748" s="330">
        <v>261.55</v>
      </c>
      <c r="P748" s="330">
        <v>10.17</v>
      </c>
      <c r="Q748" s="330"/>
      <c r="R748" s="330">
        <v>17.149999999999999</v>
      </c>
    </row>
    <row r="749" spans="1:18" ht="18.75" customHeight="1" x14ac:dyDescent="0.25">
      <c r="A749" s="328">
        <v>737</v>
      </c>
      <c r="B749" s="328" t="s">
        <v>2465</v>
      </c>
      <c r="C749" s="329" t="s">
        <v>2466</v>
      </c>
      <c r="D749" s="328" t="s">
        <v>2467</v>
      </c>
      <c r="E749" s="329" t="s">
        <v>2757</v>
      </c>
      <c r="F749" s="328" t="s">
        <v>204</v>
      </c>
      <c r="G749" s="330">
        <v>2267</v>
      </c>
      <c r="H749" s="330">
        <v>551.94000000000005</v>
      </c>
      <c r="I749" s="330"/>
      <c r="J749" s="330"/>
      <c r="K749" s="332">
        <f t="shared" si="25"/>
        <v>2818.94</v>
      </c>
      <c r="L749" s="330">
        <v>256.21000000000004</v>
      </c>
      <c r="M749" s="332">
        <f t="shared" si="26"/>
        <v>2562.73</v>
      </c>
      <c r="N749" s="334"/>
      <c r="O749" s="330">
        <v>123.38</v>
      </c>
      <c r="P749" s="330">
        <v>4.8</v>
      </c>
      <c r="Q749" s="330"/>
      <c r="R749" s="330">
        <v>8.09</v>
      </c>
    </row>
    <row r="750" spans="1:18" ht="18.75" customHeight="1" x14ac:dyDescent="0.25">
      <c r="A750" s="328">
        <v>738</v>
      </c>
      <c r="B750" s="328" t="s">
        <v>2468</v>
      </c>
      <c r="C750" s="329" t="s">
        <v>2469</v>
      </c>
      <c r="D750" s="328" t="s">
        <v>2470</v>
      </c>
      <c r="E750" s="329" t="s">
        <v>2768</v>
      </c>
      <c r="F750" s="328" t="s">
        <v>204</v>
      </c>
      <c r="G750" s="330">
        <v>2267</v>
      </c>
      <c r="H750" s="330">
        <v>551.94000000000005</v>
      </c>
      <c r="I750" s="330"/>
      <c r="J750" s="330"/>
      <c r="K750" s="332">
        <f t="shared" si="25"/>
        <v>2818.94</v>
      </c>
      <c r="L750" s="330">
        <v>1341.6999999999998</v>
      </c>
      <c r="M750" s="332">
        <f t="shared" si="26"/>
        <v>1477.2400000000002</v>
      </c>
      <c r="N750" s="334"/>
      <c r="O750" s="330">
        <v>123.38</v>
      </c>
      <c r="P750" s="330">
        <v>4.8</v>
      </c>
      <c r="Q750" s="330"/>
      <c r="R750" s="330">
        <v>8.09</v>
      </c>
    </row>
    <row r="751" spans="1:18" ht="18.75" customHeight="1" x14ac:dyDescent="0.25">
      <c r="A751" s="328">
        <v>739</v>
      </c>
      <c r="B751" s="328" t="s">
        <v>2471</v>
      </c>
      <c r="C751" s="329" t="s">
        <v>2472</v>
      </c>
      <c r="D751" s="328" t="s">
        <v>2473</v>
      </c>
      <c r="E751" s="329" t="s">
        <v>2645</v>
      </c>
      <c r="F751" s="328" t="s">
        <v>208</v>
      </c>
      <c r="G751" s="330">
        <v>855</v>
      </c>
      <c r="H751" s="330"/>
      <c r="I751" s="330"/>
      <c r="J751" s="330">
        <v>1182.17</v>
      </c>
      <c r="K751" s="332">
        <f t="shared" si="25"/>
        <v>2037.17</v>
      </c>
      <c r="L751" s="330">
        <v>111.25</v>
      </c>
      <c r="M751" s="332">
        <f t="shared" si="26"/>
        <v>1925.92</v>
      </c>
      <c r="N751" s="333"/>
      <c r="O751" s="330">
        <v>83.7</v>
      </c>
      <c r="P751" s="330"/>
      <c r="Q751" s="330">
        <v>1.4</v>
      </c>
      <c r="R751" s="330">
        <v>3.13</v>
      </c>
    </row>
    <row r="752" spans="1:18" ht="18.75" customHeight="1" x14ac:dyDescent="0.25">
      <c r="A752" s="328">
        <v>740</v>
      </c>
      <c r="B752" s="328" t="s">
        <v>2474</v>
      </c>
      <c r="C752" s="329" t="s">
        <v>2475</v>
      </c>
      <c r="D752" s="328" t="s">
        <v>2476</v>
      </c>
      <c r="E752" s="329" t="s">
        <v>2645</v>
      </c>
      <c r="F752" s="328" t="s">
        <v>208</v>
      </c>
      <c r="G752" s="330">
        <v>855</v>
      </c>
      <c r="H752" s="330"/>
      <c r="I752" s="330"/>
      <c r="J752" s="330">
        <v>1182.17</v>
      </c>
      <c r="K752" s="332">
        <f t="shared" si="25"/>
        <v>2037.17</v>
      </c>
      <c r="L752" s="330">
        <v>534.63</v>
      </c>
      <c r="M752" s="332">
        <f t="shared" si="26"/>
        <v>1502.54</v>
      </c>
      <c r="N752" s="334"/>
      <c r="O752" s="330">
        <v>83.7</v>
      </c>
      <c r="P752" s="330">
        <v>3.26</v>
      </c>
      <c r="Q752" s="330"/>
      <c r="R752" s="330">
        <v>3.13</v>
      </c>
    </row>
    <row r="753" spans="1:18" ht="18.75" customHeight="1" x14ac:dyDescent="0.25">
      <c r="A753" s="328">
        <v>741</v>
      </c>
      <c r="B753" s="328" t="s">
        <v>2477</v>
      </c>
      <c r="C753" s="329" t="s">
        <v>2478</v>
      </c>
      <c r="D753" s="328" t="s">
        <v>2479</v>
      </c>
      <c r="E753" s="329" t="s">
        <v>2645</v>
      </c>
      <c r="F753" s="328" t="s">
        <v>208</v>
      </c>
      <c r="G753" s="330">
        <v>855</v>
      </c>
      <c r="H753" s="330"/>
      <c r="I753" s="330"/>
      <c r="J753" s="330">
        <v>1182.17</v>
      </c>
      <c r="K753" s="332">
        <f t="shared" si="25"/>
        <v>2037.17</v>
      </c>
      <c r="L753" s="330">
        <v>145.99</v>
      </c>
      <c r="M753" s="332">
        <f t="shared" si="26"/>
        <v>1891.18</v>
      </c>
      <c r="N753" s="333"/>
      <c r="O753" s="330">
        <v>83.7</v>
      </c>
      <c r="P753" s="330"/>
      <c r="Q753" s="330">
        <v>1.4</v>
      </c>
      <c r="R753" s="330">
        <v>3.13</v>
      </c>
    </row>
    <row r="754" spans="1:18" ht="18.75" customHeight="1" x14ac:dyDescent="0.25">
      <c r="A754" s="328">
        <v>742</v>
      </c>
      <c r="B754" s="328" t="s">
        <v>2480</v>
      </c>
      <c r="C754" s="329" t="s">
        <v>2481</v>
      </c>
      <c r="D754" s="328" t="s">
        <v>2482</v>
      </c>
      <c r="E754" s="329" t="s">
        <v>2737</v>
      </c>
      <c r="F754" s="328" t="s">
        <v>349</v>
      </c>
      <c r="G754" s="330">
        <v>9416</v>
      </c>
      <c r="H754" s="330">
        <v>1245.05</v>
      </c>
      <c r="I754" s="330"/>
      <c r="J754" s="330"/>
      <c r="K754" s="332">
        <f t="shared" si="25"/>
        <v>10661.05</v>
      </c>
      <c r="L754" s="330">
        <v>2037.7099999999998</v>
      </c>
      <c r="M754" s="332">
        <f t="shared" si="26"/>
        <v>8623.34</v>
      </c>
      <c r="N754" s="334"/>
      <c r="O754" s="330">
        <v>471.86</v>
      </c>
      <c r="P754" s="330">
        <v>18.350000000000001</v>
      </c>
      <c r="Q754" s="330"/>
      <c r="R754" s="330">
        <v>30.93</v>
      </c>
    </row>
    <row r="755" spans="1:18" ht="18.75" customHeight="1" x14ac:dyDescent="0.25">
      <c r="A755" s="328">
        <v>743</v>
      </c>
      <c r="B755" s="328" t="s">
        <v>2483</v>
      </c>
      <c r="C755" s="329" t="s">
        <v>2484</v>
      </c>
      <c r="D755" s="328" t="s">
        <v>2485</v>
      </c>
      <c r="E755" s="329" t="s">
        <v>2737</v>
      </c>
      <c r="F755" s="328" t="s">
        <v>191</v>
      </c>
      <c r="G755" s="330">
        <v>6832</v>
      </c>
      <c r="H755" s="330"/>
      <c r="I755" s="330"/>
      <c r="J755" s="330"/>
      <c r="K755" s="332">
        <f t="shared" si="25"/>
        <v>6832</v>
      </c>
      <c r="L755" s="330">
        <v>1326.21</v>
      </c>
      <c r="M755" s="332">
        <f t="shared" si="26"/>
        <v>5505.79</v>
      </c>
      <c r="N755" s="334"/>
      <c r="O755" s="330">
        <v>347.02</v>
      </c>
      <c r="P755" s="330">
        <v>13.5</v>
      </c>
      <c r="Q755" s="330"/>
      <c r="R755" s="330">
        <v>22.75</v>
      </c>
    </row>
    <row r="756" spans="1:18" ht="18.75" customHeight="1" x14ac:dyDescent="0.25">
      <c r="A756" s="328">
        <v>744</v>
      </c>
      <c r="B756" s="328" t="s">
        <v>2486</v>
      </c>
      <c r="C756" s="329" t="s">
        <v>2487</v>
      </c>
      <c r="D756" s="328" t="s">
        <v>2488</v>
      </c>
      <c r="E756" s="329" t="s">
        <v>2767</v>
      </c>
      <c r="F756" s="328" t="s">
        <v>186</v>
      </c>
      <c r="G756" s="330">
        <v>2226</v>
      </c>
      <c r="H756" s="330"/>
      <c r="I756" s="330"/>
      <c r="J756" s="330"/>
      <c r="K756" s="332">
        <f t="shared" si="25"/>
        <v>2226</v>
      </c>
      <c r="L756" s="330">
        <v>706.65999999999985</v>
      </c>
      <c r="M756" s="332">
        <f t="shared" si="26"/>
        <v>1519.3400000000001</v>
      </c>
      <c r="N756" s="334"/>
      <c r="O756" s="330">
        <v>120.98</v>
      </c>
      <c r="P756" s="330">
        <v>4.7</v>
      </c>
      <c r="Q756" s="330"/>
      <c r="R756" s="330">
        <v>7.93</v>
      </c>
    </row>
    <row r="757" spans="1:18" ht="18.75" customHeight="1" x14ac:dyDescent="0.25">
      <c r="A757" s="328">
        <v>745</v>
      </c>
      <c r="B757" s="328" t="s">
        <v>2489</v>
      </c>
      <c r="C757" s="329" t="s">
        <v>2490</v>
      </c>
      <c r="D757" s="328" t="s">
        <v>2491</v>
      </c>
      <c r="E757" s="329" t="s">
        <v>2749</v>
      </c>
      <c r="F757" s="328" t="s">
        <v>884</v>
      </c>
      <c r="G757" s="330">
        <v>4471</v>
      </c>
      <c r="H757" s="330"/>
      <c r="I757" s="330"/>
      <c r="J757" s="330"/>
      <c r="K757" s="332">
        <f t="shared" si="25"/>
        <v>4471</v>
      </c>
      <c r="L757" s="330">
        <v>602.24</v>
      </c>
      <c r="M757" s="332">
        <f t="shared" si="26"/>
        <v>3868.76</v>
      </c>
      <c r="N757" s="334"/>
      <c r="O757" s="330">
        <v>261.55</v>
      </c>
      <c r="P757" s="330">
        <v>10.17</v>
      </c>
      <c r="Q757" s="330"/>
      <c r="R757" s="330">
        <v>17.149999999999999</v>
      </c>
    </row>
    <row r="758" spans="1:18" ht="18.75" customHeight="1" x14ac:dyDescent="0.25">
      <c r="A758" s="328">
        <v>746</v>
      </c>
      <c r="B758" s="328" t="s">
        <v>2492</v>
      </c>
      <c r="C758" s="329" t="s">
        <v>2493</v>
      </c>
      <c r="D758" s="328" t="s">
        <v>2494</v>
      </c>
      <c r="E758" s="329" t="s">
        <v>2757</v>
      </c>
      <c r="F758" s="328" t="s">
        <v>186</v>
      </c>
      <c r="G758" s="330">
        <v>2068</v>
      </c>
      <c r="H758" s="330">
        <v>356.7</v>
      </c>
      <c r="I758" s="330"/>
      <c r="J758" s="330"/>
      <c r="K758" s="332">
        <f t="shared" si="25"/>
        <v>2424.6999999999998</v>
      </c>
      <c r="L758" s="330">
        <v>707.82</v>
      </c>
      <c r="M758" s="332">
        <f t="shared" si="26"/>
        <v>1716.8799999999997</v>
      </c>
      <c r="N758" s="334"/>
      <c r="O758" s="330">
        <v>186.12</v>
      </c>
      <c r="P758" s="330">
        <v>7.24</v>
      </c>
      <c r="Q758" s="330"/>
      <c r="R758" s="330">
        <v>12.2</v>
      </c>
    </row>
    <row r="759" spans="1:18" ht="18.75" customHeight="1" x14ac:dyDescent="0.25">
      <c r="A759" s="328">
        <v>747</v>
      </c>
      <c r="B759" s="328" t="s">
        <v>2495</v>
      </c>
      <c r="C759" s="329" t="s">
        <v>2496</v>
      </c>
      <c r="D759" s="328" t="s">
        <v>2497</v>
      </c>
      <c r="E759" s="329" t="s">
        <v>2744</v>
      </c>
      <c r="F759" s="328" t="s">
        <v>442</v>
      </c>
      <c r="G759" s="330">
        <v>4650</v>
      </c>
      <c r="H759" s="330"/>
      <c r="I759" s="330"/>
      <c r="J759" s="330"/>
      <c r="K759" s="332">
        <f t="shared" si="25"/>
        <v>4650</v>
      </c>
      <c r="L759" s="330">
        <v>642.67999999999995</v>
      </c>
      <c r="M759" s="332">
        <f t="shared" si="26"/>
        <v>4007.32</v>
      </c>
      <c r="N759" s="334"/>
      <c r="O759" s="330">
        <v>228.15</v>
      </c>
      <c r="P759" s="330">
        <v>8.8699999999999992</v>
      </c>
      <c r="Q759" s="330"/>
      <c r="R759" s="330">
        <v>14.96</v>
      </c>
    </row>
    <row r="760" spans="1:18" ht="18.75" customHeight="1" x14ac:dyDescent="0.25">
      <c r="A760" s="328">
        <v>748</v>
      </c>
      <c r="B760" s="328" t="s">
        <v>2498</v>
      </c>
      <c r="C760" s="329" t="s">
        <v>2499</v>
      </c>
      <c r="D760" s="328" t="s">
        <v>2500</v>
      </c>
      <c r="E760" s="329" t="s">
        <v>2755</v>
      </c>
      <c r="F760" s="328" t="s">
        <v>958</v>
      </c>
      <c r="G760" s="330">
        <v>955.41</v>
      </c>
      <c r="H760" s="330"/>
      <c r="I760" s="330"/>
      <c r="J760" s="330">
        <v>1182.17</v>
      </c>
      <c r="K760" s="332">
        <f t="shared" si="25"/>
        <v>2137.58</v>
      </c>
      <c r="L760" s="330">
        <v>104.71</v>
      </c>
      <c r="M760" s="332">
        <f t="shared" si="26"/>
        <v>2032.87</v>
      </c>
      <c r="N760" s="334"/>
      <c r="O760" s="330">
        <v>83.7</v>
      </c>
      <c r="P760" s="330"/>
      <c r="Q760" s="330">
        <v>1.4</v>
      </c>
      <c r="R760" s="330">
        <v>3.62</v>
      </c>
    </row>
    <row r="761" spans="1:18" ht="18.75" customHeight="1" x14ac:dyDescent="0.25">
      <c r="A761" s="328">
        <v>749</v>
      </c>
      <c r="B761" s="328" t="s">
        <v>2501</v>
      </c>
      <c r="C761" s="329" t="s">
        <v>2502</v>
      </c>
      <c r="D761" s="328" t="s">
        <v>2503</v>
      </c>
      <c r="E761" s="329" t="s">
        <v>2751</v>
      </c>
      <c r="F761" s="328" t="s">
        <v>633</v>
      </c>
      <c r="G761" s="330">
        <v>930.51</v>
      </c>
      <c r="H761" s="330"/>
      <c r="I761" s="330"/>
      <c r="J761" s="330">
        <v>1182.17</v>
      </c>
      <c r="K761" s="332">
        <f t="shared" si="25"/>
        <v>2112.6800000000003</v>
      </c>
      <c r="L761" s="330">
        <v>106.45</v>
      </c>
      <c r="M761" s="332">
        <f t="shared" si="26"/>
        <v>2006.2300000000002</v>
      </c>
      <c r="N761" s="334"/>
      <c r="O761" s="330">
        <v>83.7</v>
      </c>
      <c r="P761" s="330"/>
      <c r="Q761" s="330">
        <v>1.4</v>
      </c>
      <c r="R761" s="330">
        <v>3.56</v>
      </c>
    </row>
    <row r="762" spans="1:18" ht="18.75" customHeight="1" x14ac:dyDescent="0.25">
      <c r="A762" s="328">
        <v>750</v>
      </c>
      <c r="B762" s="328" t="s">
        <v>2504</v>
      </c>
      <c r="C762" s="329" t="s">
        <v>2505</v>
      </c>
      <c r="D762" s="328" t="s">
        <v>2506</v>
      </c>
      <c r="E762" s="329" t="s">
        <v>2645</v>
      </c>
      <c r="F762" s="328" t="s">
        <v>200</v>
      </c>
      <c r="G762" s="330">
        <v>828.6099999999999</v>
      </c>
      <c r="H762" s="330"/>
      <c r="I762" s="330"/>
      <c r="J762" s="330">
        <v>1182.17</v>
      </c>
      <c r="K762" s="332">
        <f t="shared" si="25"/>
        <v>2010.78</v>
      </c>
      <c r="L762" s="330">
        <v>844.94</v>
      </c>
      <c r="M762" s="332">
        <f t="shared" si="26"/>
        <v>1165.8399999999999</v>
      </c>
      <c r="N762" s="334"/>
      <c r="O762" s="330">
        <v>83.7</v>
      </c>
      <c r="P762" s="330"/>
      <c r="Q762" s="330">
        <v>1.4</v>
      </c>
      <c r="R762" s="330">
        <v>3.29</v>
      </c>
    </row>
    <row r="763" spans="1:18" ht="18.75" customHeight="1" x14ac:dyDescent="0.25">
      <c r="A763" s="328">
        <v>751</v>
      </c>
      <c r="B763" s="328" t="s">
        <v>2507</v>
      </c>
      <c r="C763" s="329" t="s">
        <v>2508</v>
      </c>
      <c r="D763" s="328" t="s">
        <v>2509</v>
      </c>
      <c r="E763" s="329" t="s">
        <v>2772</v>
      </c>
      <c r="F763" s="328" t="s">
        <v>322</v>
      </c>
      <c r="G763" s="330">
        <v>2217</v>
      </c>
      <c r="H763" s="330">
        <v>381.81</v>
      </c>
      <c r="I763" s="330"/>
      <c r="J763" s="330"/>
      <c r="K763" s="332">
        <f t="shared" si="25"/>
        <v>2598.81</v>
      </c>
      <c r="L763" s="330">
        <v>238.44</v>
      </c>
      <c r="M763" s="332">
        <f t="shared" si="26"/>
        <v>2360.37</v>
      </c>
      <c r="N763" s="334"/>
      <c r="O763" s="330">
        <v>120.45</v>
      </c>
      <c r="P763" s="330">
        <v>4.68</v>
      </c>
      <c r="Q763" s="330"/>
      <c r="R763" s="330">
        <v>7.9</v>
      </c>
    </row>
    <row r="764" spans="1:18" ht="18.75" customHeight="1" x14ac:dyDescent="0.25">
      <c r="A764" s="328">
        <v>752</v>
      </c>
      <c r="B764" s="328" t="s">
        <v>2510</v>
      </c>
      <c r="C764" s="329" t="s">
        <v>2511</v>
      </c>
      <c r="D764" s="328" t="s">
        <v>2512</v>
      </c>
      <c r="E764" s="329" t="s">
        <v>2759</v>
      </c>
      <c r="F764" s="328" t="s">
        <v>208</v>
      </c>
      <c r="G764" s="330">
        <v>2249</v>
      </c>
      <c r="H764" s="330"/>
      <c r="I764" s="330"/>
      <c r="J764" s="330"/>
      <c r="K764" s="332">
        <f t="shared" si="25"/>
        <v>2249</v>
      </c>
      <c r="L764" s="330">
        <v>181.69</v>
      </c>
      <c r="M764" s="332">
        <f t="shared" si="26"/>
        <v>2067.31</v>
      </c>
      <c r="N764" s="334"/>
      <c r="O764" s="330">
        <v>122.32</v>
      </c>
      <c r="P764" s="330">
        <v>4.76</v>
      </c>
      <c r="Q764" s="330"/>
      <c r="R764" s="330">
        <v>8.02</v>
      </c>
    </row>
    <row r="765" spans="1:18" ht="18.75" customHeight="1" x14ac:dyDescent="0.25">
      <c r="A765" s="328">
        <v>753</v>
      </c>
      <c r="B765" s="328" t="s">
        <v>2513</v>
      </c>
      <c r="C765" s="329" t="s">
        <v>2514</v>
      </c>
      <c r="D765" s="328" t="s">
        <v>2515</v>
      </c>
      <c r="E765" s="329" t="s">
        <v>2747</v>
      </c>
      <c r="F765" s="328" t="s">
        <v>342</v>
      </c>
      <c r="G765" s="330">
        <v>4471</v>
      </c>
      <c r="H765" s="330"/>
      <c r="I765" s="330"/>
      <c r="J765" s="330"/>
      <c r="K765" s="332">
        <f t="shared" si="25"/>
        <v>4471</v>
      </c>
      <c r="L765" s="330">
        <v>959.01</v>
      </c>
      <c r="M765" s="332">
        <f t="shared" si="26"/>
        <v>3511.99</v>
      </c>
      <c r="N765" s="334"/>
      <c r="O765" s="330">
        <v>261.55</v>
      </c>
      <c r="P765" s="330">
        <v>10.17</v>
      </c>
      <c r="Q765" s="330"/>
      <c r="R765" s="330">
        <v>17.149999999999999</v>
      </c>
    </row>
    <row r="766" spans="1:18" ht="18.75" customHeight="1" x14ac:dyDescent="0.25">
      <c r="A766" s="328">
        <v>754</v>
      </c>
      <c r="B766" s="328" t="s">
        <v>2516</v>
      </c>
      <c r="C766" s="329" t="s">
        <v>2517</v>
      </c>
      <c r="D766" s="328" t="s">
        <v>2518</v>
      </c>
      <c r="E766" s="329" t="s">
        <v>2740</v>
      </c>
      <c r="F766" s="328" t="s">
        <v>349</v>
      </c>
      <c r="G766" s="330">
        <v>8166</v>
      </c>
      <c r="H766" s="330"/>
      <c r="I766" s="330"/>
      <c r="J766" s="330"/>
      <c r="K766" s="332">
        <f t="shared" si="25"/>
        <v>8166</v>
      </c>
      <c r="L766" s="330">
        <v>1582.5</v>
      </c>
      <c r="M766" s="332">
        <f t="shared" si="26"/>
        <v>6583.5</v>
      </c>
      <c r="N766" s="334"/>
      <c r="O766" s="330">
        <v>425.06</v>
      </c>
      <c r="P766" s="330">
        <v>16.53</v>
      </c>
      <c r="Q766" s="330"/>
      <c r="R766" s="330">
        <v>27.87</v>
      </c>
    </row>
    <row r="767" spans="1:18" ht="18.75" customHeight="1" x14ac:dyDescent="0.25">
      <c r="A767" s="328">
        <v>755</v>
      </c>
      <c r="B767" s="328" t="s">
        <v>2519</v>
      </c>
      <c r="C767" s="329" t="s">
        <v>2520</v>
      </c>
      <c r="D767" s="328" t="s">
        <v>2521</v>
      </c>
      <c r="E767" s="329" t="s">
        <v>2749</v>
      </c>
      <c r="F767" s="328" t="s">
        <v>884</v>
      </c>
      <c r="G767" s="330">
        <v>4471</v>
      </c>
      <c r="H767" s="330"/>
      <c r="I767" s="330"/>
      <c r="J767" s="330"/>
      <c r="K767" s="332">
        <f t="shared" si="25"/>
        <v>4471</v>
      </c>
      <c r="L767" s="330">
        <v>2202.88</v>
      </c>
      <c r="M767" s="332">
        <f t="shared" si="26"/>
        <v>2268.12</v>
      </c>
      <c r="N767" s="334"/>
      <c r="O767" s="330">
        <v>261.55</v>
      </c>
      <c r="P767" s="330">
        <v>10.17</v>
      </c>
      <c r="Q767" s="330"/>
      <c r="R767" s="330">
        <v>17.149999999999999</v>
      </c>
    </row>
    <row r="768" spans="1:18" ht="18.75" customHeight="1" x14ac:dyDescent="0.25">
      <c r="A768" s="328">
        <v>756</v>
      </c>
      <c r="B768" s="328" t="s">
        <v>2522</v>
      </c>
      <c r="C768" s="329" t="s">
        <v>2523</v>
      </c>
      <c r="D768" s="328" t="s">
        <v>2524</v>
      </c>
      <c r="E768" s="329" t="s">
        <v>2740</v>
      </c>
      <c r="F768" s="328" t="s">
        <v>349</v>
      </c>
      <c r="G768" s="330">
        <v>8966</v>
      </c>
      <c r="H768" s="330"/>
      <c r="I768" s="330"/>
      <c r="J768" s="330"/>
      <c r="K768" s="332">
        <f t="shared" si="25"/>
        <v>8966</v>
      </c>
      <c r="L768" s="330">
        <v>1612.6100000000001</v>
      </c>
      <c r="M768" s="332">
        <f t="shared" si="26"/>
        <v>7353.3899999999994</v>
      </c>
      <c r="N768" s="334"/>
      <c r="O768" s="330">
        <v>471.86</v>
      </c>
      <c r="P768" s="330">
        <v>18.350000000000001</v>
      </c>
      <c r="Q768" s="330"/>
      <c r="R768" s="330">
        <v>30.93</v>
      </c>
    </row>
    <row r="769" spans="1:18" ht="18.75" customHeight="1" x14ac:dyDescent="0.25">
      <c r="A769" s="328">
        <v>757</v>
      </c>
      <c r="B769" s="328" t="s">
        <v>2525</v>
      </c>
      <c r="C769" s="329" t="s">
        <v>2526</v>
      </c>
      <c r="D769" s="328" t="s">
        <v>2527</v>
      </c>
      <c r="E769" s="329" t="s">
        <v>2759</v>
      </c>
      <c r="F769" s="328" t="s">
        <v>223</v>
      </c>
      <c r="G769" s="330">
        <v>143.61000000000001</v>
      </c>
      <c r="H769" s="330"/>
      <c r="I769" s="330"/>
      <c r="J769" s="330"/>
      <c r="K769" s="332">
        <f t="shared" si="25"/>
        <v>143.61000000000001</v>
      </c>
      <c r="L769" s="330">
        <v>141.61000000000001</v>
      </c>
      <c r="M769" s="332">
        <f t="shared" si="26"/>
        <v>2</v>
      </c>
      <c r="N769" s="334"/>
      <c r="O769" s="330">
        <v>83.7</v>
      </c>
      <c r="P769" s="330">
        <v>3.26</v>
      </c>
      <c r="Q769" s="330"/>
      <c r="R769" s="330">
        <v>0.51</v>
      </c>
    </row>
    <row r="770" spans="1:18" ht="18.75" customHeight="1" x14ac:dyDescent="0.25">
      <c r="A770" s="328">
        <v>758</v>
      </c>
      <c r="B770" s="328" t="s">
        <v>2528</v>
      </c>
      <c r="C770" s="329" t="s">
        <v>2529</v>
      </c>
      <c r="D770" s="328" t="s">
        <v>2530</v>
      </c>
      <c r="E770" s="329" t="s">
        <v>2757</v>
      </c>
      <c r="F770" s="328" t="s">
        <v>269</v>
      </c>
      <c r="G770" s="330">
        <v>2285</v>
      </c>
      <c r="H770" s="330"/>
      <c r="I770" s="330"/>
      <c r="J770" s="330"/>
      <c r="K770" s="332">
        <f t="shared" si="25"/>
        <v>2285</v>
      </c>
      <c r="L770" s="330">
        <v>184.73</v>
      </c>
      <c r="M770" s="332">
        <f t="shared" si="26"/>
        <v>2100.27</v>
      </c>
      <c r="N770" s="334"/>
      <c r="O770" s="330">
        <v>124.43</v>
      </c>
      <c r="P770" s="330">
        <v>4.84</v>
      </c>
      <c r="Q770" s="330"/>
      <c r="R770" s="330">
        <v>8.16</v>
      </c>
    </row>
    <row r="771" spans="1:18" ht="18.75" customHeight="1" x14ac:dyDescent="0.25">
      <c r="A771" s="328">
        <v>759</v>
      </c>
      <c r="B771" s="328" t="s">
        <v>2531</v>
      </c>
      <c r="C771" s="329" t="s">
        <v>2532</v>
      </c>
      <c r="D771" s="328" t="s">
        <v>2533</v>
      </c>
      <c r="E771" s="329" t="s">
        <v>2757</v>
      </c>
      <c r="F771" s="328" t="s">
        <v>200</v>
      </c>
      <c r="G771" s="330">
        <v>6389</v>
      </c>
      <c r="H771" s="330">
        <v>551.94000000000005</v>
      </c>
      <c r="I771" s="330"/>
      <c r="J771" s="330"/>
      <c r="K771" s="332">
        <f t="shared" si="25"/>
        <v>6940.9400000000005</v>
      </c>
      <c r="L771" s="330">
        <v>1403.85</v>
      </c>
      <c r="M771" s="332">
        <f t="shared" si="26"/>
        <v>5537.09</v>
      </c>
      <c r="N771" s="334"/>
      <c r="O771" s="330">
        <v>121.5</v>
      </c>
      <c r="P771" s="330">
        <v>4.7300000000000004</v>
      </c>
      <c r="Q771" s="330"/>
      <c r="R771" s="330">
        <v>7.97</v>
      </c>
    </row>
    <row r="772" spans="1:18" ht="18.75" customHeight="1" x14ac:dyDescent="0.25">
      <c r="A772" s="328">
        <v>760</v>
      </c>
      <c r="B772" s="328" t="s">
        <v>2534</v>
      </c>
      <c r="C772" s="329" t="s">
        <v>2535</v>
      </c>
      <c r="D772" s="328" t="s">
        <v>2536</v>
      </c>
      <c r="E772" s="329" t="s">
        <v>2764</v>
      </c>
      <c r="F772" s="328" t="s">
        <v>186</v>
      </c>
      <c r="G772" s="330">
        <v>853</v>
      </c>
      <c r="H772" s="330"/>
      <c r="I772" s="330"/>
      <c r="J772" s="330">
        <v>1182.17</v>
      </c>
      <c r="K772" s="332">
        <f t="shared" si="25"/>
        <v>2035.17</v>
      </c>
      <c r="L772" s="330">
        <v>67.989999999999995</v>
      </c>
      <c r="M772" s="332">
        <f t="shared" si="26"/>
        <v>1967.18</v>
      </c>
      <c r="N772" s="334"/>
      <c r="O772" s="330">
        <v>83.7</v>
      </c>
      <c r="P772" s="330"/>
      <c r="Q772" s="330">
        <v>1.4</v>
      </c>
      <c r="R772" s="330">
        <v>3.09</v>
      </c>
    </row>
    <row r="773" spans="1:18" ht="18.75" customHeight="1" x14ac:dyDescent="0.25">
      <c r="A773" s="328">
        <v>761</v>
      </c>
      <c r="B773" s="328" t="s">
        <v>2537</v>
      </c>
      <c r="C773" s="329" t="s">
        <v>2538</v>
      </c>
      <c r="D773" s="328" t="s">
        <v>2539</v>
      </c>
      <c r="E773" s="329" t="s">
        <v>2747</v>
      </c>
      <c r="F773" s="328" t="s">
        <v>342</v>
      </c>
      <c r="G773" s="330">
        <v>4921</v>
      </c>
      <c r="H773" s="330"/>
      <c r="I773" s="330"/>
      <c r="J773" s="330"/>
      <c r="K773" s="332">
        <f t="shared" si="25"/>
        <v>4921</v>
      </c>
      <c r="L773" s="330">
        <v>683.8</v>
      </c>
      <c r="M773" s="332">
        <f t="shared" si="26"/>
        <v>4237.2</v>
      </c>
      <c r="N773" s="334"/>
      <c r="O773" s="330">
        <v>261.55</v>
      </c>
      <c r="P773" s="330">
        <v>10.17</v>
      </c>
      <c r="Q773" s="330"/>
      <c r="R773" s="330">
        <v>17.149999999999999</v>
      </c>
    </row>
    <row r="774" spans="1:18" ht="18.75" customHeight="1" x14ac:dyDescent="0.25">
      <c r="A774" s="328">
        <v>762</v>
      </c>
      <c r="B774" s="328" t="s">
        <v>2540</v>
      </c>
      <c r="C774" s="329" t="s">
        <v>2541</v>
      </c>
      <c r="D774" s="328" t="s">
        <v>2542</v>
      </c>
      <c r="E774" s="329" t="s">
        <v>2645</v>
      </c>
      <c r="F774" s="328" t="s">
        <v>200</v>
      </c>
      <c r="G774" s="330">
        <v>828.61000000000013</v>
      </c>
      <c r="H774" s="330"/>
      <c r="I774" s="330"/>
      <c r="J774" s="330">
        <v>1182.17</v>
      </c>
      <c r="K774" s="332">
        <f t="shared" si="25"/>
        <v>2010.7800000000002</v>
      </c>
      <c r="L774" s="330">
        <v>1043.53</v>
      </c>
      <c r="M774" s="332">
        <f t="shared" si="26"/>
        <v>967.25000000000023</v>
      </c>
      <c r="N774" s="334"/>
      <c r="O774" s="330">
        <v>83.7</v>
      </c>
      <c r="P774" s="330"/>
      <c r="Q774" s="330">
        <v>1.4</v>
      </c>
      <c r="R774" s="330">
        <v>3.14</v>
      </c>
    </row>
    <row r="775" spans="1:18" ht="18.75" customHeight="1" x14ac:dyDescent="0.25">
      <c r="A775" s="328">
        <v>763</v>
      </c>
      <c r="B775" s="328" t="s">
        <v>2543</v>
      </c>
      <c r="C775" s="329" t="s">
        <v>2544</v>
      </c>
      <c r="D775" s="328" t="s">
        <v>2545</v>
      </c>
      <c r="E775" s="329" t="s">
        <v>2740</v>
      </c>
      <c r="F775" s="328" t="s">
        <v>191</v>
      </c>
      <c r="G775" s="330">
        <v>6832</v>
      </c>
      <c r="H775" s="330">
        <v>860.62</v>
      </c>
      <c r="I775" s="330"/>
      <c r="J775" s="330"/>
      <c r="K775" s="332">
        <f t="shared" si="25"/>
        <v>7692.62</v>
      </c>
      <c r="L775" s="330">
        <v>4012.87</v>
      </c>
      <c r="M775" s="332">
        <f t="shared" si="26"/>
        <v>3679.75</v>
      </c>
      <c r="N775" s="334"/>
      <c r="O775" s="330">
        <v>347.02</v>
      </c>
      <c r="P775" s="330">
        <v>13.5</v>
      </c>
      <c r="Q775" s="330"/>
      <c r="R775" s="330">
        <v>22.75</v>
      </c>
    </row>
    <row r="776" spans="1:18" ht="30" customHeight="1" x14ac:dyDescent="0.25">
      <c r="A776" s="328"/>
      <c r="B776" s="328" t="s">
        <v>2546</v>
      </c>
      <c r="C776" s="329" t="s">
        <v>2547</v>
      </c>
      <c r="D776" s="328" t="s">
        <v>2548</v>
      </c>
      <c r="E776" s="329" t="s">
        <v>2740</v>
      </c>
      <c r="F776" s="328" t="s">
        <v>349</v>
      </c>
      <c r="G776" s="330"/>
      <c r="H776" s="330"/>
      <c r="I776" s="330"/>
      <c r="J776" s="330"/>
      <c r="K776" s="332">
        <f t="shared" ref="K776" si="27">SUM(G776:J776)</f>
        <v>0</v>
      </c>
      <c r="L776" s="330"/>
      <c r="M776" s="332">
        <f t="shared" si="26"/>
        <v>0</v>
      </c>
      <c r="N776" s="334" t="s">
        <v>2549</v>
      </c>
      <c r="O776" s="340"/>
      <c r="P776" s="340"/>
      <c r="Q776" s="340"/>
      <c r="R776" s="340"/>
    </row>
    <row r="777" spans="1:18" ht="18.75" customHeight="1" x14ac:dyDescent="0.25">
      <c r="A777" s="328">
        <v>764</v>
      </c>
      <c r="B777" s="328" t="s">
        <v>2550</v>
      </c>
      <c r="C777" s="329" t="s">
        <v>2551</v>
      </c>
      <c r="D777" s="328" t="s">
        <v>2552</v>
      </c>
      <c r="E777" s="329" t="s">
        <v>2760</v>
      </c>
      <c r="F777" s="328" t="s">
        <v>322</v>
      </c>
      <c r="G777" s="330">
        <v>2217</v>
      </c>
      <c r="H777" s="330">
        <v>208.26</v>
      </c>
      <c r="I777" s="330"/>
      <c r="J777" s="330"/>
      <c r="K777" s="332">
        <f t="shared" si="25"/>
        <v>2425.2600000000002</v>
      </c>
      <c r="L777" s="330">
        <v>187.13</v>
      </c>
      <c r="M777" s="332">
        <f t="shared" si="26"/>
        <v>2238.13</v>
      </c>
      <c r="N777" s="334"/>
      <c r="O777" s="330">
        <v>120.45</v>
      </c>
      <c r="P777" s="330">
        <v>4.68</v>
      </c>
      <c r="Q777" s="330"/>
      <c r="R777" s="330">
        <v>7.9</v>
      </c>
    </row>
    <row r="778" spans="1:18" ht="18.75" customHeight="1" x14ac:dyDescent="0.25">
      <c r="A778" s="328">
        <v>765</v>
      </c>
      <c r="B778" s="328" t="s">
        <v>2553</v>
      </c>
      <c r="C778" s="329" t="s">
        <v>2554</v>
      </c>
      <c r="D778" s="328" t="s">
        <v>2555</v>
      </c>
      <c r="E778" s="329" t="s">
        <v>2743</v>
      </c>
      <c r="F778" s="328" t="s">
        <v>213</v>
      </c>
      <c r="G778" s="330">
        <v>3794</v>
      </c>
      <c r="H778" s="330">
        <v>1460.88</v>
      </c>
      <c r="I778" s="330"/>
      <c r="J778" s="330"/>
      <c r="K778" s="332">
        <f t="shared" si="25"/>
        <v>5254.88</v>
      </c>
      <c r="L778" s="330">
        <v>2628.99</v>
      </c>
      <c r="M778" s="332">
        <f t="shared" si="26"/>
        <v>2625.8900000000003</v>
      </c>
      <c r="N778" s="334"/>
      <c r="O778" s="330">
        <v>195.62</v>
      </c>
      <c r="P778" s="330">
        <v>7.61</v>
      </c>
      <c r="Q778" s="330"/>
      <c r="R778" s="330">
        <v>12.82</v>
      </c>
    </row>
    <row r="779" spans="1:18" ht="18.75" customHeight="1" x14ac:dyDescent="0.25">
      <c r="A779" s="328">
        <v>766</v>
      </c>
      <c r="B779" s="328" t="s">
        <v>2556</v>
      </c>
      <c r="C779" s="329" t="s">
        <v>2557</v>
      </c>
      <c r="D779" s="328" t="s">
        <v>2558</v>
      </c>
      <c r="E779" s="329" t="s">
        <v>2757</v>
      </c>
      <c r="F779" s="328" t="s">
        <v>223</v>
      </c>
      <c r="G779" s="330">
        <v>5172</v>
      </c>
      <c r="H779" s="330"/>
      <c r="I779" s="330"/>
      <c r="J779" s="330"/>
      <c r="K779" s="332">
        <f t="shared" si="25"/>
        <v>5172</v>
      </c>
      <c r="L779" s="330"/>
      <c r="M779" s="332">
        <f t="shared" si="26"/>
        <v>5172</v>
      </c>
      <c r="N779" s="334"/>
      <c r="O779" s="330"/>
      <c r="P779" s="330"/>
      <c r="Q779" s="330"/>
      <c r="R779" s="330"/>
    </row>
    <row r="780" spans="1:18" ht="18.75" customHeight="1" x14ac:dyDescent="0.25">
      <c r="A780" s="328">
        <v>767</v>
      </c>
      <c r="B780" s="328" t="s">
        <v>2559</v>
      </c>
      <c r="C780" s="329" t="s">
        <v>2560</v>
      </c>
      <c r="D780" s="328" t="s">
        <v>2561</v>
      </c>
      <c r="E780" s="329" t="s">
        <v>2767</v>
      </c>
      <c r="F780" s="328" t="s">
        <v>269</v>
      </c>
      <c r="G780" s="330">
        <v>2285</v>
      </c>
      <c r="H780" s="330">
        <v>330.03</v>
      </c>
      <c r="I780" s="330"/>
      <c r="J780" s="330"/>
      <c r="K780" s="332">
        <f t="shared" si="25"/>
        <v>2615.0299999999997</v>
      </c>
      <c r="L780" s="330">
        <v>247.19</v>
      </c>
      <c r="M780" s="332">
        <f t="shared" si="26"/>
        <v>2367.8399999999997</v>
      </c>
      <c r="N780" s="334"/>
      <c r="O780" s="330">
        <v>124.43</v>
      </c>
      <c r="P780" s="330">
        <v>4.84</v>
      </c>
      <c r="Q780" s="330"/>
      <c r="R780" s="330">
        <v>8.16</v>
      </c>
    </row>
    <row r="781" spans="1:18" ht="18.75" customHeight="1" x14ac:dyDescent="0.25">
      <c r="A781" s="328">
        <v>768</v>
      </c>
      <c r="B781" s="328" t="s">
        <v>2562</v>
      </c>
      <c r="C781" s="329" t="s">
        <v>2563</v>
      </c>
      <c r="D781" s="328" t="s">
        <v>2564</v>
      </c>
      <c r="E781" s="329" t="s">
        <v>2773</v>
      </c>
      <c r="F781" s="328" t="s">
        <v>414</v>
      </c>
      <c r="G781" s="330">
        <v>2244</v>
      </c>
      <c r="H781" s="330"/>
      <c r="I781" s="330"/>
      <c r="J781" s="330"/>
      <c r="K781" s="332">
        <f t="shared" si="25"/>
        <v>2244</v>
      </c>
      <c r="L781" s="330">
        <v>176.27</v>
      </c>
      <c r="M781" s="332">
        <f t="shared" si="26"/>
        <v>2067.73</v>
      </c>
      <c r="N781" s="334"/>
      <c r="O781" s="330">
        <v>122.03</v>
      </c>
      <c r="P781" s="330"/>
      <c r="Q781" s="330">
        <v>2.0299999999999998</v>
      </c>
      <c r="R781" s="330">
        <v>8</v>
      </c>
    </row>
    <row r="782" spans="1:18" ht="18.75" customHeight="1" x14ac:dyDescent="0.25">
      <c r="A782" s="328">
        <v>769</v>
      </c>
      <c r="B782" s="328" t="s">
        <v>2565</v>
      </c>
      <c r="C782" s="329" t="s">
        <v>2566</v>
      </c>
      <c r="D782" s="328" t="s">
        <v>2567</v>
      </c>
      <c r="E782" s="329" t="s">
        <v>2740</v>
      </c>
      <c r="F782" s="328" t="s">
        <v>349</v>
      </c>
      <c r="G782" s="330">
        <v>8166</v>
      </c>
      <c r="H782" s="330"/>
      <c r="I782" s="330"/>
      <c r="J782" s="330"/>
      <c r="K782" s="332">
        <f t="shared" si="25"/>
        <v>8166</v>
      </c>
      <c r="L782" s="330">
        <v>859.1</v>
      </c>
      <c r="M782" s="332">
        <f t="shared" si="26"/>
        <v>7306.9</v>
      </c>
      <c r="N782" s="334"/>
      <c r="O782" s="330">
        <v>425.06</v>
      </c>
      <c r="P782" s="330">
        <v>16.53</v>
      </c>
      <c r="Q782" s="330"/>
      <c r="R782" s="330">
        <v>27.87</v>
      </c>
    </row>
    <row r="783" spans="1:18" ht="18.75" customHeight="1" x14ac:dyDescent="0.25">
      <c r="A783" s="328">
        <v>770</v>
      </c>
      <c r="B783" s="328" t="s">
        <v>2568</v>
      </c>
      <c r="C783" s="329" t="s">
        <v>2569</v>
      </c>
      <c r="D783" s="328" t="s">
        <v>2570</v>
      </c>
      <c r="E783" s="329" t="s">
        <v>2764</v>
      </c>
      <c r="F783" s="328" t="s">
        <v>269</v>
      </c>
      <c r="G783" s="330">
        <v>867.49</v>
      </c>
      <c r="H783" s="330"/>
      <c r="I783" s="330"/>
      <c r="J783" s="330">
        <v>1182.17</v>
      </c>
      <c r="K783" s="332">
        <f t="shared" si="25"/>
        <v>2049.66</v>
      </c>
      <c r="L783" s="330">
        <v>759.27</v>
      </c>
      <c r="M783" s="332">
        <f t="shared" si="26"/>
        <v>1290.3899999999999</v>
      </c>
      <c r="N783" s="334"/>
      <c r="O783" s="330">
        <v>83.7</v>
      </c>
      <c r="P783" s="330"/>
      <c r="Q783" s="330">
        <v>1.4</v>
      </c>
      <c r="R783" s="330">
        <v>3.48</v>
      </c>
    </row>
    <row r="784" spans="1:18" ht="18.75" customHeight="1" x14ac:dyDescent="0.25">
      <c r="A784" s="328">
        <v>771</v>
      </c>
      <c r="B784" s="328" t="s">
        <v>2571</v>
      </c>
      <c r="C784" s="329" t="s">
        <v>2572</v>
      </c>
      <c r="D784" s="328" t="s">
        <v>2573</v>
      </c>
      <c r="E784" s="329" t="s">
        <v>2757</v>
      </c>
      <c r="F784" s="328" t="s">
        <v>186</v>
      </c>
      <c r="G784" s="330">
        <v>2226</v>
      </c>
      <c r="H784" s="330">
        <v>551.94000000000005</v>
      </c>
      <c r="I784" s="330"/>
      <c r="J784" s="330"/>
      <c r="K784" s="332">
        <f t="shared" si="25"/>
        <v>2777.94</v>
      </c>
      <c r="L784" s="330">
        <v>1113.47</v>
      </c>
      <c r="M784" s="332">
        <f t="shared" si="26"/>
        <v>1664.47</v>
      </c>
      <c r="N784" s="334"/>
      <c r="O784" s="330">
        <v>120.98</v>
      </c>
      <c r="P784" s="330">
        <v>4.7</v>
      </c>
      <c r="Q784" s="330"/>
      <c r="R784" s="330">
        <v>7.93</v>
      </c>
    </row>
    <row r="785" spans="1:18" ht="18.75" customHeight="1" x14ac:dyDescent="0.25">
      <c r="A785" s="328">
        <v>772</v>
      </c>
      <c r="B785" s="328" t="s">
        <v>2574</v>
      </c>
      <c r="C785" s="329" t="s">
        <v>2575</v>
      </c>
      <c r="D785" s="328" t="s">
        <v>2576</v>
      </c>
      <c r="E785" s="329" t="s">
        <v>2757</v>
      </c>
      <c r="F785" s="328" t="s">
        <v>204</v>
      </c>
      <c r="G785" s="330">
        <v>6485</v>
      </c>
      <c r="H785" s="330"/>
      <c r="I785" s="330"/>
      <c r="J785" s="330"/>
      <c r="K785" s="332">
        <f t="shared" si="25"/>
        <v>6485</v>
      </c>
      <c r="L785" s="330">
        <v>1258.1099999999999</v>
      </c>
      <c r="M785" s="332">
        <f t="shared" si="26"/>
        <v>5226.8900000000003</v>
      </c>
      <c r="N785" s="334"/>
      <c r="O785" s="330">
        <v>123.38</v>
      </c>
      <c r="P785" s="330">
        <v>4.8</v>
      </c>
      <c r="Q785" s="330"/>
      <c r="R785" s="330">
        <v>8.09</v>
      </c>
    </row>
    <row r="786" spans="1:18" ht="18.75" customHeight="1" x14ac:dyDescent="0.25">
      <c r="A786" s="328">
        <v>773</v>
      </c>
      <c r="B786" s="328" t="s">
        <v>2577</v>
      </c>
      <c r="C786" s="329" t="s">
        <v>2578</v>
      </c>
      <c r="D786" s="328" t="s">
        <v>2579</v>
      </c>
      <c r="E786" s="329" t="s">
        <v>2757</v>
      </c>
      <c r="F786" s="328" t="s">
        <v>204</v>
      </c>
      <c r="G786" s="330">
        <v>2267</v>
      </c>
      <c r="H786" s="330">
        <v>551.94000000000005</v>
      </c>
      <c r="I786" s="330"/>
      <c r="J786" s="330"/>
      <c r="K786" s="332">
        <f t="shared" si="25"/>
        <v>2818.94</v>
      </c>
      <c r="L786" s="330">
        <v>1542.0800000000002</v>
      </c>
      <c r="M786" s="332">
        <f t="shared" si="26"/>
        <v>1276.8599999999999</v>
      </c>
      <c r="N786" s="334"/>
      <c r="O786" s="330">
        <v>123.38</v>
      </c>
      <c r="P786" s="330">
        <v>4.8</v>
      </c>
      <c r="Q786" s="330"/>
      <c r="R786" s="330">
        <v>8.09</v>
      </c>
    </row>
    <row r="787" spans="1:18" ht="18.75" customHeight="1" x14ac:dyDescent="0.25">
      <c r="A787" s="328">
        <v>774</v>
      </c>
      <c r="B787" s="328" t="s">
        <v>2580</v>
      </c>
      <c r="C787" s="329" t="s">
        <v>2581</v>
      </c>
      <c r="D787" s="328" t="s">
        <v>2582</v>
      </c>
      <c r="E787" s="329" t="s">
        <v>2757</v>
      </c>
      <c r="F787" s="328" t="s">
        <v>204</v>
      </c>
      <c r="G787" s="330">
        <v>7547</v>
      </c>
      <c r="H787" s="330">
        <v>551.94000000000005</v>
      </c>
      <c r="I787" s="330"/>
      <c r="J787" s="330"/>
      <c r="K787" s="332">
        <f t="shared" si="25"/>
        <v>8098.9400000000005</v>
      </c>
      <c r="L787" s="330">
        <v>290.20999999999998</v>
      </c>
      <c r="M787" s="332">
        <f t="shared" si="26"/>
        <v>7808.7300000000005</v>
      </c>
      <c r="N787" s="334"/>
      <c r="O787" s="330">
        <v>123.38</v>
      </c>
      <c r="P787" s="330">
        <v>4.8</v>
      </c>
      <c r="Q787" s="330"/>
      <c r="R787" s="330">
        <v>8.09</v>
      </c>
    </row>
    <row r="788" spans="1:18" ht="18.75" customHeight="1" x14ac:dyDescent="0.25">
      <c r="A788" s="328">
        <v>775</v>
      </c>
      <c r="B788" s="328" t="s">
        <v>2583</v>
      </c>
      <c r="C788" s="329" t="s">
        <v>2584</v>
      </c>
      <c r="D788" s="328" t="s">
        <v>2585</v>
      </c>
      <c r="E788" s="329" t="s">
        <v>2769</v>
      </c>
      <c r="F788" s="328" t="s">
        <v>228</v>
      </c>
      <c r="G788" s="330">
        <v>13863</v>
      </c>
      <c r="H788" s="330"/>
      <c r="I788" s="330"/>
      <c r="J788" s="330"/>
      <c r="K788" s="332">
        <f t="shared" si="25"/>
        <v>13863</v>
      </c>
      <c r="L788" s="330">
        <v>1986.98</v>
      </c>
      <c r="M788" s="332">
        <f t="shared" si="26"/>
        <v>11876.02</v>
      </c>
      <c r="N788" s="334"/>
      <c r="O788" s="330">
        <v>261.55</v>
      </c>
      <c r="P788" s="330">
        <v>10.17</v>
      </c>
      <c r="Q788" s="330"/>
      <c r="R788" s="330">
        <v>17.149999999999999</v>
      </c>
    </row>
    <row r="789" spans="1:18" ht="18.75" customHeight="1" x14ac:dyDescent="0.25">
      <c r="A789" s="328">
        <v>776</v>
      </c>
      <c r="B789" s="328" t="s">
        <v>2586</v>
      </c>
      <c r="C789" s="329" t="s">
        <v>2587</v>
      </c>
      <c r="D789" s="328" t="s">
        <v>2588</v>
      </c>
      <c r="E789" s="329" t="s">
        <v>2750</v>
      </c>
      <c r="F789" s="328" t="s">
        <v>247</v>
      </c>
      <c r="G789" s="330">
        <v>875.25</v>
      </c>
      <c r="H789" s="330"/>
      <c r="I789" s="330"/>
      <c r="J789" s="330">
        <v>1182.17</v>
      </c>
      <c r="K789" s="332">
        <f t="shared" si="25"/>
        <v>2057.42</v>
      </c>
      <c r="L789" s="330">
        <v>83.52</v>
      </c>
      <c r="M789" s="332">
        <f t="shared" si="26"/>
        <v>1973.9</v>
      </c>
      <c r="N789" s="334"/>
      <c r="O789" s="330">
        <v>83.7</v>
      </c>
      <c r="P789" s="330">
        <v>3.26</v>
      </c>
      <c r="Q789" s="330"/>
      <c r="R789" s="330">
        <v>3.34</v>
      </c>
    </row>
    <row r="790" spans="1:18" ht="18.75" customHeight="1" x14ac:dyDescent="0.25">
      <c r="A790" s="328">
        <v>777</v>
      </c>
      <c r="B790" s="328" t="s">
        <v>2589</v>
      </c>
      <c r="C790" s="329" t="s">
        <v>2590</v>
      </c>
      <c r="D790" s="328" t="s">
        <v>2591</v>
      </c>
      <c r="E790" s="329" t="s">
        <v>2743</v>
      </c>
      <c r="F790" s="328" t="s">
        <v>213</v>
      </c>
      <c r="G790" s="330">
        <v>3794</v>
      </c>
      <c r="H790" s="330">
        <v>1344</v>
      </c>
      <c r="I790" s="330"/>
      <c r="J790" s="330"/>
      <c r="K790" s="332">
        <f t="shared" si="25"/>
        <v>5138</v>
      </c>
      <c r="L790" s="330">
        <v>2134.63</v>
      </c>
      <c r="M790" s="332">
        <f t="shared" si="26"/>
        <v>3003.37</v>
      </c>
      <c r="N790" s="334"/>
      <c r="O790" s="330">
        <v>195.62</v>
      </c>
      <c r="P790" s="330">
        <v>7.61</v>
      </c>
      <c r="Q790" s="330"/>
      <c r="R790" s="330">
        <v>12.82</v>
      </c>
    </row>
    <row r="791" spans="1:18" ht="18.75" customHeight="1" x14ac:dyDescent="0.25">
      <c r="A791" s="328">
        <v>778</v>
      </c>
      <c r="B791" s="328" t="s">
        <v>2592</v>
      </c>
      <c r="C791" s="329" t="s">
        <v>2593</v>
      </c>
      <c r="D791" s="328" t="s">
        <v>2594</v>
      </c>
      <c r="E791" s="329" t="s">
        <v>2765</v>
      </c>
      <c r="F791" s="328" t="s">
        <v>195</v>
      </c>
      <c r="G791" s="330">
        <v>907.45999999999992</v>
      </c>
      <c r="H791" s="330"/>
      <c r="I791" s="330"/>
      <c r="J791" s="330">
        <v>1182.17</v>
      </c>
      <c r="K791" s="332">
        <f t="shared" si="25"/>
        <v>2089.63</v>
      </c>
      <c r="L791" s="330">
        <v>105.03999999999999</v>
      </c>
      <c r="M791" s="332">
        <f t="shared" si="26"/>
        <v>1984.5900000000001</v>
      </c>
      <c r="N791" s="334"/>
      <c r="O791" s="330">
        <v>83.7</v>
      </c>
      <c r="P791" s="330"/>
      <c r="Q791" s="330">
        <v>1.4</v>
      </c>
      <c r="R791" s="330">
        <v>3.74</v>
      </c>
    </row>
    <row r="792" spans="1:18" ht="18.75" customHeight="1" x14ac:dyDescent="0.25">
      <c r="A792" s="328">
        <v>779</v>
      </c>
      <c r="B792" s="328" t="s">
        <v>2595</v>
      </c>
      <c r="C792" s="329" t="s">
        <v>2596</v>
      </c>
      <c r="D792" s="328" t="s">
        <v>2597</v>
      </c>
      <c r="E792" s="329" t="s">
        <v>2757</v>
      </c>
      <c r="F792" s="328" t="s">
        <v>204</v>
      </c>
      <c r="G792" s="330">
        <v>0</v>
      </c>
      <c r="H792" s="330"/>
      <c r="I792" s="330"/>
      <c r="J792" s="330"/>
      <c r="K792" s="332">
        <f t="shared" si="25"/>
        <v>0</v>
      </c>
      <c r="L792" s="330">
        <v>0</v>
      </c>
      <c r="M792" s="332">
        <f t="shared" si="26"/>
        <v>0</v>
      </c>
      <c r="N792" s="334"/>
      <c r="O792" s="330"/>
      <c r="P792" s="330"/>
      <c r="Q792" s="330"/>
      <c r="R792" s="330"/>
    </row>
    <row r="793" spans="1:18" ht="18.75" customHeight="1" x14ac:dyDescent="0.25">
      <c r="A793" s="328">
        <v>780</v>
      </c>
      <c r="B793" s="328" t="s">
        <v>2598</v>
      </c>
      <c r="C793" s="329" t="s">
        <v>2599</v>
      </c>
      <c r="D793" s="328" t="s">
        <v>2600</v>
      </c>
      <c r="E793" s="329" t="s">
        <v>2757</v>
      </c>
      <c r="F793" s="328" t="s">
        <v>186</v>
      </c>
      <c r="G793" s="330">
        <v>2068</v>
      </c>
      <c r="H793" s="330">
        <v>551.94000000000005</v>
      </c>
      <c r="I793" s="330"/>
      <c r="J793" s="330"/>
      <c r="K793" s="332">
        <f t="shared" si="25"/>
        <v>2619.94</v>
      </c>
      <c r="L793" s="330">
        <v>1203.81</v>
      </c>
      <c r="M793" s="332">
        <f t="shared" si="26"/>
        <v>1416.13</v>
      </c>
      <c r="N793" s="334"/>
      <c r="O793" s="330">
        <v>186.12</v>
      </c>
      <c r="P793" s="330">
        <v>7.24</v>
      </c>
      <c r="Q793" s="330"/>
      <c r="R793" s="330">
        <v>12.2</v>
      </c>
    </row>
    <row r="794" spans="1:18" ht="30" customHeight="1" x14ac:dyDescent="0.25">
      <c r="A794" s="328">
        <v>781</v>
      </c>
      <c r="B794" s="328" t="s">
        <v>2601</v>
      </c>
      <c r="C794" s="329" t="s">
        <v>2602</v>
      </c>
      <c r="D794" s="328" t="s">
        <v>2603</v>
      </c>
      <c r="E794" s="329" t="s">
        <v>2779</v>
      </c>
      <c r="F794" s="341" t="s">
        <v>200</v>
      </c>
      <c r="G794" s="330">
        <v>2235</v>
      </c>
      <c r="H794" s="330">
        <v>543.79</v>
      </c>
      <c r="I794" s="335"/>
      <c r="J794" s="330"/>
      <c r="K794" s="332">
        <f t="shared" si="25"/>
        <v>2778.79</v>
      </c>
      <c r="L794" s="330">
        <v>2156.2899999999995</v>
      </c>
      <c r="M794" s="332">
        <f t="shared" si="26"/>
        <v>622.50000000000045</v>
      </c>
      <c r="N794" s="336"/>
      <c r="O794" s="335">
        <v>121.5</v>
      </c>
      <c r="P794" s="335">
        <v>4.7300000000000004</v>
      </c>
      <c r="Q794" s="335"/>
      <c r="R794" s="335">
        <v>7.97</v>
      </c>
    </row>
    <row r="795" spans="1:18" ht="18.75" customHeight="1" x14ac:dyDescent="0.25">
      <c r="A795" s="328">
        <v>782</v>
      </c>
      <c r="B795" s="328" t="s">
        <v>2604</v>
      </c>
      <c r="C795" s="329" t="s">
        <v>2605</v>
      </c>
      <c r="D795" s="328" t="s">
        <v>2606</v>
      </c>
      <c r="E795" s="329" t="s">
        <v>2737</v>
      </c>
      <c r="F795" s="328" t="s">
        <v>482</v>
      </c>
      <c r="G795" s="330">
        <v>16596</v>
      </c>
      <c r="H795" s="330"/>
      <c r="I795" s="330"/>
      <c r="J795" s="330"/>
      <c r="K795" s="332">
        <f t="shared" si="25"/>
        <v>16596</v>
      </c>
      <c r="L795" s="330">
        <v>1100.08</v>
      </c>
      <c r="M795" s="332">
        <f t="shared" si="26"/>
        <v>15495.92</v>
      </c>
      <c r="N795" s="334"/>
      <c r="O795" s="330">
        <v>323.62</v>
      </c>
      <c r="P795" s="330">
        <v>12.59</v>
      </c>
      <c r="Q795" s="330"/>
      <c r="R795" s="330">
        <v>21.22</v>
      </c>
    </row>
    <row r="796" spans="1:18" ht="18.75" customHeight="1" x14ac:dyDescent="0.25">
      <c r="A796" s="328">
        <v>783</v>
      </c>
      <c r="B796" s="328" t="s">
        <v>2607</v>
      </c>
      <c r="C796" s="329" t="s">
        <v>2608</v>
      </c>
      <c r="D796" s="328" t="s">
        <v>2609</v>
      </c>
      <c r="E796" s="329" t="s">
        <v>2757</v>
      </c>
      <c r="F796" s="328" t="s">
        <v>204</v>
      </c>
      <c r="G796" s="330">
        <v>2267</v>
      </c>
      <c r="H796" s="330">
        <v>598.5</v>
      </c>
      <c r="I796" s="330"/>
      <c r="J796" s="330"/>
      <c r="K796" s="332">
        <f t="shared" si="25"/>
        <v>2865.5</v>
      </c>
      <c r="L796" s="330">
        <v>268.21000000000004</v>
      </c>
      <c r="M796" s="332">
        <f t="shared" si="26"/>
        <v>2597.29</v>
      </c>
      <c r="N796" s="334"/>
      <c r="O796" s="330">
        <v>123.38</v>
      </c>
      <c r="P796" s="330">
        <v>4.8</v>
      </c>
      <c r="Q796" s="330"/>
      <c r="R796" s="330">
        <v>8.09</v>
      </c>
    </row>
    <row r="797" spans="1:18" ht="18.75" customHeight="1" x14ac:dyDescent="0.25">
      <c r="A797" s="328">
        <v>784</v>
      </c>
      <c r="B797" s="328" t="s">
        <v>2610</v>
      </c>
      <c r="C797" s="329" t="s">
        <v>2611</v>
      </c>
      <c r="D797" s="328" t="s">
        <v>2612</v>
      </c>
      <c r="E797" s="329" t="s">
        <v>2757</v>
      </c>
      <c r="F797" s="341" t="s">
        <v>204</v>
      </c>
      <c r="G797" s="330">
        <v>660</v>
      </c>
      <c r="H797" s="330"/>
      <c r="I797" s="330"/>
      <c r="J797" s="330"/>
      <c r="K797" s="332">
        <f t="shared" si="25"/>
        <v>660</v>
      </c>
      <c r="L797" s="330"/>
      <c r="M797" s="332">
        <f t="shared" si="26"/>
        <v>660</v>
      </c>
      <c r="N797" s="334"/>
      <c r="O797" s="330"/>
      <c r="P797" s="330"/>
      <c r="Q797" s="330"/>
      <c r="R797" s="330"/>
    </row>
    <row r="798" spans="1:18" ht="18.75" customHeight="1" x14ac:dyDescent="0.25">
      <c r="A798" s="328">
        <v>785</v>
      </c>
      <c r="B798" s="328" t="s">
        <v>2613</v>
      </c>
      <c r="C798" s="329" t="s">
        <v>2614</v>
      </c>
      <c r="D798" s="328" t="s">
        <v>2615</v>
      </c>
      <c r="E798" s="329" t="s">
        <v>2757</v>
      </c>
      <c r="F798" s="341" t="s">
        <v>204</v>
      </c>
      <c r="G798" s="330">
        <v>660</v>
      </c>
      <c r="H798" s="330"/>
      <c r="I798" s="330"/>
      <c r="J798" s="330"/>
      <c r="K798" s="332">
        <f t="shared" si="25"/>
        <v>660</v>
      </c>
      <c r="L798" s="330"/>
      <c r="M798" s="332">
        <f t="shared" si="26"/>
        <v>660</v>
      </c>
      <c r="N798" s="334"/>
      <c r="O798" s="330"/>
      <c r="P798" s="330"/>
      <c r="Q798" s="330"/>
      <c r="R798" s="330"/>
    </row>
    <row r="799" spans="1:18" ht="18.75" customHeight="1" x14ac:dyDescent="0.25">
      <c r="A799" s="328">
        <v>786</v>
      </c>
      <c r="B799" s="328" t="s">
        <v>2616</v>
      </c>
      <c r="C799" s="329" t="s">
        <v>2617</v>
      </c>
      <c r="D799" s="328" t="s">
        <v>2618</v>
      </c>
      <c r="E799" s="329" t="s">
        <v>2757</v>
      </c>
      <c r="F799" s="341" t="s">
        <v>204</v>
      </c>
      <c r="G799" s="330">
        <v>660</v>
      </c>
      <c r="H799" s="330"/>
      <c r="I799" s="330"/>
      <c r="J799" s="330"/>
      <c r="K799" s="332">
        <f t="shared" si="25"/>
        <v>660</v>
      </c>
      <c r="L799" s="330"/>
      <c r="M799" s="332">
        <f t="shared" si="26"/>
        <v>660</v>
      </c>
      <c r="N799" s="334"/>
      <c r="O799" s="330"/>
      <c r="P799" s="330"/>
      <c r="Q799" s="330"/>
      <c r="R799" s="330"/>
    </row>
    <row r="800" spans="1:18" ht="18.75" customHeight="1" x14ac:dyDescent="0.25">
      <c r="A800" s="328">
        <v>787</v>
      </c>
      <c r="B800" s="328" t="s">
        <v>2619</v>
      </c>
      <c r="C800" s="329" t="s">
        <v>2620</v>
      </c>
      <c r="D800" s="328" t="s">
        <v>2621</v>
      </c>
      <c r="E800" s="329" t="s">
        <v>2740</v>
      </c>
      <c r="F800" s="341" t="s">
        <v>482</v>
      </c>
      <c r="G800" s="330">
        <v>6882</v>
      </c>
      <c r="H800" s="330">
        <v>967.76</v>
      </c>
      <c r="I800" s="330"/>
      <c r="J800" s="330"/>
      <c r="K800" s="332">
        <f>SUM(G800:J800)</f>
        <v>7849.76</v>
      </c>
      <c r="L800" s="330">
        <v>1221.9199999999998</v>
      </c>
      <c r="M800" s="332">
        <f t="shared" si="26"/>
        <v>6627.84</v>
      </c>
      <c r="N800" s="334"/>
      <c r="O800" s="330">
        <v>323.62</v>
      </c>
      <c r="P800" s="330">
        <v>12.59</v>
      </c>
      <c r="Q800" s="330"/>
      <c r="R800" s="330">
        <v>21.22</v>
      </c>
    </row>
    <row r="801" spans="1:20" ht="18.75" customHeight="1" x14ac:dyDescent="0.25">
      <c r="A801" s="328">
        <v>788</v>
      </c>
      <c r="B801" s="328" t="s">
        <v>2622</v>
      </c>
      <c r="C801" s="329" t="s">
        <v>2623</v>
      </c>
      <c r="D801" s="328" t="s">
        <v>2624</v>
      </c>
      <c r="E801" s="329" t="s">
        <v>2784</v>
      </c>
      <c r="F801" s="341" t="s">
        <v>322</v>
      </c>
      <c r="G801" s="330">
        <v>2217</v>
      </c>
      <c r="H801" s="330">
        <v>474.37</v>
      </c>
      <c r="I801" s="330"/>
      <c r="J801" s="330"/>
      <c r="K801" s="332">
        <f t="shared" ref="K801:K806" si="28">SUM(G801:J801)</f>
        <v>2691.37</v>
      </c>
      <c r="L801" s="330">
        <v>244.99</v>
      </c>
      <c r="M801" s="332">
        <f t="shared" si="26"/>
        <v>2446.38</v>
      </c>
      <c r="N801" s="334"/>
      <c r="O801" s="330">
        <v>120.45</v>
      </c>
      <c r="P801" s="330">
        <v>4.68</v>
      </c>
      <c r="Q801" s="330"/>
      <c r="R801" s="330">
        <v>7.9</v>
      </c>
    </row>
    <row r="802" spans="1:20" ht="18.75" customHeight="1" x14ac:dyDescent="0.25">
      <c r="A802" s="328">
        <v>789</v>
      </c>
      <c r="B802" s="328" t="s">
        <v>2625</v>
      </c>
      <c r="C802" s="329" t="s">
        <v>2626</v>
      </c>
      <c r="D802" s="328" t="s">
        <v>2627</v>
      </c>
      <c r="E802" s="329" t="s">
        <v>2771</v>
      </c>
      <c r="F802" s="341" t="s">
        <v>1362</v>
      </c>
      <c r="G802" s="330">
        <v>1444.9699999999998</v>
      </c>
      <c r="H802" s="330"/>
      <c r="I802" s="330"/>
      <c r="J802" s="330">
        <v>3522.17</v>
      </c>
      <c r="K802" s="332">
        <f t="shared" si="28"/>
        <v>4967.1399999999994</v>
      </c>
      <c r="L802" s="330">
        <v>229.6</v>
      </c>
      <c r="M802" s="332">
        <f t="shared" si="26"/>
        <v>4737.5399999999991</v>
      </c>
      <c r="N802" s="334"/>
      <c r="O802" s="330">
        <v>93.77</v>
      </c>
      <c r="P802" s="330"/>
      <c r="Q802" s="330">
        <v>1.56</v>
      </c>
      <c r="R802" s="330">
        <v>6.15</v>
      </c>
    </row>
    <row r="803" spans="1:20" ht="18.75" customHeight="1" x14ac:dyDescent="0.25">
      <c r="A803" s="328">
        <v>790</v>
      </c>
      <c r="B803" s="328" t="s">
        <v>2628</v>
      </c>
      <c r="C803" s="329" t="s">
        <v>2629</v>
      </c>
      <c r="D803" s="328" t="s">
        <v>2630</v>
      </c>
      <c r="E803" s="329" t="s">
        <v>2740</v>
      </c>
      <c r="F803" s="341" t="s">
        <v>482</v>
      </c>
      <c r="G803" s="330">
        <v>5532</v>
      </c>
      <c r="H803" s="330">
        <v>469.21</v>
      </c>
      <c r="I803" s="330"/>
      <c r="J803" s="330"/>
      <c r="K803" s="332">
        <f t="shared" si="28"/>
        <v>6001.21</v>
      </c>
      <c r="L803" s="330">
        <v>1084.42</v>
      </c>
      <c r="M803" s="332">
        <f t="shared" si="26"/>
        <v>4916.79</v>
      </c>
      <c r="N803" s="334"/>
      <c r="O803" s="330">
        <v>497.88</v>
      </c>
      <c r="P803" s="330">
        <v>19.36</v>
      </c>
      <c r="Q803" s="330"/>
      <c r="R803" s="330">
        <v>32.64</v>
      </c>
    </row>
    <row r="804" spans="1:20" ht="18.75" customHeight="1" x14ac:dyDescent="0.25">
      <c r="A804" s="328">
        <v>791</v>
      </c>
      <c r="B804" s="328" t="s">
        <v>2631</v>
      </c>
      <c r="C804" s="329" t="s">
        <v>2632</v>
      </c>
      <c r="D804" s="328" t="s">
        <v>2633</v>
      </c>
      <c r="E804" s="329" t="s">
        <v>2769</v>
      </c>
      <c r="F804" s="341" t="s">
        <v>228</v>
      </c>
      <c r="G804" s="330">
        <v>4921</v>
      </c>
      <c r="H804" s="330">
        <v>185.07</v>
      </c>
      <c r="I804" s="330"/>
      <c r="J804" s="330"/>
      <c r="K804" s="332">
        <f t="shared" si="28"/>
        <v>5106.07</v>
      </c>
      <c r="L804" s="330">
        <v>3133.59</v>
      </c>
      <c r="M804" s="332">
        <f t="shared" si="26"/>
        <v>1972.4799999999996</v>
      </c>
      <c r="N804" s="334"/>
      <c r="O804" s="330">
        <v>261.55</v>
      </c>
      <c r="P804" s="330">
        <v>10.17</v>
      </c>
      <c r="Q804" s="330"/>
      <c r="R804" s="330">
        <v>17.149999999999999</v>
      </c>
    </row>
    <row r="805" spans="1:20" ht="18.75" customHeight="1" x14ac:dyDescent="0.25">
      <c r="A805" s="328">
        <v>792</v>
      </c>
      <c r="B805" s="328" t="s">
        <v>2634</v>
      </c>
      <c r="C805" s="329" t="s">
        <v>2635</v>
      </c>
      <c r="D805" s="328" t="s">
        <v>2636</v>
      </c>
      <c r="E805" s="329" t="s">
        <v>2757</v>
      </c>
      <c r="F805" s="341" t="s">
        <v>204</v>
      </c>
      <c r="G805" s="330">
        <v>6485</v>
      </c>
      <c r="H805" s="330">
        <v>505.38</v>
      </c>
      <c r="I805" s="330"/>
      <c r="J805" s="330"/>
      <c r="K805" s="332">
        <f t="shared" si="28"/>
        <v>6990.38</v>
      </c>
      <c r="L805" s="330">
        <v>1573.23</v>
      </c>
      <c r="M805" s="332">
        <f t="shared" si="26"/>
        <v>5417.15</v>
      </c>
      <c r="N805" s="334"/>
      <c r="O805" s="330">
        <v>123.38</v>
      </c>
      <c r="P805" s="330">
        <v>4.8</v>
      </c>
      <c r="Q805" s="330"/>
      <c r="R805" s="330">
        <v>8.09</v>
      </c>
    </row>
    <row r="806" spans="1:20" ht="18.75" customHeight="1" x14ac:dyDescent="0.25">
      <c r="A806" s="328">
        <v>793</v>
      </c>
      <c r="B806" s="328" t="s">
        <v>2637</v>
      </c>
      <c r="C806" s="329" t="s">
        <v>2638</v>
      </c>
      <c r="D806" s="328" t="s">
        <v>2639</v>
      </c>
      <c r="E806" s="329" t="s">
        <v>2645</v>
      </c>
      <c r="F806" s="341" t="s">
        <v>200</v>
      </c>
      <c r="G806" s="330">
        <v>828.61000000000013</v>
      </c>
      <c r="H806" s="330"/>
      <c r="I806" s="330"/>
      <c r="J806" s="330">
        <v>1182.17</v>
      </c>
      <c r="K806" s="332">
        <f t="shared" si="28"/>
        <v>2010.7800000000002</v>
      </c>
      <c r="L806" s="330">
        <v>234.95</v>
      </c>
      <c r="M806" s="332">
        <f t="shared" si="26"/>
        <v>1775.8300000000002</v>
      </c>
      <c r="N806" s="334"/>
      <c r="O806" s="330">
        <v>83.7</v>
      </c>
      <c r="P806" s="330"/>
      <c r="Q806" s="330">
        <v>1.4</v>
      </c>
      <c r="R806" s="330">
        <v>3.16</v>
      </c>
    </row>
    <row r="807" spans="1:20" s="2" customFormat="1" ht="21" customHeight="1" x14ac:dyDescent="0.25">
      <c r="A807" s="342"/>
      <c r="B807" s="470" t="s">
        <v>2640</v>
      </c>
      <c r="C807" s="470"/>
      <c r="D807" s="470"/>
      <c r="E807" s="470"/>
      <c r="F807" s="342"/>
      <c r="G807" s="332">
        <f>SUM(G10:G806)</f>
        <v>2723277.8499999992</v>
      </c>
      <c r="H807" s="332">
        <f>SUM(H10:H806)</f>
        <v>272231.28000000032</v>
      </c>
      <c r="I807" s="332">
        <f>SUM(I10:I806)</f>
        <v>0</v>
      </c>
      <c r="J807" s="332">
        <f>SUM(J10:J806)</f>
        <v>212553.89000000039</v>
      </c>
      <c r="K807" s="332">
        <f>SUM(K10:K806)</f>
        <v>3204799.2399999932</v>
      </c>
      <c r="L807" s="332">
        <f>SUM(L10:L800)</f>
        <v>687878.55999999924</v>
      </c>
      <c r="M807" s="332">
        <f>SUM(M10:M800)</f>
        <v>2490526.1899999995</v>
      </c>
      <c r="N807" s="332"/>
      <c r="O807" s="332">
        <f>SUM(O10:O806)</f>
        <v>131363.84</v>
      </c>
      <c r="P807" s="332">
        <f>SUM(P10:P806)</f>
        <v>4659.1300000000156</v>
      </c>
      <c r="Q807" s="332">
        <f>SUM(Q10:Q806)</f>
        <v>193.64000000000027</v>
      </c>
      <c r="R807" s="332">
        <f>SUM(R10:R806)</f>
        <v>8393.6399999999867</v>
      </c>
      <c r="T807" s="321"/>
    </row>
    <row r="808" spans="1:20" s="2" customFormat="1" ht="21" customHeight="1" x14ac:dyDescent="0.25">
      <c r="A808" s="342"/>
      <c r="B808" s="471" t="s">
        <v>2641</v>
      </c>
      <c r="C808" s="471"/>
      <c r="D808" s="471"/>
      <c r="E808" s="471"/>
      <c r="F808" s="471"/>
      <c r="G808" s="471"/>
      <c r="H808" s="471"/>
      <c r="I808" s="471"/>
      <c r="J808" s="471"/>
      <c r="K808" s="471"/>
      <c r="L808" s="471"/>
      <c r="M808" s="471"/>
      <c r="N808" s="471"/>
      <c r="O808" s="471"/>
      <c r="P808" s="471"/>
      <c r="Q808" s="471"/>
      <c r="R808" s="471"/>
    </row>
    <row r="809" spans="1:20" ht="21" customHeight="1" x14ac:dyDescent="0.25">
      <c r="A809" s="341">
        <v>1</v>
      </c>
      <c r="B809" s="343" t="s">
        <v>2642</v>
      </c>
      <c r="C809" s="344" t="s">
        <v>2643</v>
      </c>
      <c r="D809" s="343" t="s">
        <v>2644</v>
      </c>
      <c r="E809" s="344" t="s">
        <v>2645</v>
      </c>
      <c r="F809" s="343" t="s">
        <v>2646</v>
      </c>
      <c r="G809" s="345"/>
      <c r="H809" s="345"/>
      <c r="I809" s="345"/>
      <c r="J809" s="346"/>
      <c r="K809" s="332">
        <f t="shared" ref="K809:K815" si="29">SUM(G809:J809)</f>
        <v>0</v>
      </c>
      <c r="L809" s="345"/>
      <c r="M809" s="332">
        <f t="shared" ref="M809:M815" si="30">K809-L809</f>
        <v>0</v>
      </c>
      <c r="N809" s="345"/>
      <c r="O809" s="345"/>
      <c r="P809" s="345"/>
      <c r="Q809" s="345"/>
      <c r="R809" s="345"/>
    </row>
    <row r="810" spans="1:20" ht="41.25" customHeight="1" x14ac:dyDescent="0.25">
      <c r="A810" s="341">
        <v>1</v>
      </c>
      <c r="B810" s="343" t="s">
        <v>2647</v>
      </c>
      <c r="C810" s="344" t="s">
        <v>2648</v>
      </c>
      <c r="D810" s="343" t="s">
        <v>2649</v>
      </c>
      <c r="E810" s="329" t="s">
        <v>2761</v>
      </c>
      <c r="F810" s="343" t="s">
        <v>2646</v>
      </c>
      <c r="G810" s="345"/>
      <c r="H810" s="346">
        <v>551.94000000000005</v>
      </c>
      <c r="I810" s="345"/>
      <c r="J810" s="346"/>
      <c r="K810" s="332">
        <f t="shared" si="29"/>
        <v>551.94000000000005</v>
      </c>
      <c r="L810" s="345"/>
      <c r="M810" s="332">
        <f t="shared" si="30"/>
        <v>551.94000000000005</v>
      </c>
      <c r="N810" s="347" t="s">
        <v>2650</v>
      </c>
      <c r="O810" s="345"/>
      <c r="P810" s="345"/>
      <c r="Q810" s="345"/>
      <c r="R810" s="345"/>
    </row>
    <row r="811" spans="1:20" s="2" customFormat="1" ht="41.25" customHeight="1" x14ac:dyDescent="0.25">
      <c r="A811" s="341">
        <v>3</v>
      </c>
      <c r="B811" s="343" t="s">
        <v>2651</v>
      </c>
      <c r="C811" s="344" t="s">
        <v>2652</v>
      </c>
      <c r="D811" s="343" t="s">
        <v>2653</v>
      </c>
      <c r="E811" s="344" t="s">
        <v>2654</v>
      </c>
      <c r="F811" s="343" t="s">
        <v>2646</v>
      </c>
      <c r="G811" s="346"/>
      <c r="H811" s="346"/>
      <c r="I811" s="346"/>
      <c r="J811" s="348">
        <v>1182.17</v>
      </c>
      <c r="K811" s="332">
        <f t="shared" si="29"/>
        <v>1182.17</v>
      </c>
      <c r="L811" s="346">
        <v>60</v>
      </c>
      <c r="M811" s="332">
        <f t="shared" si="30"/>
        <v>1122.17</v>
      </c>
      <c r="N811" s="349" t="s">
        <v>2655</v>
      </c>
      <c r="O811" s="327"/>
      <c r="P811" s="327"/>
      <c r="Q811" s="327"/>
      <c r="R811" s="327"/>
    </row>
    <row r="812" spans="1:20" s="2" customFormat="1" ht="25.5" x14ac:dyDescent="0.25">
      <c r="A812" s="341">
        <v>3</v>
      </c>
      <c r="B812" s="343" t="s">
        <v>2656</v>
      </c>
      <c r="C812" s="344" t="s">
        <v>2657</v>
      </c>
      <c r="D812" s="343" t="s">
        <v>2658</v>
      </c>
      <c r="E812" s="329" t="s">
        <v>2737</v>
      </c>
      <c r="F812" s="343" t="s">
        <v>2646</v>
      </c>
      <c r="G812" s="346"/>
      <c r="H812" s="346">
        <v>1055.72</v>
      </c>
      <c r="I812" s="346"/>
      <c r="J812" s="346"/>
      <c r="K812" s="332">
        <f t="shared" si="29"/>
        <v>1055.72</v>
      </c>
      <c r="L812" s="346"/>
      <c r="M812" s="332">
        <f t="shared" si="30"/>
        <v>1055.72</v>
      </c>
      <c r="N812" s="349" t="s">
        <v>2659</v>
      </c>
      <c r="O812" s="349"/>
      <c r="P812" s="327"/>
      <c r="Q812" s="327"/>
      <c r="R812" s="327"/>
    </row>
    <row r="813" spans="1:20" s="2" customFormat="1" ht="25.5" x14ac:dyDescent="0.25">
      <c r="A813" s="341">
        <v>4</v>
      </c>
      <c r="B813" s="343" t="s">
        <v>2660</v>
      </c>
      <c r="C813" s="344" t="s">
        <v>2661</v>
      </c>
      <c r="D813" s="343" t="s">
        <v>2662</v>
      </c>
      <c r="E813" s="329" t="s">
        <v>2757</v>
      </c>
      <c r="F813" s="343" t="s">
        <v>2646</v>
      </c>
      <c r="G813" s="346"/>
      <c r="H813" s="346">
        <v>551.94000000000005</v>
      </c>
      <c r="I813" s="346"/>
      <c r="J813" s="346"/>
      <c r="K813" s="332">
        <f t="shared" si="29"/>
        <v>551.94000000000005</v>
      </c>
      <c r="L813" s="346"/>
      <c r="M813" s="332">
        <f t="shared" si="30"/>
        <v>551.94000000000005</v>
      </c>
      <c r="N813" s="349" t="s">
        <v>2663</v>
      </c>
      <c r="O813" s="327"/>
      <c r="P813" s="327"/>
      <c r="Q813" s="327"/>
      <c r="R813" s="327"/>
    </row>
    <row r="814" spans="1:20" s="2" customFormat="1" ht="30" customHeight="1" x14ac:dyDescent="0.25">
      <c r="A814" s="341">
        <v>5</v>
      </c>
      <c r="B814" s="343" t="s">
        <v>2664</v>
      </c>
      <c r="C814" s="344" t="s">
        <v>2665</v>
      </c>
      <c r="D814" s="343" t="s">
        <v>2666</v>
      </c>
      <c r="E814" s="329" t="s">
        <v>2737</v>
      </c>
      <c r="F814" s="343" t="s">
        <v>2646</v>
      </c>
      <c r="G814" s="346"/>
      <c r="H814" s="346">
        <v>557.19000000000005</v>
      </c>
      <c r="I814" s="346"/>
      <c r="J814" s="346"/>
      <c r="K814" s="332">
        <f t="shared" si="29"/>
        <v>557.19000000000005</v>
      </c>
      <c r="L814" s="346"/>
      <c r="M814" s="332">
        <f t="shared" si="30"/>
        <v>557.19000000000005</v>
      </c>
      <c r="N814" s="349" t="s">
        <v>2667</v>
      </c>
      <c r="O814" s="350"/>
      <c r="P814" s="327"/>
      <c r="Q814" s="327"/>
      <c r="R814" s="327"/>
    </row>
    <row r="815" spans="1:20" s="2" customFormat="1" ht="30" customHeight="1" x14ac:dyDescent="0.25">
      <c r="A815" s="341">
        <v>6</v>
      </c>
      <c r="B815" s="343" t="s">
        <v>2668</v>
      </c>
      <c r="C815" s="344" t="s">
        <v>2669</v>
      </c>
      <c r="D815" s="343" t="s">
        <v>2670</v>
      </c>
      <c r="E815" s="329" t="s">
        <v>2757</v>
      </c>
      <c r="F815" s="343" t="s">
        <v>2646</v>
      </c>
      <c r="G815" s="346"/>
      <c r="H815" s="346">
        <v>383.48</v>
      </c>
      <c r="I815" s="346"/>
      <c r="J815" s="346"/>
      <c r="K815" s="332">
        <f t="shared" si="29"/>
        <v>383.48</v>
      </c>
      <c r="L815" s="346"/>
      <c r="M815" s="332">
        <f t="shared" si="30"/>
        <v>383.48</v>
      </c>
      <c r="N815" s="349" t="s">
        <v>2671</v>
      </c>
      <c r="O815" s="350"/>
      <c r="P815" s="327"/>
      <c r="Q815" s="327"/>
      <c r="R815" s="327"/>
    </row>
    <row r="816" spans="1:20" s="2" customFormat="1" ht="21.75" customHeight="1" x14ac:dyDescent="0.25">
      <c r="A816" s="342"/>
      <c r="B816" s="470" t="s">
        <v>2640</v>
      </c>
      <c r="C816" s="470"/>
      <c r="D816" s="470"/>
      <c r="E816" s="470"/>
      <c r="F816" s="342"/>
      <c r="G816" s="332">
        <f>SUM(G809:G815)</f>
        <v>0</v>
      </c>
      <c r="H816" s="332">
        <f t="shared" ref="H816:R816" si="31">SUM(H809:H815)</f>
        <v>3100.2700000000004</v>
      </c>
      <c r="I816" s="332">
        <f t="shared" si="31"/>
        <v>0</v>
      </c>
      <c r="J816" s="332">
        <f t="shared" si="31"/>
        <v>1182.17</v>
      </c>
      <c r="K816" s="332">
        <f t="shared" si="31"/>
        <v>4282.4400000000005</v>
      </c>
      <c r="L816" s="332">
        <f t="shared" si="31"/>
        <v>60</v>
      </c>
      <c r="M816" s="332">
        <f t="shared" si="31"/>
        <v>4222.4400000000005</v>
      </c>
      <c r="N816" s="332"/>
      <c r="O816" s="332">
        <f t="shared" si="31"/>
        <v>0</v>
      </c>
      <c r="P816" s="332">
        <f t="shared" si="31"/>
        <v>0</v>
      </c>
      <c r="Q816" s="332">
        <f t="shared" si="31"/>
        <v>0</v>
      </c>
      <c r="R816" s="332">
        <f t="shared" si="31"/>
        <v>0</v>
      </c>
    </row>
    <row r="817" spans="1:18" s="2" customFormat="1" ht="21" customHeight="1" x14ac:dyDescent="0.25">
      <c r="A817" s="342"/>
      <c r="B817" s="471" t="s">
        <v>2672</v>
      </c>
      <c r="C817" s="471"/>
      <c r="D817" s="471"/>
      <c r="E817" s="471"/>
      <c r="F817" s="471"/>
      <c r="G817" s="471"/>
      <c r="H817" s="471"/>
      <c r="I817" s="471"/>
      <c r="J817" s="471"/>
      <c r="K817" s="471"/>
      <c r="L817" s="471"/>
      <c r="M817" s="471"/>
      <c r="N817" s="471"/>
      <c r="O817" s="471"/>
      <c r="P817" s="471"/>
      <c r="Q817" s="471"/>
      <c r="R817" s="471"/>
    </row>
    <row r="818" spans="1:18" ht="18.75" customHeight="1" x14ac:dyDescent="0.25">
      <c r="A818" s="328">
        <v>1</v>
      </c>
      <c r="B818" s="328" t="s">
        <v>2673</v>
      </c>
      <c r="C818" s="329" t="s">
        <v>2674</v>
      </c>
      <c r="D818" s="328" t="s">
        <v>2675</v>
      </c>
      <c r="E818" s="329" t="s">
        <v>2738</v>
      </c>
      <c r="F818" s="328" t="s">
        <v>2646</v>
      </c>
      <c r="G818" s="330"/>
      <c r="H818" s="330"/>
      <c r="I818" s="330"/>
      <c r="J818" s="330"/>
      <c r="K818" s="332">
        <f t="shared" ref="K818:K837" si="32">SUM(G818:J818)</f>
        <v>0</v>
      </c>
      <c r="L818" s="330"/>
      <c r="M818" s="332">
        <f>K818-L818</f>
        <v>0</v>
      </c>
      <c r="N818" s="349"/>
      <c r="O818" s="330"/>
      <c r="P818" s="330"/>
      <c r="Q818" s="330"/>
      <c r="R818" s="330"/>
    </row>
    <row r="819" spans="1:18" ht="18.75" customHeight="1" x14ac:dyDescent="0.25">
      <c r="A819" s="328">
        <v>2</v>
      </c>
      <c r="B819" s="328" t="s">
        <v>2676</v>
      </c>
      <c r="C819" s="329" t="s">
        <v>2677</v>
      </c>
      <c r="D819" s="328" t="s">
        <v>2678</v>
      </c>
      <c r="E819" s="329" t="s">
        <v>2739</v>
      </c>
      <c r="F819" s="328" t="s">
        <v>2646</v>
      </c>
      <c r="G819" s="330"/>
      <c r="H819" s="330"/>
      <c r="I819" s="330"/>
      <c r="J819" s="330"/>
      <c r="K819" s="332">
        <f t="shared" si="32"/>
        <v>0</v>
      </c>
      <c r="L819" s="330"/>
      <c r="M819" s="332">
        <f>K819-L819</f>
        <v>0</v>
      </c>
      <c r="N819" s="349"/>
      <c r="O819" s="330"/>
      <c r="P819" s="330"/>
      <c r="Q819" s="330"/>
      <c r="R819" s="330"/>
    </row>
    <row r="820" spans="1:18" ht="30" customHeight="1" x14ac:dyDescent="0.25">
      <c r="A820" s="328">
        <v>3</v>
      </c>
      <c r="B820" s="328" t="s">
        <v>2679</v>
      </c>
      <c r="C820" s="329" t="s">
        <v>2680</v>
      </c>
      <c r="D820" s="328" t="s">
        <v>2681</v>
      </c>
      <c r="E820" s="329" t="s">
        <v>2738</v>
      </c>
      <c r="F820" s="328" t="s">
        <v>2646</v>
      </c>
      <c r="G820" s="330"/>
      <c r="H820" s="330"/>
      <c r="I820" s="330"/>
      <c r="J820" s="330"/>
      <c r="K820" s="332">
        <f t="shared" si="32"/>
        <v>0</v>
      </c>
      <c r="L820" s="330"/>
      <c r="M820" s="332">
        <f t="shared" ref="M820:M837" si="33">K820-L820</f>
        <v>0</v>
      </c>
      <c r="N820" s="349" t="s">
        <v>2682</v>
      </c>
      <c r="O820" s="330"/>
      <c r="P820" s="330"/>
      <c r="Q820" s="330"/>
      <c r="R820" s="330"/>
    </row>
    <row r="821" spans="1:18" ht="18.75" customHeight="1" x14ac:dyDescent="0.25">
      <c r="A821" s="328">
        <v>4</v>
      </c>
      <c r="B821" s="328" t="s">
        <v>2683</v>
      </c>
      <c r="C821" s="329" t="s">
        <v>2684</v>
      </c>
      <c r="D821" s="328" t="s">
        <v>2685</v>
      </c>
      <c r="E821" s="329" t="s">
        <v>2738</v>
      </c>
      <c r="F821" s="328" t="s">
        <v>2646</v>
      </c>
      <c r="G821" s="330"/>
      <c r="H821" s="330"/>
      <c r="I821" s="330"/>
      <c r="J821" s="330"/>
      <c r="K821" s="332">
        <f t="shared" si="32"/>
        <v>0</v>
      </c>
      <c r="L821" s="330"/>
      <c r="M821" s="332">
        <f t="shared" si="33"/>
        <v>0</v>
      </c>
      <c r="N821" s="349"/>
      <c r="O821" s="330"/>
      <c r="P821" s="330"/>
      <c r="Q821" s="330"/>
      <c r="R821" s="330"/>
    </row>
    <row r="822" spans="1:18" ht="18.75" customHeight="1" x14ac:dyDescent="0.25">
      <c r="A822" s="328">
        <v>5</v>
      </c>
      <c r="B822" s="328" t="s">
        <v>2686</v>
      </c>
      <c r="C822" s="329" t="s">
        <v>2687</v>
      </c>
      <c r="D822" s="328" t="s">
        <v>2688</v>
      </c>
      <c r="E822" s="329" t="s">
        <v>2739</v>
      </c>
      <c r="F822" s="328" t="s">
        <v>2646</v>
      </c>
      <c r="G822" s="330"/>
      <c r="H822" s="330"/>
      <c r="I822" s="330"/>
      <c r="J822" s="330"/>
      <c r="K822" s="332">
        <f t="shared" si="32"/>
        <v>0</v>
      </c>
      <c r="L822" s="330"/>
      <c r="M822" s="332">
        <f t="shared" si="33"/>
        <v>0</v>
      </c>
      <c r="N822" s="349"/>
      <c r="O822" s="330"/>
      <c r="P822" s="330"/>
      <c r="Q822" s="330"/>
      <c r="R822" s="330"/>
    </row>
    <row r="823" spans="1:18" ht="18.75" customHeight="1" x14ac:dyDescent="0.25">
      <c r="A823" s="328">
        <v>6</v>
      </c>
      <c r="B823" s="328" t="s">
        <v>2689</v>
      </c>
      <c r="C823" s="329" t="s">
        <v>2690</v>
      </c>
      <c r="D823" s="328" t="s">
        <v>2691</v>
      </c>
      <c r="E823" s="329" t="s">
        <v>2738</v>
      </c>
      <c r="F823" s="328" t="s">
        <v>2646</v>
      </c>
      <c r="G823" s="330"/>
      <c r="H823" s="330"/>
      <c r="I823" s="330"/>
      <c r="J823" s="330"/>
      <c r="K823" s="332">
        <f t="shared" si="32"/>
        <v>0</v>
      </c>
      <c r="L823" s="330"/>
      <c r="M823" s="332">
        <f t="shared" si="33"/>
        <v>0</v>
      </c>
      <c r="N823" s="349"/>
      <c r="O823" s="330"/>
      <c r="P823" s="330"/>
      <c r="Q823" s="330"/>
      <c r="R823" s="330"/>
    </row>
    <row r="824" spans="1:18" ht="18.75" customHeight="1" x14ac:dyDescent="0.25">
      <c r="A824" s="328">
        <v>7</v>
      </c>
      <c r="B824" s="328" t="s">
        <v>2692</v>
      </c>
      <c r="C824" s="329" t="s">
        <v>2693</v>
      </c>
      <c r="D824" s="328" t="s">
        <v>2694</v>
      </c>
      <c r="E824" s="329" t="s">
        <v>2738</v>
      </c>
      <c r="F824" s="328" t="s">
        <v>2646</v>
      </c>
      <c r="G824" s="330"/>
      <c r="H824" s="330"/>
      <c r="I824" s="330"/>
      <c r="J824" s="330"/>
      <c r="K824" s="332">
        <f t="shared" si="32"/>
        <v>0</v>
      </c>
      <c r="L824" s="330"/>
      <c r="M824" s="332">
        <f t="shared" si="33"/>
        <v>0</v>
      </c>
      <c r="N824" s="349"/>
      <c r="O824" s="330"/>
      <c r="P824" s="330"/>
      <c r="Q824" s="330"/>
      <c r="R824" s="330"/>
    </row>
    <row r="825" spans="1:18" ht="18.75" customHeight="1" x14ac:dyDescent="0.25">
      <c r="A825" s="328">
        <v>8</v>
      </c>
      <c r="B825" s="328" t="s">
        <v>2695</v>
      </c>
      <c r="C825" s="329" t="s">
        <v>2696</v>
      </c>
      <c r="D825" s="328" t="s">
        <v>2697</v>
      </c>
      <c r="E825" s="329" t="s">
        <v>2739</v>
      </c>
      <c r="F825" s="328" t="s">
        <v>2646</v>
      </c>
      <c r="G825" s="330"/>
      <c r="H825" s="330"/>
      <c r="I825" s="330"/>
      <c r="J825" s="330"/>
      <c r="K825" s="332">
        <f t="shared" si="32"/>
        <v>0</v>
      </c>
      <c r="L825" s="330"/>
      <c r="M825" s="332">
        <f t="shared" si="33"/>
        <v>0</v>
      </c>
      <c r="N825" s="349"/>
      <c r="O825" s="330"/>
      <c r="P825" s="330"/>
      <c r="Q825" s="330"/>
      <c r="R825" s="330"/>
    </row>
    <row r="826" spans="1:18" ht="30" customHeight="1" x14ac:dyDescent="0.25">
      <c r="A826" s="328">
        <v>9</v>
      </c>
      <c r="B826" s="328" t="s">
        <v>2698</v>
      </c>
      <c r="C826" s="329" t="s">
        <v>2699</v>
      </c>
      <c r="D826" s="328" t="s">
        <v>2700</v>
      </c>
      <c r="E826" s="329" t="s">
        <v>2739</v>
      </c>
      <c r="F826" s="328" t="s">
        <v>2646</v>
      </c>
      <c r="G826" s="330"/>
      <c r="H826" s="330"/>
      <c r="I826" s="330"/>
      <c r="J826" s="330"/>
      <c r="K826" s="332">
        <f t="shared" si="32"/>
        <v>0</v>
      </c>
      <c r="L826" s="330"/>
      <c r="M826" s="332">
        <f t="shared" si="33"/>
        <v>0</v>
      </c>
      <c r="N826" s="349" t="s">
        <v>2682</v>
      </c>
      <c r="O826" s="351"/>
      <c r="P826" s="330"/>
      <c r="Q826" s="330"/>
      <c r="R826" s="330"/>
    </row>
    <row r="827" spans="1:18" ht="18.75" customHeight="1" x14ac:dyDescent="0.25">
      <c r="A827" s="328">
        <v>10</v>
      </c>
      <c r="B827" s="328" t="s">
        <v>2701</v>
      </c>
      <c r="C827" s="329" t="s">
        <v>2702</v>
      </c>
      <c r="D827" s="328" t="s">
        <v>2703</v>
      </c>
      <c r="E827" s="329" t="s">
        <v>2739</v>
      </c>
      <c r="F827" s="328" t="s">
        <v>2646</v>
      </c>
      <c r="G827" s="330"/>
      <c r="H827" s="330">
        <v>87.98</v>
      </c>
      <c r="I827" s="330"/>
      <c r="J827" s="330"/>
      <c r="K827" s="332">
        <f t="shared" si="32"/>
        <v>87.98</v>
      </c>
      <c r="L827" s="330"/>
      <c r="M827" s="332">
        <f t="shared" si="33"/>
        <v>87.98</v>
      </c>
      <c r="N827" s="349"/>
      <c r="O827" s="351"/>
      <c r="P827" s="330"/>
      <c r="Q827" s="330"/>
      <c r="R827" s="330"/>
    </row>
    <row r="828" spans="1:18" ht="18.75" customHeight="1" x14ac:dyDescent="0.25">
      <c r="A828" s="328">
        <v>11</v>
      </c>
      <c r="B828" s="328" t="s">
        <v>2704</v>
      </c>
      <c r="C828" s="329" t="s">
        <v>2705</v>
      </c>
      <c r="D828" s="328" t="s">
        <v>2706</v>
      </c>
      <c r="E828" s="329" t="s">
        <v>2739</v>
      </c>
      <c r="F828" s="328" t="s">
        <v>2646</v>
      </c>
      <c r="G828" s="330"/>
      <c r="H828" s="330"/>
      <c r="I828" s="330"/>
      <c r="J828" s="330"/>
      <c r="K828" s="332">
        <f t="shared" si="32"/>
        <v>0</v>
      </c>
      <c r="L828" s="330"/>
      <c r="M828" s="332">
        <f t="shared" si="33"/>
        <v>0</v>
      </c>
      <c r="N828" s="349"/>
      <c r="O828" s="351"/>
      <c r="P828" s="330"/>
      <c r="Q828" s="330"/>
      <c r="R828" s="330"/>
    </row>
    <row r="829" spans="1:18" ht="30" customHeight="1" x14ac:dyDescent="0.25">
      <c r="A829" s="328">
        <v>12</v>
      </c>
      <c r="B829" s="328" t="s">
        <v>2707</v>
      </c>
      <c r="C829" s="329" t="s">
        <v>2708</v>
      </c>
      <c r="D829" s="328" t="s">
        <v>2709</v>
      </c>
      <c r="E829" s="329" t="s">
        <v>2739</v>
      </c>
      <c r="F829" s="328" t="s">
        <v>2646</v>
      </c>
      <c r="G829" s="330"/>
      <c r="H829" s="330"/>
      <c r="I829" s="330"/>
      <c r="J829" s="330"/>
      <c r="K829" s="332">
        <f t="shared" si="32"/>
        <v>0</v>
      </c>
      <c r="L829" s="330"/>
      <c r="M829" s="332">
        <f t="shared" si="33"/>
        <v>0</v>
      </c>
      <c r="N829" s="349" t="s">
        <v>2682</v>
      </c>
      <c r="O829" s="330"/>
      <c r="P829" s="330"/>
      <c r="Q829" s="330"/>
      <c r="R829" s="330"/>
    </row>
    <row r="830" spans="1:18" ht="18.75" customHeight="1" x14ac:dyDescent="0.25">
      <c r="A830" s="328">
        <v>13</v>
      </c>
      <c r="B830" s="328" t="s">
        <v>2710</v>
      </c>
      <c r="C830" s="329" t="s">
        <v>2711</v>
      </c>
      <c r="D830" s="328" t="s">
        <v>2712</v>
      </c>
      <c r="E830" s="329" t="s">
        <v>2738</v>
      </c>
      <c r="F830" s="328" t="s">
        <v>2646</v>
      </c>
      <c r="G830" s="330"/>
      <c r="H830" s="330"/>
      <c r="I830" s="330"/>
      <c r="J830" s="330"/>
      <c r="K830" s="332">
        <f t="shared" si="32"/>
        <v>0</v>
      </c>
      <c r="L830" s="330"/>
      <c r="M830" s="332">
        <f t="shared" si="33"/>
        <v>0</v>
      </c>
      <c r="N830" s="349"/>
      <c r="O830" s="351"/>
      <c r="P830" s="330"/>
      <c r="Q830" s="330"/>
      <c r="R830" s="330"/>
    </row>
    <row r="831" spans="1:18" ht="18.75" customHeight="1" x14ac:dyDescent="0.25">
      <c r="A831" s="328">
        <v>14</v>
      </c>
      <c r="B831" s="328" t="s">
        <v>2713</v>
      </c>
      <c r="C831" s="329" t="s">
        <v>2714</v>
      </c>
      <c r="D831" s="328" t="s">
        <v>2715</v>
      </c>
      <c r="E831" s="329" t="s">
        <v>2738</v>
      </c>
      <c r="F831" s="328" t="s">
        <v>2646</v>
      </c>
      <c r="G831" s="330"/>
      <c r="H831" s="330"/>
      <c r="I831" s="330"/>
      <c r="J831" s="330"/>
      <c r="K831" s="332">
        <f t="shared" si="32"/>
        <v>0</v>
      </c>
      <c r="L831" s="330"/>
      <c r="M831" s="332">
        <f t="shared" si="33"/>
        <v>0</v>
      </c>
      <c r="N831" s="349"/>
      <c r="O831" s="330"/>
      <c r="P831" s="330"/>
      <c r="Q831" s="330"/>
      <c r="R831" s="330"/>
    </row>
    <row r="832" spans="1:18" ht="18.75" customHeight="1" x14ac:dyDescent="0.25">
      <c r="A832" s="328">
        <v>15</v>
      </c>
      <c r="B832" s="328" t="s">
        <v>2716</v>
      </c>
      <c r="C832" s="329" t="s">
        <v>2717</v>
      </c>
      <c r="D832" s="328" t="s">
        <v>2718</v>
      </c>
      <c r="E832" s="329" t="s">
        <v>2739</v>
      </c>
      <c r="F832" s="328" t="s">
        <v>2646</v>
      </c>
      <c r="G832" s="330"/>
      <c r="H832" s="330"/>
      <c r="I832" s="330"/>
      <c r="J832" s="330"/>
      <c r="K832" s="332">
        <f t="shared" si="32"/>
        <v>0</v>
      </c>
      <c r="L832" s="330"/>
      <c r="M832" s="332">
        <f t="shared" si="33"/>
        <v>0</v>
      </c>
      <c r="N832" s="349"/>
      <c r="O832" s="330"/>
      <c r="P832" s="330"/>
      <c r="Q832" s="330"/>
      <c r="R832" s="330"/>
    </row>
    <row r="833" spans="1:20" ht="18.75" customHeight="1" x14ac:dyDescent="0.25">
      <c r="A833" s="328">
        <v>16</v>
      </c>
      <c r="B833" s="328" t="s">
        <v>2719</v>
      </c>
      <c r="C833" s="329" t="s">
        <v>2720</v>
      </c>
      <c r="D833" s="328" t="s">
        <v>2721</v>
      </c>
      <c r="E833" s="329" t="s">
        <v>2739</v>
      </c>
      <c r="F833" s="328" t="s">
        <v>2646</v>
      </c>
      <c r="G833" s="330"/>
      <c r="H833" s="330"/>
      <c r="I833" s="330"/>
      <c r="J833" s="330"/>
      <c r="K833" s="332">
        <f t="shared" si="32"/>
        <v>0</v>
      </c>
      <c r="L833" s="330"/>
      <c r="M833" s="332">
        <f t="shared" si="33"/>
        <v>0</v>
      </c>
      <c r="N833" s="349"/>
      <c r="O833" s="330"/>
      <c r="P833" s="330"/>
      <c r="Q833" s="330"/>
      <c r="R833" s="330"/>
    </row>
    <row r="834" spans="1:20" ht="18.75" customHeight="1" x14ac:dyDescent="0.25">
      <c r="A834" s="328">
        <v>17</v>
      </c>
      <c r="B834" s="328" t="s">
        <v>2722</v>
      </c>
      <c r="C834" s="329" t="s">
        <v>2723</v>
      </c>
      <c r="D834" s="328" t="s">
        <v>2724</v>
      </c>
      <c r="E834" s="329" t="s">
        <v>2739</v>
      </c>
      <c r="F834" s="328" t="s">
        <v>2646</v>
      </c>
      <c r="G834" s="330"/>
      <c r="H834" s="330"/>
      <c r="I834" s="330"/>
      <c r="J834" s="330"/>
      <c r="K834" s="332">
        <f t="shared" si="32"/>
        <v>0</v>
      </c>
      <c r="L834" s="330"/>
      <c r="M834" s="332">
        <f t="shared" si="33"/>
        <v>0</v>
      </c>
      <c r="N834" s="349"/>
      <c r="O834" s="330"/>
      <c r="P834" s="330"/>
      <c r="Q834" s="330"/>
      <c r="R834" s="330"/>
    </row>
    <row r="835" spans="1:20" ht="18.75" customHeight="1" x14ac:dyDescent="0.25">
      <c r="A835" s="328">
        <v>18</v>
      </c>
      <c r="B835" s="328" t="s">
        <v>2725</v>
      </c>
      <c r="C835" s="329" t="s">
        <v>2726</v>
      </c>
      <c r="D835" s="328" t="s">
        <v>2727</v>
      </c>
      <c r="E835" s="329" t="s">
        <v>2739</v>
      </c>
      <c r="F835" s="328" t="s">
        <v>2646</v>
      </c>
      <c r="G835" s="330"/>
      <c r="H835" s="330">
        <v>87.98</v>
      </c>
      <c r="I835" s="330"/>
      <c r="J835" s="330"/>
      <c r="K835" s="332">
        <f t="shared" si="32"/>
        <v>87.98</v>
      </c>
      <c r="L835" s="330"/>
      <c r="M835" s="332">
        <f t="shared" si="33"/>
        <v>87.98</v>
      </c>
      <c r="N835" s="349"/>
      <c r="O835" s="330"/>
      <c r="P835" s="330"/>
      <c r="Q835" s="330"/>
      <c r="R835" s="330"/>
    </row>
    <row r="836" spans="1:20" ht="18.75" customHeight="1" x14ac:dyDescent="0.25">
      <c r="A836" s="328">
        <v>19</v>
      </c>
      <c r="B836" s="328" t="s">
        <v>2728</v>
      </c>
      <c r="C836" s="329" t="s">
        <v>2729</v>
      </c>
      <c r="D836" s="328" t="s">
        <v>2730</v>
      </c>
      <c r="E836" s="329" t="s">
        <v>2739</v>
      </c>
      <c r="F836" s="328" t="s">
        <v>2646</v>
      </c>
      <c r="G836" s="330"/>
      <c r="H836" s="330"/>
      <c r="I836" s="330"/>
      <c r="J836" s="330"/>
      <c r="K836" s="332">
        <f t="shared" si="32"/>
        <v>0</v>
      </c>
      <c r="L836" s="330"/>
      <c r="M836" s="332">
        <f t="shared" si="33"/>
        <v>0</v>
      </c>
      <c r="N836" s="349"/>
      <c r="O836" s="330"/>
      <c r="P836" s="330"/>
      <c r="Q836" s="330"/>
      <c r="R836" s="330"/>
    </row>
    <row r="837" spans="1:20" ht="18.75" customHeight="1" x14ac:dyDescent="0.25">
      <c r="A837" s="328">
        <v>20</v>
      </c>
      <c r="B837" s="328" t="s">
        <v>2731</v>
      </c>
      <c r="C837" s="329" t="s">
        <v>2732</v>
      </c>
      <c r="D837" s="328" t="s">
        <v>2733</v>
      </c>
      <c r="E837" s="329" t="s">
        <v>2738</v>
      </c>
      <c r="F837" s="328" t="s">
        <v>2646</v>
      </c>
      <c r="G837" s="330"/>
      <c r="H837" s="330"/>
      <c r="I837" s="330"/>
      <c r="J837" s="330"/>
      <c r="K837" s="332">
        <f t="shared" si="32"/>
        <v>0</v>
      </c>
      <c r="L837" s="330"/>
      <c r="M837" s="332">
        <f t="shared" si="33"/>
        <v>0</v>
      </c>
      <c r="N837" s="349"/>
      <c r="O837" s="330"/>
      <c r="P837" s="330"/>
      <c r="Q837" s="330"/>
      <c r="R837" s="330"/>
    </row>
    <row r="838" spans="1:20" s="2" customFormat="1" ht="30" customHeight="1" x14ac:dyDescent="0.25">
      <c r="A838" s="342"/>
      <c r="B838" s="470" t="s">
        <v>2640</v>
      </c>
      <c r="C838" s="470"/>
      <c r="D838" s="470"/>
      <c r="E838" s="470"/>
      <c r="F838" s="342"/>
      <c r="G838" s="332">
        <f t="shared" ref="G838:M838" si="34">SUM(G818:G837)</f>
        <v>0</v>
      </c>
      <c r="H838" s="332">
        <f t="shared" si="34"/>
        <v>175.96</v>
      </c>
      <c r="I838" s="332">
        <f t="shared" si="34"/>
        <v>0</v>
      </c>
      <c r="J838" s="332">
        <f t="shared" si="34"/>
        <v>0</v>
      </c>
      <c r="K838" s="332">
        <f t="shared" si="34"/>
        <v>175.96</v>
      </c>
      <c r="L838" s="332">
        <f t="shared" si="34"/>
        <v>0</v>
      </c>
      <c r="M838" s="332">
        <f t="shared" si="34"/>
        <v>175.96</v>
      </c>
      <c r="N838" s="332"/>
      <c r="O838" s="332">
        <f>SUM(O818:O837)</f>
        <v>0</v>
      </c>
      <c r="P838" s="332">
        <f>SUM(P818:P837)</f>
        <v>0</v>
      </c>
      <c r="Q838" s="332">
        <f>SUM(Q818:Q837)</f>
        <v>0</v>
      </c>
      <c r="R838" s="332">
        <f>SUM(R818:R837)</f>
        <v>0</v>
      </c>
    </row>
    <row r="839" spans="1:20" s="2" customFormat="1" ht="30" customHeight="1" x14ac:dyDescent="0.25">
      <c r="A839" s="342"/>
      <c r="B839" s="470" t="s">
        <v>124</v>
      </c>
      <c r="C839" s="470"/>
      <c r="D839" s="470"/>
      <c r="E839" s="470"/>
      <c r="F839" s="342"/>
      <c r="G839" s="332">
        <f t="shared" ref="G839:M839" si="35">G807+G816+G838</f>
        <v>2723277.8499999992</v>
      </c>
      <c r="H839" s="332">
        <f t="shared" si="35"/>
        <v>275507.51000000036</v>
      </c>
      <c r="I839" s="332">
        <f t="shared" si="35"/>
        <v>0</v>
      </c>
      <c r="J839" s="332">
        <f t="shared" si="35"/>
        <v>213736.06000000041</v>
      </c>
      <c r="K839" s="332">
        <f t="shared" si="35"/>
        <v>3209257.6399999931</v>
      </c>
      <c r="L839" s="332">
        <f t="shared" si="35"/>
        <v>687938.55999999924</v>
      </c>
      <c r="M839" s="332">
        <f t="shared" si="35"/>
        <v>2494924.5899999994</v>
      </c>
      <c r="N839" s="332"/>
      <c r="O839" s="332">
        <f>O807+O816+O838</f>
        <v>131363.84</v>
      </c>
      <c r="P839" s="332">
        <f>P807+P816+P838</f>
        <v>4659.1300000000156</v>
      </c>
      <c r="Q839" s="332">
        <f>Q807+Q816+Q838</f>
        <v>193.64000000000027</v>
      </c>
      <c r="R839" s="332">
        <f>R807+R816+R838</f>
        <v>8393.6399999999867</v>
      </c>
      <c r="T839" s="321"/>
    </row>
    <row r="844" spans="1:20" s="354" customFormat="1" ht="24" customHeight="1" x14ac:dyDescent="0.25">
      <c r="A844" s="3"/>
      <c r="B844" s="3"/>
      <c r="C844" s="3"/>
      <c r="D844" s="3"/>
      <c r="E844" s="3"/>
      <c r="F844" s="3"/>
      <c r="G844" s="312"/>
      <c r="H844" s="312"/>
      <c r="I844" s="312"/>
      <c r="J844" s="312"/>
      <c r="K844" s="321"/>
      <c r="L844" s="312"/>
      <c r="M844" s="321"/>
      <c r="N844" s="338"/>
      <c r="O844" s="312"/>
      <c r="P844" s="312"/>
      <c r="Q844" s="312"/>
      <c r="R844" s="312"/>
      <c r="S844" s="352"/>
      <c r="T844" s="353"/>
    </row>
    <row r="845" spans="1:20" x14ac:dyDescent="0.25">
      <c r="T845" s="312"/>
    </row>
    <row r="846" spans="1:20" x14ac:dyDescent="0.25">
      <c r="T846" s="312"/>
    </row>
    <row r="847" spans="1:20" x14ac:dyDescent="0.25">
      <c r="F847" s="2"/>
      <c r="K847" s="312"/>
      <c r="M847" s="312"/>
      <c r="N847" s="312"/>
    </row>
    <row r="849" spans="6:14" x14ac:dyDescent="0.25">
      <c r="F849" s="2"/>
      <c r="K849" s="312"/>
      <c r="M849" s="312"/>
      <c r="N849" s="312"/>
    </row>
  </sheetData>
  <mergeCells count="23">
    <mergeCell ref="O8:O9"/>
    <mergeCell ref="P8:R8"/>
    <mergeCell ref="P9:R9"/>
    <mergeCell ref="A4:R4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B839:E839"/>
    <mergeCell ref="K8:K9"/>
    <mergeCell ref="L8:L9"/>
    <mergeCell ref="M8:M9"/>
    <mergeCell ref="N8:N9"/>
    <mergeCell ref="B807:E807"/>
    <mergeCell ref="B808:R808"/>
    <mergeCell ref="B816:E816"/>
    <mergeCell ref="B817:R817"/>
    <mergeCell ref="B838:E8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57"/>
  <sheetViews>
    <sheetView workbookViewId="0">
      <selection activeCell="C9" sqref="C9"/>
    </sheetView>
  </sheetViews>
  <sheetFormatPr baseColWidth="10" defaultRowHeight="12.75" x14ac:dyDescent="0.25"/>
  <cols>
    <col min="1" max="1" width="7.140625" style="3" customWidth="1"/>
    <col min="2" max="2" width="8.85546875" style="3" customWidth="1"/>
    <col min="3" max="3" width="35.85546875" style="381" customWidth="1"/>
    <col min="4" max="4" width="10.42578125" style="382" customWidth="1"/>
    <col min="5" max="5" width="21.28515625" style="381" customWidth="1"/>
    <col min="6" max="6" width="7.5703125" style="382" customWidth="1"/>
    <col min="7" max="7" width="10.5703125" style="3" customWidth="1"/>
    <col min="8" max="8" width="11.28515625" style="312" customWidth="1"/>
    <col min="9" max="9" width="10.7109375" style="312" customWidth="1"/>
    <col min="10" max="10" width="12.5703125" style="312" customWidth="1"/>
    <col min="11" max="11" width="9.7109375" style="383" customWidth="1"/>
    <col min="12" max="12" width="10.85546875" style="312" customWidth="1"/>
    <col min="13" max="13" width="28" style="384" customWidth="1"/>
    <col min="14" max="14" width="9.7109375" style="383" customWidth="1"/>
    <col min="15" max="253" width="11.42578125" style="3"/>
    <col min="254" max="254" width="5.140625" style="3" customWidth="1"/>
    <col min="255" max="255" width="7.5703125" style="3" customWidth="1"/>
    <col min="256" max="256" width="12.140625" style="3" customWidth="1"/>
    <col min="257" max="257" width="7.140625" style="3" customWidth="1"/>
    <col min="258" max="258" width="8.85546875" style="3" customWidth="1"/>
    <col min="259" max="259" width="35.85546875" style="3" customWidth="1"/>
    <col min="260" max="260" width="10.42578125" style="3" customWidth="1"/>
    <col min="261" max="261" width="21.28515625" style="3" customWidth="1"/>
    <col min="262" max="262" width="7.5703125" style="3" customWidth="1"/>
    <col min="263" max="263" width="10.5703125" style="3" customWidth="1"/>
    <col min="264" max="264" width="11.28515625" style="3" customWidth="1"/>
    <col min="265" max="265" width="10.7109375" style="3" customWidth="1"/>
    <col min="266" max="266" width="12.5703125" style="3" customWidth="1"/>
    <col min="267" max="267" width="9.7109375" style="3" customWidth="1"/>
    <col min="268" max="268" width="10.85546875" style="3" customWidth="1"/>
    <col min="269" max="269" width="28" style="3" customWidth="1"/>
    <col min="270" max="270" width="9.7109375" style="3" customWidth="1"/>
    <col min="271" max="509" width="11.42578125" style="3"/>
    <col min="510" max="510" width="5.140625" style="3" customWidth="1"/>
    <col min="511" max="511" width="7.5703125" style="3" customWidth="1"/>
    <col min="512" max="512" width="12.140625" style="3" customWidth="1"/>
    <col min="513" max="513" width="7.140625" style="3" customWidth="1"/>
    <col min="514" max="514" width="8.85546875" style="3" customWidth="1"/>
    <col min="515" max="515" width="35.85546875" style="3" customWidth="1"/>
    <col min="516" max="516" width="10.42578125" style="3" customWidth="1"/>
    <col min="517" max="517" width="21.28515625" style="3" customWidth="1"/>
    <col min="518" max="518" width="7.5703125" style="3" customWidth="1"/>
    <col min="519" max="519" width="10.5703125" style="3" customWidth="1"/>
    <col min="520" max="520" width="11.28515625" style="3" customWidth="1"/>
    <col min="521" max="521" width="10.7109375" style="3" customWidth="1"/>
    <col min="522" max="522" width="12.5703125" style="3" customWidth="1"/>
    <col min="523" max="523" width="9.7109375" style="3" customWidth="1"/>
    <col min="524" max="524" width="10.85546875" style="3" customWidth="1"/>
    <col min="525" max="525" width="28" style="3" customWidth="1"/>
    <col min="526" max="526" width="9.7109375" style="3" customWidth="1"/>
    <col min="527" max="765" width="11.42578125" style="3"/>
    <col min="766" max="766" width="5.140625" style="3" customWidth="1"/>
    <col min="767" max="767" width="7.5703125" style="3" customWidth="1"/>
    <col min="768" max="768" width="12.140625" style="3" customWidth="1"/>
    <col min="769" max="769" width="7.140625" style="3" customWidth="1"/>
    <col min="770" max="770" width="8.85546875" style="3" customWidth="1"/>
    <col min="771" max="771" width="35.85546875" style="3" customWidth="1"/>
    <col min="772" max="772" width="10.42578125" style="3" customWidth="1"/>
    <col min="773" max="773" width="21.28515625" style="3" customWidth="1"/>
    <col min="774" max="774" width="7.5703125" style="3" customWidth="1"/>
    <col min="775" max="775" width="10.5703125" style="3" customWidth="1"/>
    <col min="776" max="776" width="11.28515625" style="3" customWidth="1"/>
    <col min="777" max="777" width="10.7109375" style="3" customWidth="1"/>
    <col min="778" max="778" width="12.5703125" style="3" customWidth="1"/>
    <col min="779" max="779" width="9.7109375" style="3" customWidth="1"/>
    <col min="780" max="780" width="10.85546875" style="3" customWidth="1"/>
    <col min="781" max="781" width="28" style="3" customWidth="1"/>
    <col min="782" max="782" width="9.7109375" style="3" customWidth="1"/>
    <col min="783" max="1021" width="11.42578125" style="3"/>
    <col min="1022" max="1022" width="5.140625" style="3" customWidth="1"/>
    <col min="1023" max="1023" width="7.5703125" style="3" customWidth="1"/>
    <col min="1024" max="1024" width="12.140625" style="3" customWidth="1"/>
    <col min="1025" max="1025" width="7.140625" style="3" customWidth="1"/>
    <col min="1026" max="1026" width="8.85546875" style="3" customWidth="1"/>
    <col min="1027" max="1027" width="35.85546875" style="3" customWidth="1"/>
    <col min="1028" max="1028" width="10.42578125" style="3" customWidth="1"/>
    <col min="1029" max="1029" width="21.28515625" style="3" customWidth="1"/>
    <col min="1030" max="1030" width="7.5703125" style="3" customWidth="1"/>
    <col min="1031" max="1031" width="10.5703125" style="3" customWidth="1"/>
    <col min="1032" max="1032" width="11.28515625" style="3" customWidth="1"/>
    <col min="1033" max="1033" width="10.7109375" style="3" customWidth="1"/>
    <col min="1034" max="1034" width="12.5703125" style="3" customWidth="1"/>
    <col min="1035" max="1035" width="9.7109375" style="3" customWidth="1"/>
    <col min="1036" max="1036" width="10.85546875" style="3" customWidth="1"/>
    <col min="1037" max="1037" width="28" style="3" customWidth="1"/>
    <col min="1038" max="1038" width="9.7109375" style="3" customWidth="1"/>
    <col min="1039" max="1277" width="11.42578125" style="3"/>
    <col min="1278" max="1278" width="5.140625" style="3" customWidth="1"/>
    <col min="1279" max="1279" width="7.5703125" style="3" customWidth="1"/>
    <col min="1280" max="1280" width="12.140625" style="3" customWidth="1"/>
    <col min="1281" max="1281" width="7.140625" style="3" customWidth="1"/>
    <col min="1282" max="1282" width="8.85546875" style="3" customWidth="1"/>
    <col min="1283" max="1283" width="35.85546875" style="3" customWidth="1"/>
    <col min="1284" max="1284" width="10.42578125" style="3" customWidth="1"/>
    <col min="1285" max="1285" width="21.28515625" style="3" customWidth="1"/>
    <col min="1286" max="1286" width="7.5703125" style="3" customWidth="1"/>
    <col min="1287" max="1287" width="10.5703125" style="3" customWidth="1"/>
    <col min="1288" max="1288" width="11.28515625" style="3" customWidth="1"/>
    <col min="1289" max="1289" width="10.7109375" style="3" customWidth="1"/>
    <col min="1290" max="1290" width="12.5703125" style="3" customWidth="1"/>
    <col min="1291" max="1291" width="9.7109375" style="3" customWidth="1"/>
    <col min="1292" max="1292" width="10.85546875" style="3" customWidth="1"/>
    <col min="1293" max="1293" width="28" style="3" customWidth="1"/>
    <col min="1294" max="1294" width="9.7109375" style="3" customWidth="1"/>
    <col min="1295" max="1533" width="11.42578125" style="3"/>
    <col min="1534" max="1534" width="5.140625" style="3" customWidth="1"/>
    <col min="1535" max="1535" width="7.5703125" style="3" customWidth="1"/>
    <col min="1536" max="1536" width="12.140625" style="3" customWidth="1"/>
    <col min="1537" max="1537" width="7.140625" style="3" customWidth="1"/>
    <col min="1538" max="1538" width="8.85546875" style="3" customWidth="1"/>
    <col min="1539" max="1539" width="35.85546875" style="3" customWidth="1"/>
    <col min="1540" max="1540" width="10.42578125" style="3" customWidth="1"/>
    <col min="1541" max="1541" width="21.28515625" style="3" customWidth="1"/>
    <col min="1542" max="1542" width="7.5703125" style="3" customWidth="1"/>
    <col min="1543" max="1543" width="10.5703125" style="3" customWidth="1"/>
    <col min="1544" max="1544" width="11.28515625" style="3" customWidth="1"/>
    <col min="1545" max="1545" width="10.7109375" style="3" customWidth="1"/>
    <col min="1546" max="1546" width="12.5703125" style="3" customWidth="1"/>
    <col min="1547" max="1547" width="9.7109375" style="3" customWidth="1"/>
    <col min="1548" max="1548" width="10.85546875" style="3" customWidth="1"/>
    <col min="1549" max="1549" width="28" style="3" customWidth="1"/>
    <col min="1550" max="1550" width="9.7109375" style="3" customWidth="1"/>
    <col min="1551" max="1789" width="11.42578125" style="3"/>
    <col min="1790" max="1790" width="5.140625" style="3" customWidth="1"/>
    <col min="1791" max="1791" width="7.5703125" style="3" customWidth="1"/>
    <col min="1792" max="1792" width="12.140625" style="3" customWidth="1"/>
    <col min="1793" max="1793" width="7.140625" style="3" customWidth="1"/>
    <col min="1794" max="1794" width="8.85546875" style="3" customWidth="1"/>
    <col min="1795" max="1795" width="35.85546875" style="3" customWidth="1"/>
    <col min="1796" max="1796" width="10.42578125" style="3" customWidth="1"/>
    <col min="1797" max="1797" width="21.28515625" style="3" customWidth="1"/>
    <col min="1798" max="1798" width="7.5703125" style="3" customWidth="1"/>
    <col min="1799" max="1799" width="10.5703125" style="3" customWidth="1"/>
    <col min="1800" max="1800" width="11.28515625" style="3" customWidth="1"/>
    <col min="1801" max="1801" width="10.7109375" style="3" customWidth="1"/>
    <col min="1802" max="1802" width="12.5703125" style="3" customWidth="1"/>
    <col min="1803" max="1803" width="9.7109375" style="3" customWidth="1"/>
    <col min="1804" max="1804" width="10.85546875" style="3" customWidth="1"/>
    <col min="1805" max="1805" width="28" style="3" customWidth="1"/>
    <col min="1806" max="1806" width="9.7109375" style="3" customWidth="1"/>
    <col min="1807" max="2045" width="11.42578125" style="3"/>
    <col min="2046" max="2046" width="5.140625" style="3" customWidth="1"/>
    <col min="2047" max="2047" width="7.5703125" style="3" customWidth="1"/>
    <col min="2048" max="2048" width="12.140625" style="3" customWidth="1"/>
    <col min="2049" max="2049" width="7.140625" style="3" customWidth="1"/>
    <col min="2050" max="2050" width="8.85546875" style="3" customWidth="1"/>
    <col min="2051" max="2051" width="35.85546875" style="3" customWidth="1"/>
    <col min="2052" max="2052" width="10.42578125" style="3" customWidth="1"/>
    <col min="2053" max="2053" width="21.28515625" style="3" customWidth="1"/>
    <col min="2054" max="2054" width="7.5703125" style="3" customWidth="1"/>
    <col min="2055" max="2055" width="10.5703125" style="3" customWidth="1"/>
    <col min="2056" max="2056" width="11.28515625" style="3" customWidth="1"/>
    <col min="2057" max="2057" width="10.7109375" style="3" customWidth="1"/>
    <col min="2058" max="2058" width="12.5703125" style="3" customWidth="1"/>
    <col min="2059" max="2059" width="9.7109375" style="3" customWidth="1"/>
    <col min="2060" max="2060" width="10.85546875" style="3" customWidth="1"/>
    <col min="2061" max="2061" width="28" style="3" customWidth="1"/>
    <col min="2062" max="2062" width="9.7109375" style="3" customWidth="1"/>
    <col min="2063" max="2301" width="11.42578125" style="3"/>
    <col min="2302" max="2302" width="5.140625" style="3" customWidth="1"/>
    <col min="2303" max="2303" width="7.5703125" style="3" customWidth="1"/>
    <col min="2304" max="2304" width="12.140625" style="3" customWidth="1"/>
    <col min="2305" max="2305" width="7.140625" style="3" customWidth="1"/>
    <col min="2306" max="2306" width="8.85546875" style="3" customWidth="1"/>
    <col min="2307" max="2307" width="35.85546875" style="3" customWidth="1"/>
    <col min="2308" max="2308" width="10.42578125" style="3" customWidth="1"/>
    <col min="2309" max="2309" width="21.28515625" style="3" customWidth="1"/>
    <col min="2310" max="2310" width="7.5703125" style="3" customWidth="1"/>
    <col min="2311" max="2311" width="10.5703125" style="3" customWidth="1"/>
    <col min="2312" max="2312" width="11.28515625" style="3" customWidth="1"/>
    <col min="2313" max="2313" width="10.7109375" style="3" customWidth="1"/>
    <col min="2314" max="2314" width="12.5703125" style="3" customWidth="1"/>
    <col min="2315" max="2315" width="9.7109375" style="3" customWidth="1"/>
    <col min="2316" max="2316" width="10.85546875" style="3" customWidth="1"/>
    <col min="2317" max="2317" width="28" style="3" customWidth="1"/>
    <col min="2318" max="2318" width="9.7109375" style="3" customWidth="1"/>
    <col min="2319" max="2557" width="11.42578125" style="3"/>
    <col min="2558" max="2558" width="5.140625" style="3" customWidth="1"/>
    <col min="2559" max="2559" width="7.5703125" style="3" customWidth="1"/>
    <col min="2560" max="2560" width="12.140625" style="3" customWidth="1"/>
    <col min="2561" max="2561" width="7.140625" style="3" customWidth="1"/>
    <col min="2562" max="2562" width="8.85546875" style="3" customWidth="1"/>
    <col min="2563" max="2563" width="35.85546875" style="3" customWidth="1"/>
    <col min="2564" max="2564" width="10.42578125" style="3" customWidth="1"/>
    <col min="2565" max="2565" width="21.28515625" style="3" customWidth="1"/>
    <col min="2566" max="2566" width="7.5703125" style="3" customWidth="1"/>
    <col min="2567" max="2567" width="10.5703125" style="3" customWidth="1"/>
    <col min="2568" max="2568" width="11.28515625" style="3" customWidth="1"/>
    <col min="2569" max="2569" width="10.7109375" style="3" customWidth="1"/>
    <col min="2570" max="2570" width="12.5703125" style="3" customWidth="1"/>
    <col min="2571" max="2571" width="9.7109375" style="3" customWidth="1"/>
    <col min="2572" max="2572" width="10.85546875" style="3" customWidth="1"/>
    <col min="2573" max="2573" width="28" style="3" customWidth="1"/>
    <col min="2574" max="2574" width="9.7109375" style="3" customWidth="1"/>
    <col min="2575" max="2813" width="11.42578125" style="3"/>
    <col min="2814" max="2814" width="5.140625" style="3" customWidth="1"/>
    <col min="2815" max="2815" width="7.5703125" style="3" customWidth="1"/>
    <col min="2816" max="2816" width="12.140625" style="3" customWidth="1"/>
    <col min="2817" max="2817" width="7.140625" style="3" customWidth="1"/>
    <col min="2818" max="2818" width="8.85546875" style="3" customWidth="1"/>
    <col min="2819" max="2819" width="35.85546875" style="3" customWidth="1"/>
    <col min="2820" max="2820" width="10.42578125" style="3" customWidth="1"/>
    <col min="2821" max="2821" width="21.28515625" style="3" customWidth="1"/>
    <col min="2822" max="2822" width="7.5703125" style="3" customWidth="1"/>
    <col min="2823" max="2823" width="10.5703125" style="3" customWidth="1"/>
    <col min="2824" max="2824" width="11.28515625" style="3" customWidth="1"/>
    <col min="2825" max="2825" width="10.7109375" style="3" customWidth="1"/>
    <col min="2826" max="2826" width="12.5703125" style="3" customWidth="1"/>
    <col min="2827" max="2827" width="9.7109375" style="3" customWidth="1"/>
    <col min="2828" max="2828" width="10.85546875" style="3" customWidth="1"/>
    <col min="2829" max="2829" width="28" style="3" customWidth="1"/>
    <col min="2830" max="2830" width="9.7109375" style="3" customWidth="1"/>
    <col min="2831" max="3069" width="11.42578125" style="3"/>
    <col min="3070" max="3070" width="5.140625" style="3" customWidth="1"/>
    <col min="3071" max="3071" width="7.5703125" style="3" customWidth="1"/>
    <col min="3072" max="3072" width="12.140625" style="3" customWidth="1"/>
    <col min="3073" max="3073" width="7.140625" style="3" customWidth="1"/>
    <col min="3074" max="3074" width="8.85546875" style="3" customWidth="1"/>
    <col min="3075" max="3075" width="35.85546875" style="3" customWidth="1"/>
    <col min="3076" max="3076" width="10.42578125" style="3" customWidth="1"/>
    <col min="3077" max="3077" width="21.28515625" style="3" customWidth="1"/>
    <col min="3078" max="3078" width="7.5703125" style="3" customWidth="1"/>
    <col min="3079" max="3079" width="10.5703125" style="3" customWidth="1"/>
    <col min="3080" max="3080" width="11.28515625" style="3" customWidth="1"/>
    <col min="3081" max="3081" width="10.7109375" style="3" customWidth="1"/>
    <col min="3082" max="3082" width="12.5703125" style="3" customWidth="1"/>
    <col min="3083" max="3083" width="9.7109375" style="3" customWidth="1"/>
    <col min="3084" max="3084" width="10.85546875" style="3" customWidth="1"/>
    <col min="3085" max="3085" width="28" style="3" customWidth="1"/>
    <col min="3086" max="3086" width="9.7109375" style="3" customWidth="1"/>
    <col min="3087" max="3325" width="11.42578125" style="3"/>
    <col min="3326" max="3326" width="5.140625" style="3" customWidth="1"/>
    <col min="3327" max="3327" width="7.5703125" style="3" customWidth="1"/>
    <col min="3328" max="3328" width="12.140625" style="3" customWidth="1"/>
    <col min="3329" max="3329" width="7.140625" style="3" customWidth="1"/>
    <col min="3330" max="3330" width="8.85546875" style="3" customWidth="1"/>
    <col min="3331" max="3331" width="35.85546875" style="3" customWidth="1"/>
    <col min="3332" max="3332" width="10.42578125" style="3" customWidth="1"/>
    <col min="3333" max="3333" width="21.28515625" style="3" customWidth="1"/>
    <col min="3334" max="3334" width="7.5703125" style="3" customWidth="1"/>
    <col min="3335" max="3335" width="10.5703125" style="3" customWidth="1"/>
    <col min="3336" max="3336" width="11.28515625" style="3" customWidth="1"/>
    <col min="3337" max="3337" width="10.7109375" style="3" customWidth="1"/>
    <col min="3338" max="3338" width="12.5703125" style="3" customWidth="1"/>
    <col min="3339" max="3339" width="9.7109375" style="3" customWidth="1"/>
    <col min="3340" max="3340" width="10.85546875" style="3" customWidth="1"/>
    <col min="3341" max="3341" width="28" style="3" customWidth="1"/>
    <col min="3342" max="3342" width="9.7109375" style="3" customWidth="1"/>
    <col min="3343" max="3581" width="11.42578125" style="3"/>
    <col min="3582" max="3582" width="5.140625" style="3" customWidth="1"/>
    <col min="3583" max="3583" width="7.5703125" style="3" customWidth="1"/>
    <col min="3584" max="3584" width="12.140625" style="3" customWidth="1"/>
    <col min="3585" max="3585" width="7.140625" style="3" customWidth="1"/>
    <col min="3586" max="3586" width="8.85546875" style="3" customWidth="1"/>
    <col min="3587" max="3587" width="35.85546875" style="3" customWidth="1"/>
    <col min="3588" max="3588" width="10.42578125" style="3" customWidth="1"/>
    <col min="3589" max="3589" width="21.28515625" style="3" customWidth="1"/>
    <col min="3590" max="3590" width="7.5703125" style="3" customWidth="1"/>
    <col min="3591" max="3591" width="10.5703125" style="3" customWidth="1"/>
    <col min="3592" max="3592" width="11.28515625" style="3" customWidth="1"/>
    <col min="3593" max="3593" width="10.7109375" style="3" customWidth="1"/>
    <col min="3594" max="3594" width="12.5703125" style="3" customWidth="1"/>
    <col min="3595" max="3595" width="9.7109375" style="3" customWidth="1"/>
    <col min="3596" max="3596" width="10.85546875" style="3" customWidth="1"/>
    <col min="3597" max="3597" width="28" style="3" customWidth="1"/>
    <col min="3598" max="3598" width="9.7109375" style="3" customWidth="1"/>
    <col min="3599" max="3837" width="11.42578125" style="3"/>
    <col min="3838" max="3838" width="5.140625" style="3" customWidth="1"/>
    <col min="3839" max="3839" width="7.5703125" style="3" customWidth="1"/>
    <col min="3840" max="3840" width="12.140625" style="3" customWidth="1"/>
    <col min="3841" max="3841" width="7.140625" style="3" customWidth="1"/>
    <col min="3842" max="3842" width="8.85546875" style="3" customWidth="1"/>
    <col min="3843" max="3843" width="35.85546875" style="3" customWidth="1"/>
    <col min="3844" max="3844" width="10.42578125" style="3" customWidth="1"/>
    <col min="3845" max="3845" width="21.28515625" style="3" customWidth="1"/>
    <col min="3846" max="3846" width="7.5703125" style="3" customWidth="1"/>
    <col min="3847" max="3847" width="10.5703125" style="3" customWidth="1"/>
    <col min="3848" max="3848" width="11.28515625" style="3" customWidth="1"/>
    <col min="3849" max="3849" width="10.7109375" style="3" customWidth="1"/>
    <col min="3850" max="3850" width="12.5703125" style="3" customWidth="1"/>
    <col min="3851" max="3851" width="9.7109375" style="3" customWidth="1"/>
    <col min="3852" max="3852" width="10.85546875" style="3" customWidth="1"/>
    <col min="3853" max="3853" width="28" style="3" customWidth="1"/>
    <col min="3854" max="3854" width="9.7109375" style="3" customWidth="1"/>
    <col min="3855" max="4093" width="11.42578125" style="3"/>
    <col min="4094" max="4094" width="5.140625" style="3" customWidth="1"/>
    <col min="4095" max="4095" width="7.5703125" style="3" customWidth="1"/>
    <col min="4096" max="4096" width="12.140625" style="3" customWidth="1"/>
    <col min="4097" max="4097" width="7.140625" style="3" customWidth="1"/>
    <col min="4098" max="4098" width="8.85546875" style="3" customWidth="1"/>
    <col min="4099" max="4099" width="35.85546875" style="3" customWidth="1"/>
    <col min="4100" max="4100" width="10.42578125" style="3" customWidth="1"/>
    <col min="4101" max="4101" width="21.28515625" style="3" customWidth="1"/>
    <col min="4102" max="4102" width="7.5703125" style="3" customWidth="1"/>
    <col min="4103" max="4103" width="10.5703125" style="3" customWidth="1"/>
    <col min="4104" max="4104" width="11.28515625" style="3" customWidth="1"/>
    <col min="4105" max="4105" width="10.7109375" style="3" customWidth="1"/>
    <col min="4106" max="4106" width="12.5703125" style="3" customWidth="1"/>
    <col min="4107" max="4107" width="9.7109375" style="3" customWidth="1"/>
    <col min="4108" max="4108" width="10.85546875" style="3" customWidth="1"/>
    <col min="4109" max="4109" width="28" style="3" customWidth="1"/>
    <col min="4110" max="4110" width="9.7109375" style="3" customWidth="1"/>
    <col min="4111" max="4349" width="11.42578125" style="3"/>
    <col min="4350" max="4350" width="5.140625" style="3" customWidth="1"/>
    <col min="4351" max="4351" width="7.5703125" style="3" customWidth="1"/>
    <col min="4352" max="4352" width="12.140625" style="3" customWidth="1"/>
    <col min="4353" max="4353" width="7.140625" style="3" customWidth="1"/>
    <col min="4354" max="4354" width="8.85546875" style="3" customWidth="1"/>
    <col min="4355" max="4355" width="35.85546875" style="3" customWidth="1"/>
    <col min="4356" max="4356" width="10.42578125" style="3" customWidth="1"/>
    <col min="4357" max="4357" width="21.28515625" style="3" customWidth="1"/>
    <col min="4358" max="4358" width="7.5703125" style="3" customWidth="1"/>
    <col min="4359" max="4359" width="10.5703125" style="3" customWidth="1"/>
    <col min="4360" max="4360" width="11.28515625" style="3" customWidth="1"/>
    <col min="4361" max="4361" width="10.7109375" style="3" customWidth="1"/>
    <col min="4362" max="4362" width="12.5703125" style="3" customWidth="1"/>
    <col min="4363" max="4363" width="9.7109375" style="3" customWidth="1"/>
    <col min="4364" max="4364" width="10.85546875" style="3" customWidth="1"/>
    <col min="4365" max="4365" width="28" style="3" customWidth="1"/>
    <col min="4366" max="4366" width="9.7109375" style="3" customWidth="1"/>
    <col min="4367" max="4605" width="11.42578125" style="3"/>
    <col min="4606" max="4606" width="5.140625" style="3" customWidth="1"/>
    <col min="4607" max="4607" width="7.5703125" style="3" customWidth="1"/>
    <col min="4608" max="4608" width="12.140625" style="3" customWidth="1"/>
    <col min="4609" max="4609" width="7.140625" style="3" customWidth="1"/>
    <col min="4610" max="4610" width="8.85546875" style="3" customWidth="1"/>
    <col min="4611" max="4611" width="35.85546875" style="3" customWidth="1"/>
    <col min="4612" max="4612" width="10.42578125" style="3" customWidth="1"/>
    <col min="4613" max="4613" width="21.28515625" style="3" customWidth="1"/>
    <col min="4614" max="4614" width="7.5703125" style="3" customWidth="1"/>
    <col min="4615" max="4615" width="10.5703125" style="3" customWidth="1"/>
    <col min="4616" max="4616" width="11.28515625" style="3" customWidth="1"/>
    <col min="4617" max="4617" width="10.7109375" style="3" customWidth="1"/>
    <col min="4618" max="4618" width="12.5703125" style="3" customWidth="1"/>
    <col min="4619" max="4619" width="9.7109375" style="3" customWidth="1"/>
    <col min="4620" max="4620" width="10.85546875" style="3" customWidth="1"/>
    <col min="4621" max="4621" width="28" style="3" customWidth="1"/>
    <col min="4622" max="4622" width="9.7109375" style="3" customWidth="1"/>
    <col min="4623" max="4861" width="11.42578125" style="3"/>
    <col min="4862" max="4862" width="5.140625" style="3" customWidth="1"/>
    <col min="4863" max="4863" width="7.5703125" style="3" customWidth="1"/>
    <col min="4864" max="4864" width="12.140625" style="3" customWidth="1"/>
    <col min="4865" max="4865" width="7.140625" style="3" customWidth="1"/>
    <col min="4866" max="4866" width="8.85546875" style="3" customWidth="1"/>
    <col min="4867" max="4867" width="35.85546875" style="3" customWidth="1"/>
    <col min="4868" max="4868" width="10.42578125" style="3" customWidth="1"/>
    <col min="4869" max="4869" width="21.28515625" style="3" customWidth="1"/>
    <col min="4870" max="4870" width="7.5703125" style="3" customWidth="1"/>
    <col min="4871" max="4871" width="10.5703125" style="3" customWidth="1"/>
    <col min="4872" max="4872" width="11.28515625" style="3" customWidth="1"/>
    <col min="4873" max="4873" width="10.7109375" style="3" customWidth="1"/>
    <col min="4874" max="4874" width="12.5703125" style="3" customWidth="1"/>
    <col min="4875" max="4875" width="9.7109375" style="3" customWidth="1"/>
    <col min="4876" max="4876" width="10.85546875" style="3" customWidth="1"/>
    <col min="4877" max="4877" width="28" style="3" customWidth="1"/>
    <col min="4878" max="4878" width="9.7109375" style="3" customWidth="1"/>
    <col min="4879" max="5117" width="11.42578125" style="3"/>
    <col min="5118" max="5118" width="5.140625" style="3" customWidth="1"/>
    <col min="5119" max="5119" width="7.5703125" style="3" customWidth="1"/>
    <col min="5120" max="5120" width="12.140625" style="3" customWidth="1"/>
    <col min="5121" max="5121" width="7.140625" style="3" customWidth="1"/>
    <col min="5122" max="5122" width="8.85546875" style="3" customWidth="1"/>
    <col min="5123" max="5123" width="35.85546875" style="3" customWidth="1"/>
    <col min="5124" max="5124" width="10.42578125" style="3" customWidth="1"/>
    <col min="5125" max="5125" width="21.28515625" style="3" customWidth="1"/>
    <col min="5126" max="5126" width="7.5703125" style="3" customWidth="1"/>
    <col min="5127" max="5127" width="10.5703125" style="3" customWidth="1"/>
    <col min="5128" max="5128" width="11.28515625" style="3" customWidth="1"/>
    <col min="5129" max="5129" width="10.7109375" style="3" customWidth="1"/>
    <col min="5130" max="5130" width="12.5703125" style="3" customWidth="1"/>
    <col min="5131" max="5131" width="9.7109375" style="3" customWidth="1"/>
    <col min="5132" max="5132" width="10.85546875" style="3" customWidth="1"/>
    <col min="5133" max="5133" width="28" style="3" customWidth="1"/>
    <col min="5134" max="5134" width="9.7109375" style="3" customWidth="1"/>
    <col min="5135" max="5373" width="11.42578125" style="3"/>
    <col min="5374" max="5374" width="5.140625" style="3" customWidth="1"/>
    <col min="5375" max="5375" width="7.5703125" style="3" customWidth="1"/>
    <col min="5376" max="5376" width="12.140625" style="3" customWidth="1"/>
    <col min="5377" max="5377" width="7.140625" style="3" customWidth="1"/>
    <col min="5378" max="5378" width="8.85546875" style="3" customWidth="1"/>
    <col min="5379" max="5379" width="35.85546875" style="3" customWidth="1"/>
    <col min="5380" max="5380" width="10.42578125" style="3" customWidth="1"/>
    <col min="5381" max="5381" width="21.28515625" style="3" customWidth="1"/>
    <col min="5382" max="5382" width="7.5703125" style="3" customWidth="1"/>
    <col min="5383" max="5383" width="10.5703125" style="3" customWidth="1"/>
    <col min="5384" max="5384" width="11.28515625" style="3" customWidth="1"/>
    <col min="5385" max="5385" width="10.7109375" style="3" customWidth="1"/>
    <col min="5386" max="5386" width="12.5703125" style="3" customWidth="1"/>
    <col min="5387" max="5387" width="9.7109375" style="3" customWidth="1"/>
    <col min="5388" max="5388" width="10.85546875" style="3" customWidth="1"/>
    <col min="5389" max="5389" width="28" style="3" customWidth="1"/>
    <col min="5390" max="5390" width="9.7109375" style="3" customWidth="1"/>
    <col min="5391" max="5629" width="11.42578125" style="3"/>
    <col min="5630" max="5630" width="5.140625" style="3" customWidth="1"/>
    <col min="5631" max="5631" width="7.5703125" style="3" customWidth="1"/>
    <col min="5632" max="5632" width="12.140625" style="3" customWidth="1"/>
    <col min="5633" max="5633" width="7.140625" style="3" customWidth="1"/>
    <col min="5634" max="5634" width="8.85546875" style="3" customWidth="1"/>
    <col min="5635" max="5635" width="35.85546875" style="3" customWidth="1"/>
    <col min="5636" max="5636" width="10.42578125" style="3" customWidth="1"/>
    <col min="5637" max="5637" width="21.28515625" style="3" customWidth="1"/>
    <col min="5638" max="5638" width="7.5703125" style="3" customWidth="1"/>
    <col min="5639" max="5639" width="10.5703125" style="3" customWidth="1"/>
    <col min="5640" max="5640" width="11.28515625" style="3" customWidth="1"/>
    <col min="5641" max="5641" width="10.7109375" style="3" customWidth="1"/>
    <col min="5642" max="5642" width="12.5703125" style="3" customWidth="1"/>
    <col min="5643" max="5643" width="9.7109375" style="3" customWidth="1"/>
    <col min="5644" max="5644" width="10.85546875" style="3" customWidth="1"/>
    <col min="5645" max="5645" width="28" style="3" customWidth="1"/>
    <col min="5646" max="5646" width="9.7109375" style="3" customWidth="1"/>
    <col min="5647" max="5885" width="11.42578125" style="3"/>
    <col min="5886" max="5886" width="5.140625" style="3" customWidth="1"/>
    <col min="5887" max="5887" width="7.5703125" style="3" customWidth="1"/>
    <col min="5888" max="5888" width="12.140625" style="3" customWidth="1"/>
    <col min="5889" max="5889" width="7.140625" style="3" customWidth="1"/>
    <col min="5890" max="5890" width="8.85546875" style="3" customWidth="1"/>
    <col min="5891" max="5891" width="35.85546875" style="3" customWidth="1"/>
    <col min="5892" max="5892" width="10.42578125" style="3" customWidth="1"/>
    <col min="5893" max="5893" width="21.28515625" style="3" customWidth="1"/>
    <col min="5894" max="5894" width="7.5703125" style="3" customWidth="1"/>
    <col min="5895" max="5895" width="10.5703125" style="3" customWidth="1"/>
    <col min="5896" max="5896" width="11.28515625" style="3" customWidth="1"/>
    <col min="5897" max="5897" width="10.7109375" style="3" customWidth="1"/>
    <col min="5898" max="5898" width="12.5703125" style="3" customWidth="1"/>
    <col min="5899" max="5899" width="9.7109375" style="3" customWidth="1"/>
    <col min="5900" max="5900" width="10.85546875" style="3" customWidth="1"/>
    <col min="5901" max="5901" width="28" style="3" customWidth="1"/>
    <col min="5902" max="5902" width="9.7109375" style="3" customWidth="1"/>
    <col min="5903" max="6141" width="11.42578125" style="3"/>
    <col min="6142" max="6142" width="5.140625" style="3" customWidth="1"/>
    <col min="6143" max="6143" width="7.5703125" style="3" customWidth="1"/>
    <col min="6144" max="6144" width="12.140625" style="3" customWidth="1"/>
    <col min="6145" max="6145" width="7.140625" style="3" customWidth="1"/>
    <col min="6146" max="6146" width="8.85546875" style="3" customWidth="1"/>
    <col min="6147" max="6147" width="35.85546875" style="3" customWidth="1"/>
    <col min="6148" max="6148" width="10.42578125" style="3" customWidth="1"/>
    <col min="6149" max="6149" width="21.28515625" style="3" customWidth="1"/>
    <col min="6150" max="6150" width="7.5703125" style="3" customWidth="1"/>
    <col min="6151" max="6151" width="10.5703125" style="3" customWidth="1"/>
    <col min="6152" max="6152" width="11.28515625" style="3" customWidth="1"/>
    <col min="6153" max="6153" width="10.7109375" style="3" customWidth="1"/>
    <col min="6154" max="6154" width="12.5703125" style="3" customWidth="1"/>
    <col min="6155" max="6155" width="9.7109375" style="3" customWidth="1"/>
    <col min="6156" max="6156" width="10.85546875" style="3" customWidth="1"/>
    <col min="6157" max="6157" width="28" style="3" customWidth="1"/>
    <col min="6158" max="6158" width="9.7109375" style="3" customWidth="1"/>
    <col min="6159" max="6397" width="11.42578125" style="3"/>
    <col min="6398" max="6398" width="5.140625" style="3" customWidth="1"/>
    <col min="6399" max="6399" width="7.5703125" style="3" customWidth="1"/>
    <col min="6400" max="6400" width="12.140625" style="3" customWidth="1"/>
    <col min="6401" max="6401" width="7.140625" style="3" customWidth="1"/>
    <col min="6402" max="6402" width="8.85546875" style="3" customWidth="1"/>
    <col min="6403" max="6403" width="35.85546875" style="3" customWidth="1"/>
    <col min="6404" max="6404" width="10.42578125" style="3" customWidth="1"/>
    <col min="6405" max="6405" width="21.28515625" style="3" customWidth="1"/>
    <col min="6406" max="6406" width="7.5703125" style="3" customWidth="1"/>
    <col min="6407" max="6407" width="10.5703125" style="3" customWidth="1"/>
    <col min="6408" max="6408" width="11.28515625" style="3" customWidth="1"/>
    <col min="6409" max="6409" width="10.7109375" style="3" customWidth="1"/>
    <col min="6410" max="6410" width="12.5703125" style="3" customWidth="1"/>
    <col min="6411" max="6411" width="9.7109375" style="3" customWidth="1"/>
    <col min="6412" max="6412" width="10.85546875" style="3" customWidth="1"/>
    <col min="6413" max="6413" width="28" style="3" customWidth="1"/>
    <col min="6414" max="6414" width="9.7109375" style="3" customWidth="1"/>
    <col min="6415" max="6653" width="11.42578125" style="3"/>
    <col min="6654" max="6654" width="5.140625" style="3" customWidth="1"/>
    <col min="6655" max="6655" width="7.5703125" style="3" customWidth="1"/>
    <col min="6656" max="6656" width="12.140625" style="3" customWidth="1"/>
    <col min="6657" max="6657" width="7.140625" style="3" customWidth="1"/>
    <col min="6658" max="6658" width="8.85546875" style="3" customWidth="1"/>
    <col min="6659" max="6659" width="35.85546875" style="3" customWidth="1"/>
    <col min="6660" max="6660" width="10.42578125" style="3" customWidth="1"/>
    <col min="6661" max="6661" width="21.28515625" style="3" customWidth="1"/>
    <col min="6662" max="6662" width="7.5703125" style="3" customWidth="1"/>
    <col min="6663" max="6663" width="10.5703125" style="3" customWidth="1"/>
    <col min="6664" max="6664" width="11.28515625" style="3" customWidth="1"/>
    <col min="6665" max="6665" width="10.7109375" style="3" customWidth="1"/>
    <col min="6666" max="6666" width="12.5703125" style="3" customWidth="1"/>
    <col min="6667" max="6667" width="9.7109375" style="3" customWidth="1"/>
    <col min="6668" max="6668" width="10.85546875" style="3" customWidth="1"/>
    <col min="6669" max="6669" width="28" style="3" customWidth="1"/>
    <col min="6670" max="6670" width="9.7109375" style="3" customWidth="1"/>
    <col min="6671" max="6909" width="11.42578125" style="3"/>
    <col min="6910" max="6910" width="5.140625" style="3" customWidth="1"/>
    <col min="6911" max="6911" width="7.5703125" style="3" customWidth="1"/>
    <col min="6912" max="6912" width="12.140625" style="3" customWidth="1"/>
    <col min="6913" max="6913" width="7.140625" style="3" customWidth="1"/>
    <col min="6914" max="6914" width="8.85546875" style="3" customWidth="1"/>
    <col min="6915" max="6915" width="35.85546875" style="3" customWidth="1"/>
    <col min="6916" max="6916" width="10.42578125" style="3" customWidth="1"/>
    <col min="6917" max="6917" width="21.28515625" style="3" customWidth="1"/>
    <col min="6918" max="6918" width="7.5703125" style="3" customWidth="1"/>
    <col min="6919" max="6919" width="10.5703125" style="3" customWidth="1"/>
    <col min="6920" max="6920" width="11.28515625" style="3" customWidth="1"/>
    <col min="6921" max="6921" width="10.7109375" style="3" customWidth="1"/>
    <col min="6922" max="6922" width="12.5703125" style="3" customWidth="1"/>
    <col min="6923" max="6923" width="9.7109375" style="3" customWidth="1"/>
    <col min="6924" max="6924" width="10.85546875" style="3" customWidth="1"/>
    <col min="6925" max="6925" width="28" style="3" customWidth="1"/>
    <col min="6926" max="6926" width="9.7109375" style="3" customWidth="1"/>
    <col min="6927" max="7165" width="11.42578125" style="3"/>
    <col min="7166" max="7166" width="5.140625" style="3" customWidth="1"/>
    <col min="7167" max="7167" width="7.5703125" style="3" customWidth="1"/>
    <col min="7168" max="7168" width="12.140625" style="3" customWidth="1"/>
    <col min="7169" max="7169" width="7.140625" style="3" customWidth="1"/>
    <col min="7170" max="7170" width="8.85546875" style="3" customWidth="1"/>
    <col min="7171" max="7171" width="35.85546875" style="3" customWidth="1"/>
    <col min="7172" max="7172" width="10.42578125" style="3" customWidth="1"/>
    <col min="7173" max="7173" width="21.28515625" style="3" customWidth="1"/>
    <col min="7174" max="7174" width="7.5703125" style="3" customWidth="1"/>
    <col min="7175" max="7175" width="10.5703125" style="3" customWidth="1"/>
    <col min="7176" max="7176" width="11.28515625" style="3" customWidth="1"/>
    <col min="7177" max="7177" width="10.7109375" style="3" customWidth="1"/>
    <col min="7178" max="7178" width="12.5703125" style="3" customWidth="1"/>
    <col min="7179" max="7179" width="9.7109375" style="3" customWidth="1"/>
    <col min="7180" max="7180" width="10.85546875" style="3" customWidth="1"/>
    <col min="7181" max="7181" width="28" style="3" customWidth="1"/>
    <col min="7182" max="7182" width="9.7109375" style="3" customWidth="1"/>
    <col min="7183" max="7421" width="11.42578125" style="3"/>
    <col min="7422" max="7422" width="5.140625" style="3" customWidth="1"/>
    <col min="7423" max="7423" width="7.5703125" style="3" customWidth="1"/>
    <col min="7424" max="7424" width="12.140625" style="3" customWidth="1"/>
    <col min="7425" max="7425" width="7.140625" style="3" customWidth="1"/>
    <col min="7426" max="7426" width="8.85546875" style="3" customWidth="1"/>
    <col min="7427" max="7427" width="35.85546875" style="3" customWidth="1"/>
    <col min="7428" max="7428" width="10.42578125" style="3" customWidth="1"/>
    <col min="7429" max="7429" width="21.28515625" style="3" customWidth="1"/>
    <col min="7430" max="7430" width="7.5703125" style="3" customWidth="1"/>
    <col min="7431" max="7431" width="10.5703125" style="3" customWidth="1"/>
    <col min="7432" max="7432" width="11.28515625" style="3" customWidth="1"/>
    <col min="7433" max="7433" width="10.7109375" style="3" customWidth="1"/>
    <col min="7434" max="7434" width="12.5703125" style="3" customWidth="1"/>
    <col min="7435" max="7435" width="9.7109375" style="3" customWidth="1"/>
    <col min="7436" max="7436" width="10.85546875" style="3" customWidth="1"/>
    <col min="7437" max="7437" width="28" style="3" customWidth="1"/>
    <col min="7438" max="7438" width="9.7109375" style="3" customWidth="1"/>
    <col min="7439" max="7677" width="11.42578125" style="3"/>
    <col min="7678" max="7678" width="5.140625" style="3" customWidth="1"/>
    <col min="7679" max="7679" width="7.5703125" style="3" customWidth="1"/>
    <col min="7680" max="7680" width="12.140625" style="3" customWidth="1"/>
    <col min="7681" max="7681" width="7.140625" style="3" customWidth="1"/>
    <col min="7682" max="7682" width="8.85546875" style="3" customWidth="1"/>
    <col min="7683" max="7683" width="35.85546875" style="3" customWidth="1"/>
    <col min="7684" max="7684" width="10.42578125" style="3" customWidth="1"/>
    <col min="7685" max="7685" width="21.28515625" style="3" customWidth="1"/>
    <col min="7686" max="7686" width="7.5703125" style="3" customWidth="1"/>
    <col min="7687" max="7687" width="10.5703125" style="3" customWidth="1"/>
    <col min="7688" max="7688" width="11.28515625" style="3" customWidth="1"/>
    <col min="7689" max="7689" width="10.7109375" style="3" customWidth="1"/>
    <col min="7690" max="7690" width="12.5703125" style="3" customWidth="1"/>
    <col min="7691" max="7691" width="9.7109375" style="3" customWidth="1"/>
    <col min="7692" max="7692" width="10.85546875" style="3" customWidth="1"/>
    <col min="7693" max="7693" width="28" style="3" customWidth="1"/>
    <col min="7694" max="7694" width="9.7109375" style="3" customWidth="1"/>
    <col min="7695" max="7933" width="11.42578125" style="3"/>
    <col min="7934" max="7934" width="5.140625" style="3" customWidth="1"/>
    <col min="7935" max="7935" width="7.5703125" style="3" customWidth="1"/>
    <col min="7936" max="7936" width="12.140625" style="3" customWidth="1"/>
    <col min="7937" max="7937" width="7.140625" style="3" customWidth="1"/>
    <col min="7938" max="7938" width="8.85546875" style="3" customWidth="1"/>
    <col min="7939" max="7939" width="35.85546875" style="3" customWidth="1"/>
    <col min="7940" max="7940" width="10.42578125" style="3" customWidth="1"/>
    <col min="7941" max="7941" width="21.28515625" style="3" customWidth="1"/>
    <col min="7942" max="7942" width="7.5703125" style="3" customWidth="1"/>
    <col min="7943" max="7943" width="10.5703125" style="3" customWidth="1"/>
    <col min="7944" max="7944" width="11.28515625" style="3" customWidth="1"/>
    <col min="7945" max="7945" width="10.7109375" style="3" customWidth="1"/>
    <col min="7946" max="7946" width="12.5703125" style="3" customWidth="1"/>
    <col min="7947" max="7947" width="9.7109375" style="3" customWidth="1"/>
    <col min="7948" max="7948" width="10.85546875" style="3" customWidth="1"/>
    <col min="7949" max="7949" width="28" style="3" customWidth="1"/>
    <col min="7950" max="7950" width="9.7109375" style="3" customWidth="1"/>
    <col min="7951" max="8189" width="11.42578125" style="3"/>
    <col min="8190" max="8190" width="5.140625" style="3" customWidth="1"/>
    <col min="8191" max="8191" width="7.5703125" style="3" customWidth="1"/>
    <col min="8192" max="8192" width="12.140625" style="3" customWidth="1"/>
    <col min="8193" max="8193" width="7.140625" style="3" customWidth="1"/>
    <col min="8194" max="8194" width="8.85546875" style="3" customWidth="1"/>
    <col min="8195" max="8195" width="35.85546875" style="3" customWidth="1"/>
    <col min="8196" max="8196" width="10.42578125" style="3" customWidth="1"/>
    <col min="8197" max="8197" width="21.28515625" style="3" customWidth="1"/>
    <col min="8198" max="8198" width="7.5703125" style="3" customWidth="1"/>
    <col min="8199" max="8199" width="10.5703125" style="3" customWidth="1"/>
    <col min="8200" max="8200" width="11.28515625" style="3" customWidth="1"/>
    <col min="8201" max="8201" width="10.7109375" style="3" customWidth="1"/>
    <col min="8202" max="8202" width="12.5703125" style="3" customWidth="1"/>
    <col min="8203" max="8203" width="9.7109375" style="3" customWidth="1"/>
    <col min="8204" max="8204" width="10.85546875" style="3" customWidth="1"/>
    <col min="8205" max="8205" width="28" style="3" customWidth="1"/>
    <col min="8206" max="8206" width="9.7109375" style="3" customWidth="1"/>
    <col min="8207" max="8445" width="11.42578125" style="3"/>
    <col min="8446" max="8446" width="5.140625" style="3" customWidth="1"/>
    <col min="8447" max="8447" width="7.5703125" style="3" customWidth="1"/>
    <col min="8448" max="8448" width="12.140625" style="3" customWidth="1"/>
    <col min="8449" max="8449" width="7.140625" style="3" customWidth="1"/>
    <col min="8450" max="8450" width="8.85546875" style="3" customWidth="1"/>
    <col min="8451" max="8451" width="35.85546875" style="3" customWidth="1"/>
    <col min="8452" max="8452" width="10.42578125" style="3" customWidth="1"/>
    <col min="8453" max="8453" width="21.28515625" style="3" customWidth="1"/>
    <col min="8454" max="8454" width="7.5703125" style="3" customWidth="1"/>
    <col min="8455" max="8455" width="10.5703125" style="3" customWidth="1"/>
    <col min="8456" max="8456" width="11.28515625" style="3" customWidth="1"/>
    <col min="8457" max="8457" width="10.7109375" style="3" customWidth="1"/>
    <col min="8458" max="8458" width="12.5703125" style="3" customWidth="1"/>
    <col min="8459" max="8459" width="9.7109375" style="3" customWidth="1"/>
    <col min="8460" max="8460" width="10.85546875" style="3" customWidth="1"/>
    <col min="8461" max="8461" width="28" style="3" customWidth="1"/>
    <col min="8462" max="8462" width="9.7109375" style="3" customWidth="1"/>
    <col min="8463" max="8701" width="11.42578125" style="3"/>
    <col min="8702" max="8702" width="5.140625" style="3" customWidth="1"/>
    <col min="8703" max="8703" width="7.5703125" style="3" customWidth="1"/>
    <col min="8704" max="8704" width="12.140625" style="3" customWidth="1"/>
    <col min="8705" max="8705" width="7.140625" style="3" customWidth="1"/>
    <col min="8706" max="8706" width="8.85546875" style="3" customWidth="1"/>
    <col min="8707" max="8707" width="35.85546875" style="3" customWidth="1"/>
    <col min="8708" max="8708" width="10.42578125" style="3" customWidth="1"/>
    <col min="8709" max="8709" width="21.28515625" style="3" customWidth="1"/>
    <col min="8710" max="8710" width="7.5703125" style="3" customWidth="1"/>
    <col min="8711" max="8711" width="10.5703125" style="3" customWidth="1"/>
    <col min="8712" max="8712" width="11.28515625" style="3" customWidth="1"/>
    <col min="8713" max="8713" width="10.7109375" style="3" customWidth="1"/>
    <col min="8714" max="8714" width="12.5703125" style="3" customWidth="1"/>
    <col min="8715" max="8715" width="9.7109375" style="3" customWidth="1"/>
    <col min="8716" max="8716" width="10.85546875" style="3" customWidth="1"/>
    <col min="8717" max="8717" width="28" style="3" customWidth="1"/>
    <col min="8718" max="8718" width="9.7109375" style="3" customWidth="1"/>
    <col min="8719" max="8957" width="11.42578125" style="3"/>
    <col min="8958" max="8958" width="5.140625" style="3" customWidth="1"/>
    <col min="8959" max="8959" width="7.5703125" style="3" customWidth="1"/>
    <col min="8960" max="8960" width="12.140625" style="3" customWidth="1"/>
    <col min="8961" max="8961" width="7.140625" style="3" customWidth="1"/>
    <col min="8962" max="8962" width="8.85546875" style="3" customWidth="1"/>
    <col min="8963" max="8963" width="35.85546875" style="3" customWidth="1"/>
    <col min="8964" max="8964" width="10.42578125" style="3" customWidth="1"/>
    <col min="8965" max="8965" width="21.28515625" style="3" customWidth="1"/>
    <col min="8966" max="8966" width="7.5703125" style="3" customWidth="1"/>
    <col min="8967" max="8967" width="10.5703125" style="3" customWidth="1"/>
    <col min="8968" max="8968" width="11.28515625" style="3" customWidth="1"/>
    <col min="8969" max="8969" width="10.7109375" style="3" customWidth="1"/>
    <col min="8970" max="8970" width="12.5703125" style="3" customWidth="1"/>
    <col min="8971" max="8971" width="9.7109375" style="3" customWidth="1"/>
    <col min="8972" max="8972" width="10.85546875" style="3" customWidth="1"/>
    <col min="8973" max="8973" width="28" style="3" customWidth="1"/>
    <col min="8974" max="8974" width="9.7109375" style="3" customWidth="1"/>
    <col min="8975" max="9213" width="11.42578125" style="3"/>
    <col min="9214" max="9214" width="5.140625" style="3" customWidth="1"/>
    <col min="9215" max="9215" width="7.5703125" style="3" customWidth="1"/>
    <col min="9216" max="9216" width="12.140625" style="3" customWidth="1"/>
    <col min="9217" max="9217" width="7.140625" style="3" customWidth="1"/>
    <col min="9218" max="9218" width="8.85546875" style="3" customWidth="1"/>
    <col min="9219" max="9219" width="35.85546875" style="3" customWidth="1"/>
    <col min="9220" max="9220" width="10.42578125" style="3" customWidth="1"/>
    <col min="9221" max="9221" width="21.28515625" style="3" customWidth="1"/>
    <col min="9222" max="9222" width="7.5703125" style="3" customWidth="1"/>
    <col min="9223" max="9223" width="10.5703125" style="3" customWidth="1"/>
    <col min="9224" max="9224" width="11.28515625" style="3" customWidth="1"/>
    <col min="9225" max="9225" width="10.7109375" style="3" customWidth="1"/>
    <col min="9226" max="9226" width="12.5703125" style="3" customWidth="1"/>
    <col min="9227" max="9227" width="9.7109375" style="3" customWidth="1"/>
    <col min="9228" max="9228" width="10.85546875" style="3" customWidth="1"/>
    <col min="9229" max="9229" width="28" style="3" customWidth="1"/>
    <col min="9230" max="9230" width="9.7109375" style="3" customWidth="1"/>
    <col min="9231" max="9469" width="11.42578125" style="3"/>
    <col min="9470" max="9470" width="5.140625" style="3" customWidth="1"/>
    <col min="9471" max="9471" width="7.5703125" style="3" customWidth="1"/>
    <col min="9472" max="9472" width="12.140625" style="3" customWidth="1"/>
    <col min="9473" max="9473" width="7.140625" style="3" customWidth="1"/>
    <col min="9474" max="9474" width="8.85546875" style="3" customWidth="1"/>
    <col min="9475" max="9475" width="35.85546875" style="3" customWidth="1"/>
    <col min="9476" max="9476" width="10.42578125" style="3" customWidth="1"/>
    <col min="9477" max="9477" width="21.28515625" style="3" customWidth="1"/>
    <col min="9478" max="9478" width="7.5703125" style="3" customWidth="1"/>
    <col min="9479" max="9479" width="10.5703125" style="3" customWidth="1"/>
    <col min="9480" max="9480" width="11.28515625" style="3" customWidth="1"/>
    <col min="9481" max="9481" width="10.7109375" style="3" customWidth="1"/>
    <col min="9482" max="9482" width="12.5703125" style="3" customWidth="1"/>
    <col min="9483" max="9483" width="9.7109375" style="3" customWidth="1"/>
    <col min="9484" max="9484" width="10.85546875" style="3" customWidth="1"/>
    <col min="9485" max="9485" width="28" style="3" customWidth="1"/>
    <col min="9486" max="9486" width="9.7109375" style="3" customWidth="1"/>
    <col min="9487" max="9725" width="11.42578125" style="3"/>
    <col min="9726" max="9726" width="5.140625" style="3" customWidth="1"/>
    <col min="9727" max="9727" width="7.5703125" style="3" customWidth="1"/>
    <col min="9728" max="9728" width="12.140625" style="3" customWidth="1"/>
    <col min="9729" max="9729" width="7.140625" style="3" customWidth="1"/>
    <col min="9730" max="9730" width="8.85546875" style="3" customWidth="1"/>
    <col min="9731" max="9731" width="35.85546875" style="3" customWidth="1"/>
    <col min="9732" max="9732" width="10.42578125" style="3" customWidth="1"/>
    <col min="9733" max="9733" width="21.28515625" style="3" customWidth="1"/>
    <col min="9734" max="9734" width="7.5703125" style="3" customWidth="1"/>
    <col min="9735" max="9735" width="10.5703125" style="3" customWidth="1"/>
    <col min="9736" max="9736" width="11.28515625" style="3" customWidth="1"/>
    <col min="9737" max="9737" width="10.7109375" style="3" customWidth="1"/>
    <col min="9738" max="9738" width="12.5703125" style="3" customWidth="1"/>
    <col min="9739" max="9739" width="9.7109375" style="3" customWidth="1"/>
    <col min="9740" max="9740" width="10.85546875" style="3" customWidth="1"/>
    <col min="9741" max="9741" width="28" style="3" customWidth="1"/>
    <col min="9742" max="9742" width="9.7109375" style="3" customWidth="1"/>
    <col min="9743" max="9981" width="11.42578125" style="3"/>
    <col min="9982" max="9982" width="5.140625" style="3" customWidth="1"/>
    <col min="9983" max="9983" width="7.5703125" style="3" customWidth="1"/>
    <col min="9984" max="9984" width="12.140625" style="3" customWidth="1"/>
    <col min="9985" max="9985" width="7.140625" style="3" customWidth="1"/>
    <col min="9986" max="9986" width="8.85546875" style="3" customWidth="1"/>
    <col min="9987" max="9987" width="35.85546875" style="3" customWidth="1"/>
    <col min="9988" max="9988" width="10.42578125" style="3" customWidth="1"/>
    <col min="9989" max="9989" width="21.28515625" style="3" customWidth="1"/>
    <col min="9990" max="9990" width="7.5703125" style="3" customWidth="1"/>
    <col min="9991" max="9991" width="10.5703125" style="3" customWidth="1"/>
    <col min="9992" max="9992" width="11.28515625" style="3" customWidth="1"/>
    <col min="9993" max="9993" width="10.7109375" style="3" customWidth="1"/>
    <col min="9994" max="9994" width="12.5703125" style="3" customWidth="1"/>
    <col min="9995" max="9995" width="9.7109375" style="3" customWidth="1"/>
    <col min="9996" max="9996" width="10.85546875" style="3" customWidth="1"/>
    <col min="9997" max="9997" width="28" style="3" customWidth="1"/>
    <col min="9998" max="9998" width="9.7109375" style="3" customWidth="1"/>
    <col min="9999" max="10237" width="11.42578125" style="3"/>
    <col min="10238" max="10238" width="5.140625" style="3" customWidth="1"/>
    <col min="10239" max="10239" width="7.5703125" style="3" customWidth="1"/>
    <col min="10240" max="10240" width="12.140625" style="3" customWidth="1"/>
    <col min="10241" max="10241" width="7.140625" style="3" customWidth="1"/>
    <col min="10242" max="10242" width="8.85546875" style="3" customWidth="1"/>
    <col min="10243" max="10243" width="35.85546875" style="3" customWidth="1"/>
    <col min="10244" max="10244" width="10.42578125" style="3" customWidth="1"/>
    <col min="10245" max="10245" width="21.28515625" style="3" customWidth="1"/>
    <col min="10246" max="10246" width="7.5703125" style="3" customWidth="1"/>
    <col min="10247" max="10247" width="10.5703125" style="3" customWidth="1"/>
    <col min="10248" max="10248" width="11.28515625" style="3" customWidth="1"/>
    <col min="10249" max="10249" width="10.7109375" style="3" customWidth="1"/>
    <col min="10250" max="10250" width="12.5703125" style="3" customWidth="1"/>
    <col min="10251" max="10251" width="9.7109375" style="3" customWidth="1"/>
    <col min="10252" max="10252" width="10.85546875" style="3" customWidth="1"/>
    <col min="10253" max="10253" width="28" style="3" customWidth="1"/>
    <col min="10254" max="10254" width="9.7109375" style="3" customWidth="1"/>
    <col min="10255" max="10493" width="11.42578125" style="3"/>
    <col min="10494" max="10494" width="5.140625" style="3" customWidth="1"/>
    <col min="10495" max="10495" width="7.5703125" style="3" customWidth="1"/>
    <col min="10496" max="10496" width="12.140625" style="3" customWidth="1"/>
    <col min="10497" max="10497" width="7.140625" style="3" customWidth="1"/>
    <col min="10498" max="10498" width="8.85546875" style="3" customWidth="1"/>
    <col min="10499" max="10499" width="35.85546875" style="3" customWidth="1"/>
    <col min="10500" max="10500" width="10.42578125" style="3" customWidth="1"/>
    <col min="10501" max="10501" width="21.28515625" style="3" customWidth="1"/>
    <col min="10502" max="10502" width="7.5703125" style="3" customWidth="1"/>
    <col min="10503" max="10503" width="10.5703125" style="3" customWidth="1"/>
    <col min="10504" max="10504" width="11.28515625" style="3" customWidth="1"/>
    <col min="10505" max="10505" width="10.7109375" style="3" customWidth="1"/>
    <col min="10506" max="10506" width="12.5703125" style="3" customWidth="1"/>
    <col min="10507" max="10507" width="9.7109375" style="3" customWidth="1"/>
    <col min="10508" max="10508" width="10.85546875" style="3" customWidth="1"/>
    <col min="10509" max="10509" width="28" style="3" customWidth="1"/>
    <col min="10510" max="10510" width="9.7109375" style="3" customWidth="1"/>
    <col min="10511" max="10749" width="11.42578125" style="3"/>
    <col min="10750" max="10750" width="5.140625" style="3" customWidth="1"/>
    <col min="10751" max="10751" width="7.5703125" style="3" customWidth="1"/>
    <col min="10752" max="10752" width="12.140625" style="3" customWidth="1"/>
    <col min="10753" max="10753" width="7.140625" style="3" customWidth="1"/>
    <col min="10754" max="10754" width="8.85546875" style="3" customWidth="1"/>
    <col min="10755" max="10755" width="35.85546875" style="3" customWidth="1"/>
    <col min="10756" max="10756" width="10.42578125" style="3" customWidth="1"/>
    <col min="10757" max="10757" width="21.28515625" style="3" customWidth="1"/>
    <col min="10758" max="10758" width="7.5703125" style="3" customWidth="1"/>
    <col min="10759" max="10759" width="10.5703125" style="3" customWidth="1"/>
    <col min="10760" max="10760" width="11.28515625" style="3" customWidth="1"/>
    <col min="10761" max="10761" width="10.7109375" style="3" customWidth="1"/>
    <col min="10762" max="10762" width="12.5703125" style="3" customWidth="1"/>
    <col min="10763" max="10763" width="9.7109375" style="3" customWidth="1"/>
    <col min="10764" max="10764" width="10.85546875" style="3" customWidth="1"/>
    <col min="10765" max="10765" width="28" style="3" customWidth="1"/>
    <col min="10766" max="10766" width="9.7109375" style="3" customWidth="1"/>
    <col min="10767" max="11005" width="11.42578125" style="3"/>
    <col min="11006" max="11006" width="5.140625" style="3" customWidth="1"/>
    <col min="11007" max="11007" width="7.5703125" style="3" customWidth="1"/>
    <col min="11008" max="11008" width="12.140625" style="3" customWidth="1"/>
    <col min="11009" max="11009" width="7.140625" style="3" customWidth="1"/>
    <col min="11010" max="11010" width="8.85546875" style="3" customWidth="1"/>
    <col min="11011" max="11011" width="35.85546875" style="3" customWidth="1"/>
    <col min="11012" max="11012" width="10.42578125" style="3" customWidth="1"/>
    <col min="11013" max="11013" width="21.28515625" style="3" customWidth="1"/>
    <col min="11014" max="11014" width="7.5703125" style="3" customWidth="1"/>
    <col min="11015" max="11015" width="10.5703125" style="3" customWidth="1"/>
    <col min="11016" max="11016" width="11.28515625" style="3" customWidth="1"/>
    <col min="11017" max="11017" width="10.7109375" style="3" customWidth="1"/>
    <col min="11018" max="11018" width="12.5703125" style="3" customWidth="1"/>
    <col min="11019" max="11019" width="9.7109375" style="3" customWidth="1"/>
    <col min="11020" max="11020" width="10.85546875" style="3" customWidth="1"/>
    <col min="11021" max="11021" width="28" style="3" customWidth="1"/>
    <col min="11022" max="11022" width="9.7109375" style="3" customWidth="1"/>
    <col min="11023" max="11261" width="11.42578125" style="3"/>
    <col min="11262" max="11262" width="5.140625" style="3" customWidth="1"/>
    <col min="11263" max="11263" width="7.5703125" style="3" customWidth="1"/>
    <col min="11264" max="11264" width="12.140625" style="3" customWidth="1"/>
    <col min="11265" max="11265" width="7.140625" style="3" customWidth="1"/>
    <col min="11266" max="11266" width="8.85546875" style="3" customWidth="1"/>
    <col min="11267" max="11267" width="35.85546875" style="3" customWidth="1"/>
    <col min="11268" max="11268" width="10.42578125" style="3" customWidth="1"/>
    <col min="11269" max="11269" width="21.28515625" style="3" customWidth="1"/>
    <col min="11270" max="11270" width="7.5703125" style="3" customWidth="1"/>
    <col min="11271" max="11271" width="10.5703125" style="3" customWidth="1"/>
    <col min="11272" max="11272" width="11.28515625" style="3" customWidth="1"/>
    <col min="11273" max="11273" width="10.7109375" style="3" customWidth="1"/>
    <col min="11274" max="11274" width="12.5703125" style="3" customWidth="1"/>
    <col min="11275" max="11275" width="9.7109375" style="3" customWidth="1"/>
    <col min="11276" max="11276" width="10.85546875" style="3" customWidth="1"/>
    <col min="11277" max="11277" width="28" style="3" customWidth="1"/>
    <col min="11278" max="11278" width="9.7109375" style="3" customWidth="1"/>
    <col min="11279" max="11517" width="11.42578125" style="3"/>
    <col min="11518" max="11518" width="5.140625" style="3" customWidth="1"/>
    <col min="11519" max="11519" width="7.5703125" style="3" customWidth="1"/>
    <col min="11520" max="11520" width="12.140625" style="3" customWidth="1"/>
    <col min="11521" max="11521" width="7.140625" style="3" customWidth="1"/>
    <col min="11522" max="11522" width="8.85546875" style="3" customWidth="1"/>
    <col min="11523" max="11523" width="35.85546875" style="3" customWidth="1"/>
    <col min="11524" max="11524" width="10.42578125" style="3" customWidth="1"/>
    <col min="11525" max="11525" width="21.28515625" style="3" customWidth="1"/>
    <col min="11526" max="11526" width="7.5703125" style="3" customWidth="1"/>
    <col min="11527" max="11527" width="10.5703125" style="3" customWidth="1"/>
    <col min="11528" max="11528" width="11.28515625" style="3" customWidth="1"/>
    <col min="11529" max="11529" width="10.7109375" style="3" customWidth="1"/>
    <col min="11530" max="11530" width="12.5703125" style="3" customWidth="1"/>
    <col min="11531" max="11531" width="9.7109375" style="3" customWidth="1"/>
    <col min="11532" max="11532" width="10.85546875" style="3" customWidth="1"/>
    <col min="11533" max="11533" width="28" style="3" customWidth="1"/>
    <col min="11534" max="11534" width="9.7109375" style="3" customWidth="1"/>
    <col min="11535" max="11773" width="11.42578125" style="3"/>
    <col min="11774" max="11774" width="5.140625" style="3" customWidth="1"/>
    <col min="11775" max="11775" width="7.5703125" style="3" customWidth="1"/>
    <col min="11776" max="11776" width="12.140625" style="3" customWidth="1"/>
    <col min="11777" max="11777" width="7.140625" style="3" customWidth="1"/>
    <col min="11778" max="11778" width="8.85546875" style="3" customWidth="1"/>
    <col min="11779" max="11779" width="35.85546875" style="3" customWidth="1"/>
    <col min="11780" max="11780" width="10.42578125" style="3" customWidth="1"/>
    <col min="11781" max="11781" width="21.28515625" style="3" customWidth="1"/>
    <col min="11782" max="11782" width="7.5703125" style="3" customWidth="1"/>
    <col min="11783" max="11783" width="10.5703125" style="3" customWidth="1"/>
    <col min="11784" max="11784" width="11.28515625" style="3" customWidth="1"/>
    <col min="11785" max="11785" width="10.7109375" style="3" customWidth="1"/>
    <col min="11786" max="11786" width="12.5703125" style="3" customWidth="1"/>
    <col min="11787" max="11787" width="9.7109375" style="3" customWidth="1"/>
    <col min="11788" max="11788" width="10.85546875" style="3" customWidth="1"/>
    <col min="11789" max="11789" width="28" style="3" customWidth="1"/>
    <col min="11790" max="11790" width="9.7109375" style="3" customWidth="1"/>
    <col min="11791" max="12029" width="11.42578125" style="3"/>
    <col min="12030" max="12030" width="5.140625" style="3" customWidth="1"/>
    <col min="12031" max="12031" width="7.5703125" style="3" customWidth="1"/>
    <col min="12032" max="12032" width="12.140625" style="3" customWidth="1"/>
    <col min="12033" max="12033" width="7.140625" style="3" customWidth="1"/>
    <col min="12034" max="12034" width="8.85546875" style="3" customWidth="1"/>
    <col min="12035" max="12035" width="35.85546875" style="3" customWidth="1"/>
    <col min="12036" max="12036" width="10.42578125" style="3" customWidth="1"/>
    <col min="12037" max="12037" width="21.28515625" style="3" customWidth="1"/>
    <col min="12038" max="12038" width="7.5703125" style="3" customWidth="1"/>
    <col min="12039" max="12039" width="10.5703125" style="3" customWidth="1"/>
    <col min="12040" max="12040" width="11.28515625" style="3" customWidth="1"/>
    <col min="12041" max="12041" width="10.7109375" style="3" customWidth="1"/>
    <col min="12042" max="12042" width="12.5703125" style="3" customWidth="1"/>
    <col min="12043" max="12043" width="9.7109375" style="3" customWidth="1"/>
    <col min="12044" max="12044" width="10.85546875" style="3" customWidth="1"/>
    <col min="12045" max="12045" width="28" style="3" customWidth="1"/>
    <col min="12046" max="12046" width="9.7109375" style="3" customWidth="1"/>
    <col min="12047" max="12285" width="11.42578125" style="3"/>
    <col min="12286" max="12286" width="5.140625" style="3" customWidth="1"/>
    <col min="12287" max="12287" width="7.5703125" style="3" customWidth="1"/>
    <col min="12288" max="12288" width="12.140625" style="3" customWidth="1"/>
    <col min="12289" max="12289" width="7.140625" style="3" customWidth="1"/>
    <col min="12290" max="12290" width="8.85546875" style="3" customWidth="1"/>
    <col min="12291" max="12291" width="35.85546875" style="3" customWidth="1"/>
    <col min="12292" max="12292" width="10.42578125" style="3" customWidth="1"/>
    <col min="12293" max="12293" width="21.28515625" style="3" customWidth="1"/>
    <col min="12294" max="12294" width="7.5703125" style="3" customWidth="1"/>
    <col min="12295" max="12295" width="10.5703125" style="3" customWidth="1"/>
    <col min="12296" max="12296" width="11.28515625" style="3" customWidth="1"/>
    <col min="12297" max="12297" width="10.7109375" style="3" customWidth="1"/>
    <col min="12298" max="12298" width="12.5703125" style="3" customWidth="1"/>
    <col min="12299" max="12299" width="9.7109375" style="3" customWidth="1"/>
    <col min="12300" max="12300" width="10.85546875" style="3" customWidth="1"/>
    <col min="12301" max="12301" width="28" style="3" customWidth="1"/>
    <col min="12302" max="12302" width="9.7109375" style="3" customWidth="1"/>
    <col min="12303" max="12541" width="11.42578125" style="3"/>
    <col min="12542" max="12542" width="5.140625" style="3" customWidth="1"/>
    <col min="12543" max="12543" width="7.5703125" style="3" customWidth="1"/>
    <col min="12544" max="12544" width="12.140625" style="3" customWidth="1"/>
    <col min="12545" max="12545" width="7.140625" style="3" customWidth="1"/>
    <col min="12546" max="12546" width="8.85546875" style="3" customWidth="1"/>
    <col min="12547" max="12547" width="35.85546875" style="3" customWidth="1"/>
    <col min="12548" max="12548" width="10.42578125" style="3" customWidth="1"/>
    <col min="12549" max="12549" width="21.28515625" style="3" customWidth="1"/>
    <col min="12550" max="12550" width="7.5703125" style="3" customWidth="1"/>
    <col min="12551" max="12551" width="10.5703125" style="3" customWidth="1"/>
    <col min="12552" max="12552" width="11.28515625" style="3" customWidth="1"/>
    <col min="12553" max="12553" width="10.7109375" style="3" customWidth="1"/>
    <col min="12554" max="12554" width="12.5703125" style="3" customWidth="1"/>
    <col min="12555" max="12555" width="9.7109375" style="3" customWidth="1"/>
    <col min="12556" max="12556" width="10.85546875" style="3" customWidth="1"/>
    <col min="12557" max="12557" width="28" style="3" customWidth="1"/>
    <col min="12558" max="12558" width="9.7109375" style="3" customWidth="1"/>
    <col min="12559" max="12797" width="11.42578125" style="3"/>
    <col min="12798" max="12798" width="5.140625" style="3" customWidth="1"/>
    <col min="12799" max="12799" width="7.5703125" style="3" customWidth="1"/>
    <col min="12800" max="12800" width="12.140625" style="3" customWidth="1"/>
    <col min="12801" max="12801" width="7.140625" style="3" customWidth="1"/>
    <col min="12802" max="12802" width="8.85546875" style="3" customWidth="1"/>
    <col min="12803" max="12803" width="35.85546875" style="3" customWidth="1"/>
    <col min="12804" max="12804" width="10.42578125" style="3" customWidth="1"/>
    <col min="12805" max="12805" width="21.28515625" style="3" customWidth="1"/>
    <col min="12806" max="12806" width="7.5703125" style="3" customWidth="1"/>
    <col min="12807" max="12807" width="10.5703125" style="3" customWidth="1"/>
    <col min="12808" max="12808" width="11.28515625" style="3" customWidth="1"/>
    <col min="12809" max="12809" width="10.7109375" style="3" customWidth="1"/>
    <col min="12810" max="12810" width="12.5703125" style="3" customWidth="1"/>
    <col min="12811" max="12811" width="9.7109375" style="3" customWidth="1"/>
    <col min="12812" max="12812" width="10.85546875" style="3" customWidth="1"/>
    <col min="12813" max="12813" width="28" style="3" customWidth="1"/>
    <col min="12814" max="12814" width="9.7109375" style="3" customWidth="1"/>
    <col min="12815" max="13053" width="11.42578125" style="3"/>
    <col min="13054" max="13054" width="5.140625" style="3" customWidth="1"/>
    <col min="13055" max="13055" width="7.5703125" style="3" customWidth="1"/>
    <col min="13056" max="13056" width="12.140625" style="3" customWidth="1"/>
    <col min="13057" max="13057" width="7.140625" style="3" customWidth="1"/>
    <col min="13058" max="13058" width="8.85546875" style="3" customWidth="1"/>
    <col min="13059" max="13059" width="35.85546875" style="3" customWidth="1"/>
    <col min="13060" max="13060" width="10.42578125" style="3" customWidth="1"/>
    <col min="13061" max="13061" width="21.28515625" style="3" customWidth="1"/>
    <col min="13062" max="13062" width="7.5703125" style="3" customWidth="1"/>
    <col min="13063" max="13063" width="10.5703125" style="3" customWidth="1"/>
    <col min="13064" max="13064" width="11.28515625" style="3" customWidth="1"/>
    <col min="13065" max="13065" width="10.7109375" style="3" customWidth="1"/>
    <col min="13066" max="13066" width="12.5703125" style="3" customWidth="1"/>
    <col min="13067" max="13067" width="9.7109375" style="3" customWidth="1"/>
    <col min="13068" max="13068" width="10.85546875" style="3" customWidth="1"/>
    <col min="13069" max="13069" width="28" style="3" customWidth="1"/>
    <col min="13070" max="13070" width="9.7109375" style="3" customWidth="1"/>
    <col min="13071" max="13309" width="11.42578125" style="3"/>
    <col min="13310" max="13310" width="5.140625" style="3" customWidth="1"/>
    <col min="13311" max="13311" width="7.5703125" style="3" customWidth="1"/>
    <col min="13312" max="13312" width="12.140625" style="3" customWidth="1"/>
    <col min="13313" max="13313" width="7.140625" style="3" customWidth="1"/>
    <col min="13314" max="13314" width="8.85546875" style="3" customWidth="1"/>
    <col min="13315" max="13315" width="35.85546875" style="3" customWidth="1"/>
    <col min="13316" max="13316" width="10.42578125" style="3" customWidth="1"/>
    <col min="13317" max="13317" width="21.28515625" style="3" customWidth="1"/>
    <col min="13318" max="13318" width="7.5703125" style="3" customWidth="1"/>
    <col min="13319" max="13319" width="10.5703125" style="3" customWidth="1"/>
    <col min="13320" max="13320" width="11.28515625" style="3" customWidth="1"/>
    <col min="13321" max="13321" width="10.7109375" style="3" customWidth="1"/>
    <col min="13322" max="13322" width="12.5703125" style="3" customWidth="1"/>
    <col min="13323" max="13323" width="9.7109375" style="3" customWidth="1"/>
    <col min="13324" max="13324" width="10.85546875" style="3" customWidth="1"/>
    <col min="13325" max="13325" width="28" style="3" customWidth="1"/>
    <col min="13326" max="13326" width="9.7109375" style="3" customWidth="1"/>
    <col min="13327" max="13565" width="11.42578125" style="3"/>
    <col min="13566" max="13566" width="5.140625" style="3" customWidth="1"/>
    <col min="13567" max="13567" width="7.5703125" style="3" customWidth="1"/>
    <col min="13568" max="13568" width="12.140625" style="3" customWidth="1"/>
    <col min="13569" max="13569" width="7.140625" style="3" customWidth="1"/>
    <col min="13570" max="13570" width="8.85546875" style="3" customWidth="1"/>
    <col min="13571" max="13571" width="35.85546875" style="3" customWidth="1"/>
    <col min="13572" max="13572" width="10.42578125" style="3" customWidth="1"/>
    <col min="13573" max="13573" width="21.28515625" style="3" customWidth="1"/>
    <col min="13574" max="13574" width="7.5703125" style="3" customWidth="1"/>
    <col min="13575" max="13575" width="10.5703125" style="3" customWidth="1"/>
    <col min="13576" max="13576" width="11.28515625" style="3" customWidth="1"/>
    <col min="13577" max="13577" width="10.7109375" style="3" customWidth="1"/>
    <col min="13578" max="13578" width="12.5703125" style="3" customWidth="1"/>
    <col min="13579" max="13579" width="9.7109375" style="3" customWidth="1"/>
    <col min="13580" max="13580" width="10.85546875" style="3" customWidth="1"/>
    <col min="13581" max="13581" width="28" style="3" customWidth="1"/>
    <col min="13582" max="13582" width="9.7109375" style="3" customWidth="1"/>
    <col min="13583" max="13821" width="11.42578125" style="3"/>
    <col min="13822" max="13822" width="5.140625" style="3" customWidth="1"/>
    <col min="13823" max="13823" width="7.5703125" style="3" customWidth="1"/>
    <col min="13824" max="13824" width="12.140625" style="3" customWidth="1"/>
    <col min="13825" max="13825" width="7.140625" style="3" customWidth="1"/>
    <col min="13826" max="13826" width="8.85546875" style="3" customWidth="1"/>
    <col min="13827" max="13827" width="35.85546875" style="3" customWidth="1"/>
    <col min="13828" max="13828" width="10.42578125" style="3" customWidth="1"/>
    <col min="13829" max="13829" width="21.28515625" style="3" customWidth="1"/>
    <col min="13830" max="13830" width="7.5703125" style="3" customWidth="1"/>
    <col min="13831" max="13831" width="10.5703125" style="3" customWidth="1"/>
    <col min="13832" max="13832" width="11.28515625" style="3" customWidth="1"/>
    <col min="13833" max="13833" width="10.7109375" style="3" customWidth="1"/>
    <col min="13834" max="13834" width="12.5703125" style="3" customWidth="1"/>
    <col min="13835" max="13835" width="9.7109375" style="3" customWidth="1"/>
    <col min="13836" max="13836" width="10.85546875" style="3" customWidth="1"/>
    <col min="13837" max="13837" width="28" style="3" customWidth="1"/>
    <col min="13838" max="13838" width="9.7109375" style="3" customWidth="1"/>
    <col min="13839" max="14077" width="11.42578125" style="3"/>
    <col min="14078" max="14078" width="5.140625" style="3" customWidth="1"/>
    <col min="14079" max="14079" width="7.5703125" style="3" customWidth="1"/>
    <col min="14080" max="14080" width="12.140625" style="3" customWidth="1"/>
    <col min="14081" max="14081" width="7.140625" style="3" customWidth="1"/>
    <col min="14082" max="14082" width="8.85546875" style="3" customWidth="1"/>
    <col min="14083" max="14083" width="35.85546875" style="3" customWidth="1"/>
    <col min="14084" max="14084" width="10.42578125" style="3" customWidth="1"/>
    <col min="14085" max="14085" width="21.28515625" style="3" customWidth="1"/>
    <col min="14086" max="14086" width="7.5703125" style="3" customWidth="1"/>
    <col min="14087" max="14087" width="10.5703125" style="3" customWidth="1"/>
    <col min="14088" max="14088" width="11.28515625" style="3" customWidth="1"/>
    <col min="14089" max="14089" width="10.7109375" style="3" customWidth="1"/>
    <col min="14090" max="14090" width="12.5703125" style="3" customWidth="1"/>
    <col min="14091" max="14091" width="9.7109375" style="3" customWidth="1"/>
    <col min="14092" max="14092" width="10.85546875" style="3" customWidth="1"/>
    <col min="14093" max="14093" width="28" style="3" customWidth="1"/>
    <col min="14094" max="14094" width="9.7109375" style="3" customWidth="1"/>
    <col min="14095" max="14333" width="11.42578125" style="3"/>
    <col min="14334" max="14334" width="5.140625" style="3" customWidth="1"/>
    <col min="14335" max="14335" width="7.5703125" style="3" customWidth="1"/>
    <col min="14336" max="14336" width="12.140625" style="3" customWidth="1"/>
    <col min="14337" max="14337" width="7.140625" style="3" customWidth="1"/>
    <col min="14338" max="14338" width="8.85546875" style="3" customWidth="1"/>
    <col min="14339" max="14339" width="35.85546875" style="3" customWidth="1"/>
    <col min="14340" max="14340" width="10.42578125" style="3" customWidth="1"/>
    <col min="14341" max="14341" width="21.28515625" style="3" customWidth="1"/>
    <col min="14342" max="14342" width="7.5703125" style="3" customWidth="1"/>
    <col min="14343" max="14343" width="10.5703125" style="3" customWidth="1"/>
    <col min="14344" max="14344" width="11.28515625" style="3" customWidth="1"/>
    <col min="14345" max="14345" width="10.7109375" style="3" customWidth="1"/>
    <col min="14346" max="14346" width="12.5703125" style="3" customWidth="1"/>
    <col min="14347" max="14347" width="9.7109375" style="3" customWidth="1"/>
    <col min="14348" max="14348" width="10.85546875" style="3" customWidth="1"/>
    <col min="14349" max="14349" width="28" style="3" customWidth="1"/>
    <col min="14350" max="14350" width="9.7109375" style="3" customWidth="1"/>
    <col min="14351" max="14589" width="11.42578125" style="3"/>
    <col min="14590" max="14590" width="5.140625" style="3" customWidth="1"/>
    <col min="14591" max="14591" width="7.5703125" style="3" customWidth="1"/>
    <col min="14592" max="14592" width="12.140625" style="3" customWidth="1"/>
    <col min="14593" max="14593" width="7.140625" style="3" customWidth="1"/>
    <col min="14594" max="14594" width="8.85546875" style="3" customWidth="1"/>
    <col min="14595" max="14595" width="35.85546875" style="3" customWidth="1"/>
    <col min="14596" max="14596" width="10.42578125" style="3" customWidth="1"/>
    <col min="14597" max="14597" width="21.28515625" style="3" customWidth="1"/>
    <col min="14598" max="14598" width="7.5703125" style="3" customWidth="1"/>
    <col min="14599" max="14599" width="10.5703125" style="3" customWidth="1"/>
    <col min="14600" max="14600" width="11.28515625" style="3" customWidth="1"/>
    <col min="14601" max="14601" width="10.7109375" style="3" customWidth="1"/>
    <col min="14602" max="14602" width="12.5703125" style="3" customWidth="1"/>
    <col min="14603" max="14603" width="9.7109375" style="3" customWidth="1"/>
    <col min="14604" max="14604" width="10.85546875" style="3" customWidth="1"/>
    <col min="14605" max="14605" width="28" style="3" customWidth="1"/>
    <col min="14606" max="14606" width="9.7109375" style="3" customWidth="1"/>
    <col min="14607" max="14845" width="11.42578125" style="3"/>
    <col min="14846" max="14846" width="5.140625" style="3" customWidth="1"/>
    <col min="14847" max="14847" width="7.5703125" style="3" customWidth="1"/>
    <col min="14848" max="14848" width="12.140625" style="3" customWidth="1"/>
    <col min="14849" max="14849" width="7.140625" style="3" customWidth="1"/>
    <col min="14850" max="14850" width="8.85546875" style="3" customWidth="1"/>
    <col min="14851" max="14851" width="35.85546875" style="3" customWidth="1"/>
    <col min="14852" max="14852" width="10.42578125" style="3" customWidth="1"/>
    <col min="14853" max="14853" width="21.28515625" style="3" customWidth="1"/>
    <col min="14854" max="14854" width="7.5703125" style="3" customWidth="1"/>
    <col min="14855" max="14855" width="10.5703125" style="3" customWidth="1"/>
    <col min="14856" max="14856" width="11.28515625" style="3" customWidth="1"/>
    <col min="14857" max="14857" width="10.7109375" style="3" customWidth="1"/>
    <col min="14858" max="14858" width="12.5703125" style="3" customWidth="1"/>
    <col min="14859" max="14859" width="9.7109375" style="3" customWidth="1"/>
    <col min="14860" max="14860" width="10.85546875" style="3" customWidth="1"/>
    <col min="14861" max="14861" width="28" style="3" customWidth="1"/>
    <col min="14862" max="14862" width="9.7109375" style="3" customWidth="1"/>
    <col min="14863" max="15101" width="11.42578125" style="3"/>
    <col min="15102" max="15102" width="5.140625" style="3" customWidth="1"/>
    <col min="15103" max="15103" width="7.5703125" style="3" customWidth="1"/>
    <col min="15104" max="15104" width="12.140625" style="3" customWidth="1"/>
    <col min="15105" max="15105" width="7.140625" style="3" customWidth="1"/>
    <col min="15106" max="15106" width="8.85546875" style="3" customWidth="1"/>
    <col min="15107" max="15107" width="35.85546875" style="3" customWidth="1"/>
    <col min="15108" max="15108" width="10.42578125" style="3" customWidth="1"/>
    <col min="15109" max="15109" width="21.28515625" style="3" customWidth="1"/>
    <col min="15110" max="15110" width="7.5703125" style="3" customWidth="1"/>
    <col min="15111" max="15111" width="10.5703125" style="3" customWidth="1"/>
    <col min="15112" max="15112" width="11.28515625" style="3" customWidth="1"/>
    <col min="15113" max="15113" width="10.7109375" style="3" customWidth="1"/>
    <col min="15114" max="15114" width="12.5703125" style="3" customWidth="1"/>
    <col min="15115" max="15115" width="9.7109375" style="3" customWidth="1"/>
    <col min="15116" max="15116" width="10.85546875" style="3" customWidth="1"/>
    <col min="15117" max="15117" width="28" style="3" customWidth="1"/>
    <col min="15118" max="15118" width="9.7109375" style="3" customWidth="1"/>
    <col min="15119" max="15357" width="11.42578125" style="3"/>
    <col min="15358" max="15358" width="5.140625" style="3" customWidth="1"/>
    <col min="15359" max="15359" width="7.5703125" style="3" customWidth="1"/>
    <col min="15360" max="15360" width="12.140625" style="3" customWidth="1"/>
    <col min="15361" max="15361" width="7.140625" style="3" customWidth="1"/>
    <col min="15362" max="15362" width="8.85546875" style="3" customWidth="1"/>
    <col min="15363" max="15363" width="35.85546875" style="3" customWidth="1"/>
    <col min="15364" max="15364" width="10.42578125" style="3" customWidth="1"/>
    <col min="15365" max="15365" width="21.28515625" style="3" customWidth="1"/>
    <col min="15366" max="15366" width="7.5703125" style="3" customWidth="1"/>
    <col min="15367" max="15367" width="10.5703125" style="3" customWidth="1"/>
    <col min="15368" max="15368" width="11.28515625" style="3" customWidth="1"/>
    <col min="15369" max="15369" width="10.7109375" style="3" customWidth="1"/>
    <col min="15370" max="15370" width="12.5703125" style="3" customWidth="1"/>
    <col min="15371" max="15371" width="9.7109375" style="3" customWidth="1"/>
    <col min="15372" max="15372" width="10.85546875" style="3" customWidth="1"/>
    <col min="15373" max="15373" width="28" style="3" customWidth="1"/>
    <col min="15374" max="15374" width="9.7109375" style="3" customWidth="1"/>
    <col min="15375" max="15613" width="11.42578125" style="3"/>
    <col min="15614" max="15614" width="5.140625" style="3" customWidth="1"/>
    <col min="15615" max="15615" width="7.5703125" style="3" customWidth="1"/>
    <col min="15616" max="15616" width="12.140625" style="3" customWidth="1"/>
    <col min="15617" max="15617" width="7.140625" style="3" customWidth="1"/>
    <col min="15618" max="15618" width="8.85546875" style="3" customWidth="1"/>
    <col min="15619" max="15619" width="35.85546875" style="3" customWidth="1"/>
    <col min="15620" max="15620" width="10.42578125" style="3" customWidth="1"/>
    <col min="15621" max="15621" width="21.28515625" style="3" customWidth="1"/>
    <col min="15622" max="15622" width="7.5703125" style="3" customWidth="1"/>
    <col min="15623" max="15623" width="10.5703125" style="3" customWidth="1"/>
    <col min="15624" max="15624" width="11.28515625" style="3" customWidth="1"/>
    <col min="15625" max="15625" width="10.7109375" style="3" customWidth="1"/>
    <col min="15626" max="15626" width="12.5703125" style="3" customWidth="1"/>
    <col min="15627" max="15627" width="9.7109375" style="3" customWidth="1"/>
    <col min="15628" max="15628" width="10.85546875" style="3" customWidth="1"/>
    <col min="15629" max="15629" width="28" style="3" customWidth="1"/>
    <col min="15630" max="15630" width="9.7109375" style="3" customWidth="1"/>
    <col min="15631" max="15869" width="11.42578125" style="3"/>
    <col min="15870" max="15870" width="5.140625" style="3" customWidth="1"/>
    <col min="15871" max="15871" width="7.5703125" style="3" customWidth="1"/>
    <col min="15872" max="15872" width="12.140625" style="3" customWidth="1"/>
    <col min="15873" max="15873" width="7.140625" style="3" customWidth="1"/>
    <col min="15874" max="15874" width="8.85546875" style="3" customWidth="1"/>
    <col min="15875" max="15875" width="35.85546875" style="3" customWidth="1"/>
    <col min="15876" max="15876" width="10.42578125" style="3" customWidth="1"/>
    <col min="15877" max="15877" width="21.28515625" style="3" customWidth="1"/>
    <col min="15878" max="15878" width="7.5703125" style="3" customWidth="1"/>
    <col min="15879" max="15879" width="10.5703125" style="3" customWidth="1"/>
    <col min="15880" max="15880" width="11.28515625" style="3" customWidth="1"/>
    <col min="15881" max="15881" width="10.7109375" style="3" customWidth="1"/>
    <col min="15882" max="15882" width="12.5703125" style="3" customWidth="1"/>
    <col min="15883" max="15883" width="9.7109375" style="3" customWidth="1"/>
    <col min="15884" max="15884" width="10.85546875" style="3" customWidth="1"/>
    <col min="15885" max="15885" width="28" style="3" customWidth="1"/>
    <col min="15886" max="15886" width="9.7109375" style="3" customWidth="1"/>
    <col min="15887" max="16125" width="11.42578125" style="3"/>
    <col min="16126" max="16126" width="5.140625" style="3" customWidth="1"/>
    <col min="16127" max="16127" width="7.5703125" style="3" customWidth="1"/>
    <col min="16128" max="16128" width="12.140625" style="3" customWidth="1"/>
    <col min="16129" max="16129" width="7.140625" style="3" customWidth="1"/>
    <col min="16130" max="16130" width="8.85546875" style="3" customWidth="1"/>
    <col min="16131" max="16131" width="35.85546875" style="3" customWidth="1"/>
    <col min="16132" max="16132" width="10.42578125" style="3" customWidth="1"/>
    <col min="16133" max="16133" width="21.28515625" style="3" customWidth="1"/>
    <col min="16134" max="16134" width="7.5703125" style="3" customWidth="1"/>
    <col min="16135" max="16135" width="10.5703125" style="3" customWidth="1"/>
    <col min="16136" max="16136" width="11.28515625" style="3" customWidth="1"/>
    <col min="16137" max="16137" width="10.7109375" style="3" customWidth="1"/>
    <col min="16138" max="16138" width="12.5703125" style="3" customWidth="1"/>
    <col min="16139" max="16139" width="9.7109375" style="3" customWidth="1"/>
    <col min="16140" max="16140" width="10.85546875" style="3" customWidth="1"/>
    <col min="16141" max="16141" width="28" style="3" customWidth="1"/>
    <col min="16142" max="16142" width="9.7109375" style="3" customWidth="1"/>
    <col min="16143" max="16384" width="11.42578125" style="3"/>
  </cols>
  <sheetData>
    <row r="1" spans="1:253" s="360" customFormat="1" ht="12" customHeight="1" x14ac:dyDescent="0.25">
      <c r="A1" s="356" t="s">
        <v>0</v>
      </c>
      <c r="B1" s="356"/>
      <c r="C1" s="357"/>
      <c r="D1" s="355"/>
      <c r="E1" s="358"/>
      <c r="F1" s="355"/>
      <c r="G1" s="355"/>
      <c r="H1" s="359"/>
      <c r="I1" s="359"/>
      <c r="J1" s="359"/>
      <c r="M1" s="357"/>
      <c r="N1" s="361"/>
    </row>
    <row r="2" spans="1:253" s="360" customFormat="1" x14ac:dyDescent="0.25">
      <c r="A2" s="356" t="s">
        <v>2786</v>
      </c>
      <c r="B2" s="356"/>
      <c r="C2" s="357"/>
      <c r="D2" s="355"/>
      <c r="E2" s="358"/>
      <c r="F2" s="355"/>
      <c r="G2" s="355"/>
      <c r="H2" s="359"/>
      <c r="I2" s="359"/>
      <c r="J2" s="359"/>
      <c r="M2" s="357"/>
      <c r="N2" s="361"/>
    </row>
    <row r="3" spans="1:253" s="360" customFormat="1" ht="41.25" customHeight="1" x14ac:dyDescent="0.25">
      <c r="A3" s="481" t="s">
        <v>2787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</row>
    <row r="4" spans="1:253" s="360" customFormat="1" x14ac:dyDescent="0.25">
      <c r="A4" s="356" t="s">
        <v>2788</v>
      </c>
      <c r="B4" s="356"/>
      <c r="C4" s="357"/>
      <c r="D4" s="482"/>
      <c r="E4" s="482"/>
      <c r="F4" s="482"/>
      <c r="G4" s="482"/>
      <c r="H4" s="482"/>
      <c r="I4" s="362"/>
      <c r="J4" s="362"/>
      <c r="K4" s="355"/>
      <c r="M4" s="357"/>
      <c r="N4" s="361"/>
    </row>
    <row r="5" spans="1:253" s="360" customFormat="1" x14ac:dyDescent="0.25">
      <c r="A5" s="363" t="s">
        <v>2789</v>
      </c>
      <c r="B5" s="356"/>
      <c r="C5" s="357"/>
      <c r="D5" s="362"/>
      <c r="E5" s="362"/>
      <c r="F5" s="362"/>
      <c r="G5" s="362"/>
      <c r="H5" s="362"/>
      <c r="I5" s="362"/>
      <c r="J5" s="362"/>
      <c r="K5" s="355"/>
      <c r="M5" s="357"/>
      <c r="N5" s="361"/>
    </row>
    <row r="6" spans="1:253" s="360" customFormat="1" ht="30.75" customHeight="1" x14ac:dyDescent="0.25">
      <c r="A6" s="480" t="s">
        <v>2790</v>
      </c>
      <c r="B6" s="480" t="s">
        <v>2791</v>
      </c>
      <c r="C6" s="480" t="s">
        <v>162</v>
      </c>
      <c r="D6" s="480" t="s">
        <v>163</v>
      </c>
      <c r="E6" s="480" t="s">
        <v>2792</v>
      </c>
      <c r="F6" s="480" t="s">
        <v>2793</v>
      </c>
      <c r="G6" s="480" t="s">
        <v>2794</v>
      </c>
      <c r="H6" s="479" t="s">
        <v>2795</v>
      </c>
      <c r="I6" s="479" t="s">
        <v>2796</v>
      </c>
      <c r="J6" s="479" t="s">
        <v>2797</v>
      </c>
      <c r="K6" s="480" t="s">
        <v>2798</v>
      </c>
      <c r="L6" s="480" t="s">
        <v>2799</v>
      </c>
      <c r="M6" s="480" t="s">
        <v>2800</v>
      </c>
      <c r="N6" s="480" t="s">
        <v>2801</v>
      </c>
      <c r="O6" s="475" t="s">
        <v>2802</v>
      </c>
      <c r="P6" s="475"/>
      <c r="Q6" s="475"/>
    </row>
    <row r="7" spans="1:253" s="360" customFormat="1" ht="24.75" customHeight="1" x14ac:dyDescent="0.25">
      <c r="A7" s="480"/>
      <c r="B7" s="480"/>
      <c r="C7" s="480"/>
      <c r="D7" s="480"/>
      <c r="E7" s="480"/>
      <c r="F7" s="480"/>
      <c r="G7" s="480"/>
      <c r="H7" s="479"/>
      <c r="I7" s="479"/>
      <c r="J7" s="479"/>
      <c r="K7" s="480"/>
      <c r="L7" s="480"/>
      <c r="M7" s="480"/>
      <c r="N7" s="480"/>
      <c r="O7" s="475" t="s">
        <v>176</v>
      </c>
      <c r="P7" s="475"/>
      <c r="Q7" s="475"/>
    </row>
    <row r="8" spans="1:253" s="366" customFormat="1" ht="30" customHeight="1" x14ac:dyDescent="0.25">
      <c r="A8" s="480"/>
      <c r="B8" s="480"/>
      <c r="C8" s="480"/>
      <c r="D8" s="480"/>
      <c r="E8" s="480"/>
      <c r="F8" s="480"/>
      <c r="G8" s="480"/>
      <c r="H8" s="479"/>
      <c r="I8" s="479"/>
      <c r="J8" s="479"/>
      <c r="K8" s="480"/>
      <c r="L8" s="480"/>
      <c r="M8" s="480"/>
      <c r="N8" s="480"/>
      <c r="O8" s="364" t="s">
        <v>2803</v>
      </c>
      <c r="P8" s="364" t="s">
        <v>2804</v>
      </c>
      <c r="Q8" s="365" t="s">
        <v>154</v>
      </c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F8" s="360"/>
      <c r="EG8" s="360"/>
      <c r="EH8" s="360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0"/>
      <c r="FJ8" s="360"/>
      <c r="FK8" s="360"/>
      <c r="FL8" s="360"/>
      <c r="FM8" s="360"/>
      <c r="FN8" s="360"/>
      <c r="FO8" s="360"/>
      <c r="FP8" s="360"/>
      <c r="FQ8" s="360"/>
      <c r="FR8" s="360"/>
      <c r="FS8" s="360"/>
      <c r="FT8" s="360"/>
      <c r="FU8" s="360"/>
      <c r="FV8" s="360"/>
      <c r="FW8" s="360"/>
      <c r="FX8" s="360"/>
      <c r="FY8" s="360"/>
      <c r="FZ8" s="360"/>
      <c r="GA8" s="360"/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  <c r="GN8" s="360"/>
      <c r="GO8" s="360"/>
      <c r="GP8" s="360"/>
      <c r="GQ8" s="360"/>
      <c r="GR8" s="360"/>
      <c r="GS8" s="360"/>
      <c r="GT8" s="360"/>
      <c r="GU8" s="360"/>
      <c r="GV8" s="360"/>
      <c r="GW8" s="360"/>
      <c r="GX8" s="360"/>
      <c r="GY8" s="360"/>
      <c r="GZ8" s="360"/>
      <c r="HA8" s="360"/>
      <c r="HB8" s="360"/>
      <c r="HC8" s="360"/>
      <c r="HD8" s="360"/>
      <c r="HE8" s="360"/>
      <c r="HF8" s="360"/>
      <c r="HG8" s="360"/>
      <c r="HH8" s="360"/>
      <c r="HI8" s="360"/>
      <c r="HJ8" s="360"/>
      <c r="HK8" s="360"/>
      <c r="HL8" s="360"/>
      <c r="HM8" s="360"/>
      <c r="HN8" s="360"/>
      <c r="HO8" s="360"/>
      <c r="HP8" s="360"/>
      <c r="HQ8" s="360"/>
      <c r="HR8" s="360"/>
      <c r="HS8" s="360"/>
      <c r="HT8" s="360"/>
      <c r="HU8" s="360"/>
      <c r="HV8" s="360"/>
      <c r="HW8" s="360"/>
      <c r="HX8" s="360"/>
      <c r="HY8" s="360"/>
      <c r="HZ8" s="360"/>
      <c r="IA8" s="360"/>
      <c r="IB8" s="360"/>
      <c r="IC8" s="360"/>
      <c r="ID8" s="360"/>
      <c r="IE8" s="360"/>
      <c r="IF8" s="360"/>
      <c r="IG8" s="360"/>
      <c r="IH8" s="360"/>
      <c r="II8" s="360"/>
      <c r="IJ8" s="360"/>
      <c r="IK8" s="360"/>
      <c r="IL8" s="360"/>
      <c r="IM8" s="360"/>
      <c r="IN8" s="360"/>
      <c r="IO8" s="360"/>
      <c r="IP8" s="360"/>
      <c r="IQ8" s="360"/>
      <c r="IR8" s="360"/>
      <c r="IS8" s="360"/>
    </row>
    <row r="9" spans="1:253" s="374" customFormat="1" ht="30.75" customHeight="1" x14ac:dyDescent="0.25">
      <c r="A9" s="367">
        <v>1</v>
      </c>
      <c r="B9" s="367" t="s">
        <v>2805</v>
      </c>
      <c r="C9" s="368" t="s">
        <v>2806</v>
      </c>
      <c r="D9" s="367" t="s">
        <v>2807</v>
      </c>
      <c r="E9" s="368" t="s">
        <v>2808</v>
      </c>
      <c r="F9" s="367" t="s">
        <v>2809</v>
      </c>
      <c r="G9" s="369">
        <v>43978</v>
      </c>
      <c r="H9" s="330">
        <v>2000</v>
      </c>
      <c r="I9" s="330"/>
      <c r="J9" s="330">
        <f>SUM(H9:I9)</f>
        <v>2000</v>
      </c>
      <c r="K9" s="330">
        <v>238.4</v>
      </c>
      <c r="L9" s="330">
        <f>J9-K9</f>
        <v>1761.6</v>
      </c>
      <c r="M9" s="370"/>
      <c r="N9" s="371">
        <v>180</v>
      </c>
      <c r="O9" s="372">
        <v>7</v>
      </c>
      <c r="P9" s="371"/>
      <c r="Q9" s="371">
        <v>11.8</v>
      </c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373"/>
      <c r="BZ9" s="373"/>
      <c r="CA9" s="373"/>
      <c r="CB9" s="373"/>
      <c r="CC9" s="373"/>
      <c r="CD9" s="373"/>
      <c r="CE9" s="373"/>
      <c r="CF9" s="373"/>
      <c r="CG9" s="373"/>
      <c r="CH9" s="373"/>
      <c r="CI9" s="373"/>
      <c r="CJ9" s="373"/>
      <c r="CK9" s="373"/>
      <c r="CL9" s="373"/>
      <c r="CM9" s="373"/>
      <c r="CN9" s="373"/>
      <c r="CO9" s="373"/>
      <c r="CP9" s="373"/>
      <c r="CQ9" s="373"/>
      <c r="CR9" s="373"/>
      <c r="CS9" s="373"/>
      <c r="CT9" s="373"/>
      <c r="CU9" s="373"/>
      <c r="CV9" s="373"/>
      <c r="CW9" s="373"/>
      <c r="CX9" s="373"/>
      <c r="CY9" s="373"/>
      <c r="CZ9" s="373"/>
      <c r="DA9" s="373"/>
      <c r="DB9" s="373"/>
      <c r="DC9" s="373"/>
      <c r="DD9" s="373"/>
      <c r="DE9" s="373"/>
      <c r="DF9" s="373"/>
      <c r="DG9" s="373"/>
      <c r="DH9" s="373"/>
      <c r="DI9" s="373"/>
      <c r="DJ9" s="373"/>
      <c r="DK9" s="373"/>
      <c r="DL9" s="373"/>
      <c r="DM9" s="373"/>
      <c r="DN9" s="373"/>
      <c r="DO9" s="373"/>
      <c r="DP9" s="373"/>
      <c r="DQ9" s="373"/>
      <c r="DR9" s="373"/>
      <c r="DS9" s="373"/>
      <c r="DT9" s="373"/>
      <c r="DU9" s="373"/>
      <c r="DV9" s="373"/>
      <c r="DW9" s="373"/>
      <c r="DX9" s="373"/>
      <c r="DY9" s="373"/>
      <c r="DZ9" s="373"/>
      <c r="EA9" s="373"/>
      <c r="EB9" s="373"/>
      <c r="EC9" s="373"/>
      <c r="ED9" s="373"/>
      <c r="EE9" s="373"/>
      <c r="EF9" s="373"/>
      <c r="EG9" s="373"/>
      <c r="EH9" s="373"/>
      <c r="EI9" s="373"/>
      <c r="EJ9" s="373"/>
      <c r="EK9" s="373"/>
      <c r="EL9" s="373"/>
      <c r="EM9" s="373"/>
      <c r="EN9" s="373"/>
      <c r="EO9" s="373"/>
      <c r="EP9" s="373"/>
      <c r="EQ9" s="373"/>
      <c r="ER9" s="373"/>
      <c r="ES9" s="373"/>
      <c r="ET9" s="373"/>
      <c r="EU9" s="373"/>
      <c r="EV9" s="373"/>
      <c r="EW9" s="373"/>
      <c r="EX9" s="373"/>
      <c r="EY9" s="373"/>
      <c r="EZ9" s="373"/>
      <c r="FA9" s="373"/>
      <c r="FB9" s="373"/>
      <c r="FC9" s="373"/>
      <c r="FD9" s="373"/>
      <c r="FE9" s="373"/>
      <c r="FF9" s="373"/>
      <c r="FG9" s="373"/>
      <c r="FH9" s="373"/>
      <c r="FI9" s="373"/>
      <c r="FJ9" s="373"/>
      <c r="FK9" s="373"/>
      <c r="FL9" s="373"/>
      <c r="FM9" s="373"/>
      <c r="FN9" s="373"/>
      <c r="FO9" s="373"/>
      <c r="FP9" s="373"/>
      <c r="FQ9" s="373"/>
      <c r="FR9" s="373"/>
      <c r="FS9" s="373"/>
      <c r="FT9" s="373"/>
      <c r="FU9" s="373"/>
      <c r="FV9" s="373"/>
      <c r="FW9" s="373"/>
      <c r="FX9" s="373"/>
      <c r="FY9" s="373"/>
      <c r="FZ9" s="373"/>
      <c r="GA9" s="373"/>
      <c r="GB9" s="373"/>
      <c r="GC9" s="373"/>
      <c r="GD9" s="373"/>
      <c r="GE9" s="373"/>
      <c r="GF9" s="373"/>
      <c r="GG9" s="373"/>
      <c r="GH9" s="373"/>
      <c r="GI9" s="373"/>
      <c r="GJ9" s="373"/>
      <c r="GK9" s="373"/>
      <c r="GL9" s="373"/>
      <c r="GM9" s="373"/>
      <c r="GN9" s="373"/>
      <c r="GO9" s="373"/>
      <c r="GP9" s="373"/>
      <c r="GQ9" s="373"/>
      <c r="GR9" s="373"/>
      <c r="GS9" s="373"/>
      <c r="GT9" s="373"/>
      <c r="GU9" s="373"/>
      <c r="GV9" s="373"/>
      <c r="GW9" s="373"/>
      <c r="GX9" s="373"/>
      <c r="GY9" s="373"/>
      <c r="GZ9" s="373"/>
      <c r="HA9" s="373"/>
      <c r="HB9" s="373"/>
      <c r="HC9" s="373"/>
      <c r="HD9" s="373"/>
      <c r="HE9" s="373"/>
      <c r="HF9" s="373"/>
      <c r="HG9" s="373"/>
      <c r="HH9" s="373"/>
      <c r="HI9" s="373"/>
      <c r="HJ9" s="373"/>
      <c r="HK9" s="373"/>
      <c r="HL9" s="373"/>
      <c r="HM9" s="373"/>
      <c r="HN9" s="373"/>
      <c r="HO9" s="373"/>
      <c r="HP9" s="373"/>
      <c r="HQ9" s="373"/>
      <c r="HR9" s="373"/>
      <c r="HS9" s="373"/>
      <c r="HT9" s="373"/>
      <c r="HU9" s="373"/>
      <c r="HV9" s="373"/>
      <c r="HW9" s="373"/>
      <c r="HX9" s="373"/>
      <c r="HY9" s="373"/>
      <c r="HZ9" s="373"/>
      <c r="IA9" s="373"/>
      <c r="IB9" s="373"/>
      <c r="IC9" s="373"/>
      <c r="ID9" s="373"/>
      <c r="IE9" s="373"/>
      <c r="IF9" s="373"/>
      <c r="IG9" s="373"/>
      <c r="IH9" s="373"/>
      <c r="II9" s="373"/>
      <c r="IJ9" s="373"/>
      <c r="IK9" s="373"/>
      <c r="IL9" s="373"/>
      <c r="IM9" s="373"/>
      <c r="IN9" s="373"/>
      <c r="IO9" s="373"/>
      <c r="IP9" s="373"/>
      <c r="IQ9" s="373"/>
      <c r="IR9" s="373"/>
      <c r="IS9" s="373"/>
    </row>
    <row r="10" spans="1:253" s="374" customFormat="1" ht="30.75" customHeight="1" x14ac:dyDescent="0.25">
      <c r="A10" s="367">
        <v>2</v>
      </c>
      <c r="B10" s="367" t="s">
        <v>2810</v>
      </c>
      <c r="C10" s="368" t="s">
        <v>2811</v>
      </c>
      <c r="D10" s="367" t="s">
        <v>2812</v>
      </c>
      <c r="E10" s="368" t="s">
        <v>2813</v>
      </c>
      <c r="F10" s="367" t="s">
        <v>2809</v>
      </c>
      <c r="G10" s="369">
        <v>40434</v>
      </c>
      <c r="H10" s="330">
        <v>1548.39</v>
      </c>
      <c r="I10" s="330"/>
      <c r="J10" s="330">
        <f t="shared" ref="J10:J80" si="0">SUM(H10:I10)</f>
        <v>1548.39</v>
      </c>
      <c r="K10" s="330">
        <v>615.27</v>
      </c>
      <c r="L10" s="330">
        <f t="shared" ref="L10:L81" si="1">J10-K10</f>
        <v>933.12000000000012</v>
      </c>
      <c r="M10" s="370"/>
      <c r="N10" s="371">
        <v>139.36000000000001</v>
      </c>
      <c r="O10" s="372">
        <v>5.42</v>
      </c>
      <c r="P10" s="371"/>
      <c r="Q10" s="371">
        <v>9.14</v>
      </c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373"/>
      <c r="BG10" s="373"/>
      <c r="BH10" s="373"/>
      <c r="BI10" s="373"/>
      <c r="BJ10" s="373"/>
      <c r="BK10" s="373"/>
      <c r="BL10" s="373"/>
      <c r="BM10" s="373"/>
      <c r="BN10" s="373"/>
      <c r="BO10" s="373"/>
      <c r="BP10" s="373"/>
      <c r="BQ10" s="373"/>
      <c r="BR10" s="373"/>
      <c r="BS10" s="373"/>
      <c r="BT10" s="373"/>
      <c r="BU10" s="373"/>
      <c r="BV10" s="373"/>
      <c r="BW10" s="373"/>
      <c r="BX10" s="373"/>
      <c r="BY10" s="373"/>
      <c r="BZ10" s="373"/>
      <c r="CA10" s="373"/>
      <c r="CB10" s="373"/>
      <c r="CC10" s="373"/>
      <c r="CD10" s="373"/>
      <c r="CE10" s="373"/>
      <c r="CF10" s="373"/>
      <c r="CG10" s="373"/>
      <c r="CH10" s="373"/>
      <c r="CI10" s="373"/>
      <c r="CJ10" s="373"/>
      <c r="CK10" s="373"/>
      <c r="CL10" s="373"/>
      <c r="CM10" s="373"/>
      <c r="CN10" s="373"/>
      <c r="CO10" s="373"/>
      <c r="CP10" s="373"/>
      <c r="CQ10" s="373"/>
      <c r="CR10" s="373"/>
      <c r="CS10" s="373"/>
      <c r="CT10" s="373"/>
      <c r="CU10" s="373"/>
      <c r="CV10" s="373"/>
      <c r="CW10" s="373"/>
      <c r="CX10" s="373"/>
      <c r="CY10" s="373"/>
      <c r="CZ10" s="373"/>
      <c r="DA10" s="373"/>
      <c r="DB10" s="373"/>
      <c r="DC10" s="373"/>
      <c r="DD10" s="373"/>
      <c r="DE10" s="373"/>
      <c r="DF10" s="373"/>
      <c r="DG10" s="373"/>
      <c r="DH10" s="373"/>
      <c r="DI10" s="373"/>
      <c r="DJ10" s="373"/>
      <c r="DK10" s="373"/>
      <c r="DL10" s="373"/>
      <c r="DM10" s="373"/>
      <c r="DN10" s="373"/>
      <c r="DO10" s="373"/>
      <c r="DP10" s="373"/>
      <c r="DQ10" s="373"/>
      <c r="DR10" s="373"/>
      <c r="DS10" s="373"/>
      <c r="DT10" s="373"/>
      <c r="DU10" s="373"/>
      <c r="DV10" s="373"/>
      <c r="DW10" s="373"/>
      <c r="DX10" s="373"/>
      <c r="DY10" s="373"/>
      <c r="DZ10" s="373"/>
      <c r="EA10" s="373"/>
      <c r="EB10" s="373"/>
      <c r="EC10" s="373"/>
      <c r="ED10" s="373"/>
      <c r="EE10" s="373"/>
      <c r="EF10" s="373"/>
      <c r="EG10" s="373"/>
      <c r="EH10" s="373"/>
      <c r="EI10" s="373"/>
      <c r="EJ10" s="373"/>
      <c r="EK10" s="373"/>
      <c r="EL10" s="373"/>
      <c r="EM10" s="373"/>
      <c r="EN10" s="373"/>
      <c r="EO10" s="373"/>
      <c r="EP10" s="373"/>
      <c r="EQ10" s="373"/>
      <c r="ER10" s="373"/>
      <c r="ES10" s="373"/>
      <c r="ET10" s="373"/>
      <c r="EU10" s="373"/>
      <c r="EV10" s="373"/>
      <c r="EW10" s="373"/>
      <c r="EX10" s="373"/>
      <c r="EY10" s="373"/>
      <c r="EZ10" s="373"/>
      <c r="FA10" s="373"/>
      <c r="FB10" s="373"/>
      <c r="FC10" s="373"/>
      <c r="FD10" s="373"/>
      <c r="FE10" s="373"/>
      <c r="FF10" s="373"/>
      <c r="FG10" s="373"/>
      <c r="FH10" s="373"/>
      <c r="FI10" s="373"/>
      <c r="FJ10" s="373"/>
      <c r="FK10" s="373"/>
      <c r="FL10" s="373"/>
      <c r="FM10" s="373"/>
      <c r="FN10" s="373"/>
      <c r="FO10" s="373"/>
      <c r="FP10" s="373"/>
      <c r="FQ10" s="373"/>
      <c r="FR10" s="373"/>
      <c r="FS10" s="373"/>
      <c r="FT10" s="373"/>
      <c r="FU10" s="373"/>
      <c r="FV10" s="373"/>
      <c r="FW10" s="373"/>
      <c r="FX10" s="373"/>
      <c r="FY10" s="373"/>
      <c r="FZ10" s="373"/>
      <c r="GA10" s="373"/>
      <c r="GB10" s="373"/>
      <c r="GC10" s="373"/>
      <c r="GD10" s="373"/>
      <c r="GE10" s="373"/>
      <c r="GF10" s="373"/>
      <c r="GG10" s="373"/>
      <c r="GH10" s="373"/>
      <c r="GI10" s="373"/>
      <c r="GJ10" s="373"/>
      <c r="GK10" s="373"/>
      <c r="GL10" s="373"/>
      <c r="GM10" s="373"/>
      <c r="GN10" s="373"/>
      <c r="GO10" s="373"/>
      <c r="GP10" s="373"/>
      <c r="GQ10" s="373"/>
      <c r="GR10" s="373"/>
      <c r="GS10" s="373"/>
      <c r="GT10" s="373"/>
      <c r="GU10" s="373"/>
      <c r="GV10" s="373"/>
      <c r="GW10" s="373"/>
      <c r="GX10" s="373"/>
      <c r="GY10" s="373"/>
      <c r="GZ10" s="373"/>
      <c r="HA10" s="373"/>
      <c r="HB10" s="373"/>
      <c r="HC10" s="373"/>
      <c r="HD10" s="373"/>
      <c r="HE10" s="373"/>
      <c r="HF10" s="373"/>
      <c r="HG10" s="373"/>
      <c r="HH10" s="373"/>
      <c r="HI10" s="373"/>
      <c r="HJ10" s="373"/>
      <c r="HK10" s="373"/>
      <c r="HL10" s="373"/>
      <c r="HM10" s="373"/>
      <c r="HN10" s="373"/>
      <c r="HO10" s="373"/>
      <c r="HP10" s="373"/>
      <c r="HQ10" s="373"/>
      <c r="HR10" s="373"/>
      <c r="HS10" s="373"/>
      <c r="HT10" s="373"/>
      <c r="HU10" s="373"/>
      <c r="HV10" s="373"/>
      <c r="HW10" s="373"/>
      <c r="HX10" s="373"/>
      <c r="HY10" s="373"/>
      <c r="HZ10" s="373"/>
      <c r="IA10" s="373"/>
      <c r="IB10" s="373"/>
      <c r="IC10" s="373"/>
      <c r="ID10" s="373"/>
      <c r="IE10" s="373"/>
      <c r="IF10" s="373"/>
      <c r="IG10" s="373"/>
      <c r="IH10" s="373"/>
      <c r="II10" s="373"/>
      <c r="IJ10" s="373"/>
      <c r="IK10" s="373"/>
      <c r="IL10" s="373"/>
      <c r="IM10" s="373"/>
      <c r="IN10" s="373"/>
      <c r="IO10" s="373"/>
      <c r="IP10" s="373"/>
      <c r="IQ10" s="373"/>
      <c r="IR10" s="373"/>
      <c r="IS10" s="373"/>
    </row>
    <row r="11" spans="1:253" ht="30.75" customHeight="1" x14ac:dyDescent="0.25">
      <c r="A11" s="367">
        <v>3</v>
      </c>
      <c r="B11" s="341" t="s">
        <v>2814</v>
      </c>
      <c r="C11" s="375" t="s">
        <v>2815</v>
      </c>
      <c r="D11" s="328" t="s">
        <v>2816</v>
      </c>
      <c r="E11" s="375" t="s">
        <v>2817</v>
      </c>
      <c r="F11" s="367" t="s">
        <v>2809</v>
      </c>
      <c r="G11" s="376">
        <v>42144</v>
      </c>
      <c r="H11" s="330">
        <v>1600</v>
      </c>
      <c r="I11" s="330"/>
      <c r="J11" s="330">
        <f t="shared" si="0"/>
        <v>1600</v>
      </c>
      <c r="K11" s="330">
        <v>197.32</v>
      </c>
      <c r="L11" s="330">
        <f t="shared" si="1"/>
        <v>1402.68</v>
      </c>
      <c r="M11" s="370"/>
      <c r="N11" s="371">
        <v>144</v>
      </c>
      <c r="O11" s="372">
        <v>5.6</v>
      </c>
      <c r="P11" s="371"/>
      <c r="Q11" s="371">
        <v>9.44</v>
      </c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0"/>
      <c r="BY11" s="360"/>
      <c r="BZ11" s="360"/>
      <c r="CA11" s="360"/>
      <c r="CB11" s="360"/>
      <c r="CC11" s="360"/>
      <c r="CD11" s="360"/>
      <c r="CE11" s="360"/>
      <c r="CF11" s="360"/>
      <c r="CG11" s="360"/>
      <c r="CH11" s="360"/>
      <c r="CI11" s="360"/>
      <c r="CJ11" s="360"/>
      <c r="CK11" s="360"/>
      <c r="CL11" s="360"/>
      <c r="CM11" s="360"/>
      <c r="CN11" s="360"/>
      <c r="CO11" s="360"/>
      <c r="CP11" s="360"/>
      <c r="CQ11" s="360"/>
      <c r="CR11" s="360"/>
      <c r="CS11" s="360"/>
      <c r="CT11" s="360"/>
      <c r="CU11" s="360"/>
      <c r="CV11" s="360"/>
      <c r="CW11" s="360"/>
      <c r="CX11" s="360"/>
      <c r="CY11" s="360"/>
      <c r="CZ11" s="360"/>
      <c r="DA11" s="360"/>
      <c r="DB11" s="360"/>
      <c r="DC11" s="360"/>
      <c r="DD11" s="360"/>
      <c r="DE11" s="360"/>
      <c r="DF11" s="360"/>
      <c r="DG11" s="360"/>
      <c r="DH11" s="360"/>
      <c r="DI11" s="360"/>
      <c r="DJ11" s="360"/>
      <c r="DK11" s="360"/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0"/>
      <c r="DW11" s="360"/>
      <c r="DX11" s="360"/>
      <c r="DY11" s="360"/>
      <c r="DZ11" s="360"/>
      <c r="EA11" s="360"/>
      <c r="EB11" s="360"/>
      <c r="EC11" s="360"/>
      <c r="ED11" s="360"/>
      <c r="EE11" s="360"/>
      <c r="EF11" s="360"/>
      <c r="EG11" s="360"/>
      <c r="EH11" s="360"/>
      <c r="EI11" s="360"/>
      <c r="EJ11" s="360"/>
      <c r="EK11" s="360"/>
      <c r="EL11" s="360"/>
      <c r="EM11" s="360"/>
      <c r="EN11" s="360"/>
      <c r="EO11" s="360"/>
      <c r="EP11" s="360"/>
      <c r="EQ11" s="360"/>
      <c r="ER11" s="360"/>
      <c r="ES11" s="360"/>
      <c r="ET11" s="360"/>
      <c r="EU11" s="360"/>
      <c r="EV11" s="360"/>
      <c r="EW11" s="360"/>
      <c r="EX11" s="360"/>
      <c r="EY11" s="360"/>
      <c r="EZ11" s="360"/>
      <c r="FA11" s="360"/>
      <c r="FB11" s="360"/>
      <c r="FC11" s="360"/>
      <c r="FD11" s="360"/>
      <c r="FE11" s="360"/>
      <c r="FF11" s="360"/>
      <c r="FG11" s="360"/>
      <c r="FH11" s="360"/>
      <c r="FI11" s="360"/>
      <c r="FJ11" s="360"/>
      <c r="FK11" s="360"/>
      <c r="FL11" s="360"/>
      <c r="FM11" s="360"/>
      <c r="FN11" s="360"/>
      <c r="FO11" s="360"/>
      <c r="FP11" s="360"/>
      <c r="FQ11" s="360"/>
      <c r="FR11" s="360"/>
      <c r="FS11" s="360"/>
      <c r="FT11" s="360"/>
      <c r="FU11" s="360"/>
      <c r="FV11" s="360"/>
      <c r="FW11" s="360"/>
      <c r="FX11" s="360"/>
      <c r="FY11" s="360"/>
      <c r="FZ11" s="360"/>
      <c r="GA11" s="360"/>
      <c r="GB11" s="360"/>
      <c r="GC11" s="360"/>
      <c r="GD11" s="360"/>
      <c r="GE11" s="360"/>
      <c r="GF11" s="360"/>
      <c r="GG11" s="360"/>
      <c r="GH11" s="360"/>
      <c r="GI11" s="360"/>
      <c r="GJ11" s="360"/>
      <c r="GK11" s="360"/>
      <c r="GL11" s="360"/>
      <c r="GM11" s="360"/>
      <c r="GN11" s="360"/>
      <c r="GO11" s="360"/>
      <c r="GP11" s="360"/>
      <c r="GQ11" s="360"/>
      <c r="GR11" s="360"/>
      <c r="GS11" s="360"/>
      <c r="GT11" s="360"/>
      <c r="GU11" s="360"/>
      <c r="GV11" s="360"/>
      <c r="GW11" s="360"/>
      <c r="GX11" s="360"/>
      <c r="GY11" s="360"/>
      <c r="GZ11" s="360"/>
      <c r="HA11" s="360"/>
      <c r="HB11" s="360"/>
      <c r="HC11" s="360"/>
      <c r="HD11" s="360"/>
      <c r="HE11" s="360"/>
      <c r="HF11" s="360"/>
      <c r="HG11" s="360"/>
      <c r="HH11" s="360"/>
      <c r="HI11" s="360"/>
      <c r="HJ11" s="360"/>
      <c r="HK11" s="360"/>
      <c r="HL11" s="360"/>
      <c r="HM11" s="360"/>
      <c r="HN11" s="360"/>
      <c r="HO11" s="360"/>
      <c r="HP11" s="360"/>
      <c r="HQ11" s="360"/>
      <c r="HR11" s="360"/>
      <c r="HS11" s="360"/>
      <c r="HT11" s="360"/>
      <c r="HU11" s="360"/>
      <c r="HV11" s="360"/>
      <c r="HW11" s="360"/>
      <c r="HX11" s="360"/>
      <c r="HY11" s="360"/>
      <c r="HZ11" s="360"/>
      <c r="IA11" s="360"/>
      <c r="IB11" s="360"/>
      <c r="IC11" s="360"/>
      <c r="ID11" s="360"/>
      <c r="IE11" s="360"/>
      <c r="IF11" s="360"/>
      <c r="IG11" s="360"/>
      <c r="IH11" s="360"/>
      <c r="II11" s="360"/>
      <c r="IJ11" s="360"/>
      <c r="IK11" s="360"/>
      <c r="IL11" s="360"/>
      <c r="IM11" s="360"/>
      <c r="IN11" s="360"/>
      <c r="IO11" s="360"/>
      <c r="IP11" s="360"/>
      <c r="IQ11" s="360"/>
      <c r="IR11" s="360"/>
      <c r="IS11" s="360"/>
    </row>
    <row r="12" spans="1:253" ht="30.75" customHeight="1" x14ac:dyDescent="0.25">
      <c r="A12" s="367">
        <v>4</v>
      </c>
      <c r="B12" s="341" t="s">
        <v>2818</v>
      </c>
      <c r="C12" s="375" t="s">
        <v>2819</v>
      </c>
      <c r="D12" s="328" t="s">
        <v>2820</v>
      </c>
      <c r="E12" s="375" t="s">
        <v>2821</v>
      </c>
      <c r="F12" s="367" t="s">
        <v>2809</v>
      </c>
      <c r="G12" s="376">
        <v>43066</v>
      </c>
      <c r="H12" s="330">
        <v>2500</v>
      </c>
      <c r="I12" s="330"/>
      <c r="J12" s="330">
        <f t="shared" si="0"/>
        <v>2500</v>
      </c>
      <c r="K12" s="330">
        <v>891.24</v>
      </c>
      <c r="L12" s="330">
        <f t="shared" si="1"/>
        <v>1608.76</v>
      </c>
      <c r="M12" s="370"/>
      <c r="N12" s="371">
        <v>217.8</v>
      </c>
      <c r="O12" s="372">
        <v>8.75</v>
      </c>
      <c r="P12" s="371"/>
      <c r="Q12" s="371">
        <v>14.75</v>
      </c>
    </row>
    <row r="13" spans="1:253" ht="30.75" customHeight="1" x14ac:dyDescent="0.25">
      <c r="A13" s="367">
        <v>5</v>
      </c>
      <c r="B13" s="341" t="s">
        <v>2822</v>
      </c>
      <c r="C13" s="375" t="s">
        <v>2823</v>
      </c>
      <c r="D13" s="328" t="s">
        <v>2824</v>
      </c>
      <c r="E13" s="375" t="s">
        <v>2825</v>
      </c>
      <c r="F13" s="367" t="s">
        <v>2826</v>
      </c>
      <c r="G13" s="376">
        <v>40525</v>
      </c>
      <c r="H13" s="330">
        <v>1600</v>
      </c>
      <c r="I13" s="330"/>
      <c r="J13" s="330">
        <f t="shared" si="0"/>
        <v>1600</v>
      </c>
      <c r="K13" s="330">
        <v>222.64000000000001</v>
      </c>
      <c r="L13" s="330">
        <f t="shared" si="1"/>
        <v>1377.36</v>
      </c>
      <c r="M13" s="370"/>
      <c r="N13" s="371">
        <v>144</v>
      </c>
      <c r="O13" s="372">
        <v>5.6</v>
      </c>
      <c r="P13" s="371"/>
      <c r="Q13" s="371">
        <v>9.44</v>
      </c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0"/>
      <c r="BX13" s="360"/>
      <c r="BY13" s="360"/>
      <c r="BZ13" s="360"/>
      <c r="CA13" s="360"/>
      <c r="CB13" s="360"/>
      <c r="CC13" s="360"/>
      <c r="CD13" s="360"/>
      <c r="CE13" s="360"/>
      <c r="CF13" s="360"/>
      <c r="CG13" s="360"/>
      <c r="CH13" s="360"/>
      <c r="CI13" s="360"/>
      <c r="CJ13" s="360"/>
      <c r="CK13" s="360"/>
      <c r="CL13" s="360"/>
      <c r="CM13" s="360"/>
      <c r="CN13" s="360"/>
      <c r="CO13" s="360"/>
      <c r="CP13" s="360"/>
      <c r="CQ13" s="360"/>
      <c r="CR13" s="360"/>
      <c r="CS13" s="360"/>
      <c r="CT13" s="360"/>
      <c r="CU13" s="360"/>
      <c r="CV13" s="360"/>
      <c r="CW13" s="360"/>
      <c r="CX13" s="360"/>
      <c r="CY13" s="360"/>
      <c r="CZ13" s="360"/>
      <c r="DA13" s="360"/>
      <c r="DB13" s="360"/>
      <c r="DC13" s="360"/>
      <c r="DD13" s="360"/>
      <c r="DE13" s="360"/>
      <c r="DF13" s="360"/>
      <c r="DG13" s="360"/>
      <c r="DH13" s="360"/>
      <c r="DI13" s="360"/>
      <c r="DJ13" s="360"/>
      <c r="DK13" s="360"/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0"/>
      <c r="DW13" s="360"/>
      <c r="DX13" s="360"/>
      <c r="DY13" s="360"/>
      <c r="DZ13" s="360"/>
      <c r="EA13" s="360"/>
      <c r="EB13" s="360"/>
      <c r="EC13" s="360"/>
      <c r="ED13" s="360"/>
      <c r="EE13" s="360"/>
      <c r="EF13" s="360"/>
      <c r="EG13" s="360"/>
      <c r="EH13" s="360"/>
      <c r="EI13" s="360"/>
      <c r="EJ13" s="360"/>
      <c r="EK13" s="360"/>
      <c r="EL13" s="360"/>
      <c r="EM13" s="360"/>
      <c r="EN13" s="360"/>
      <c r="EO13" s="360"/>
      <c r="EP13" s="360"/>
      <c r="EQ13" s="360"/>
      <c r="ER13" s="360"/>
      <c r="ES13" s="360"/>
      <c r="ET13" s="360"/>
      <c r="EU13" s="360"/>
      <c r="EV13" s="360"/>
      <c r="EW13" s="360"/>
      <c r="EX13" s="360"/>
      <c r="EY13" s="360"/>
      <c r="EZ13" s="360"/>
      <c r="FA13" s="360"/>
      <c r="FB13" s="360"/>
      <c r="FC13" s="360"/>
      <c r="FD13" s="360"/>
      <c r="FE13" s="360"/>
      <c r="FF13" s="360"/>
      <c r="FG13" s="360"/>
      <c r="FH13" s="360"/>
      <c r="FI13" s="360"/>
      <c r="FJ13" s="360"/>
      <c r="FK13" s="360"/>
      <c r="FL13" s="360"/>
      <c r="FM13" s="360"/>
      <c r="FN13" s="360"/>
      <c r="FO13" s="360"/>
      <c r="FP13" s="360"/>
      <c r="FQ13" s="360"/>
      <c r="FR13" s="360"/>
      <c r="FS13" s="360"/>
      <c r="FT13" s="360"/>
      <c r="FU13" s="360"/>
      <c r="FV13" s="360"/>
      <c r="FW13" s="360"/>
      <c r="FX13" s="360"/>
      <c r="FY13" s="360"/>
      <c r="FZ13" s="360"/>
      <c r="GA13" s="360"/>
      <c r="GB13" s="360"/>
      <c r="GC13" s="360"/>
      <c r="GD13" s="360"/>
      <c r="GE13" s="360"/>
      <c r="GF13" s="360"/>
      <c r="GG13" s="360"/>
      <c r="GH13" s="360"/>
      <c r="GI13" s="360"/>
      <c r="GJ13" s="360"/>
      <c r="GK13" s="360"/>
      <c r="GL13" s="360"/>
      <c r="GM13" s="360"/>
      <c r="GN13" s="360"/>
      <c r="GO13" s="360"/>
      <c r="GP13" s="360"/>
      <c r="GQ13" s="360"/>
      <c r="GR13" s="360"/>
      <c r="GS13" s="360"/>
      <c r="GT13" s="360"/>
      <c r="GU13" s="360"/>
      <c r="GV13" s="360"/>
      <c r="GW13" s="360"/>
      <c r="GX13" s="360"/>
      <c r="GY13" s="360"/>
      <c r="GZ13" s="360"/>
      <c r="HA13" s="360"/>
      <c r="HB13" s="360"/>
      <c r="HC13" s="360"/>
      <c r="HD13" s="360"/>
      <c r="HE13" s="360"/>
      <c r="HF13" s="360"/>
      <c r="HG13" s="360"/>
      <c r="HH13" s="360"/>
      <c r="HI13" s="360"/>
      <c r="HJ13" s="360"/>
      <c r="HK13" s="360"/>
      <c r="HL13" s="360"/>
      <c r="HM13" s="360"/>
      <c r="HN13" s="360"/>
      <c r="HO13" s="360"/>
      <c r="HP13" s="360"/>
      <c r="HQ13" s="360"/>
      <c r="HR13" s="360"/>
      <c r="HS13" s="360"/>
      <c r="HT13" s="360"/>
      <c r="HU13" s="360"/>
      <c r="HV13" s="360"/>
      <c r="HW13" s="360"/>
      <c r="HX13" s="360"/>
      <c r="HY13" s="360"/>
      <c r="HZ13" s="360"/>
      <c r="IA13" s="360"/>
      <c r="IB13" s="360"/>
      <c r="IC13" s="360"/>
      <c r="ID13" s="360"/>
      <c r="IE13" s="360"/>
      <c r="IF13" s="360"/>
      <c r="IG13" s="360"/>
      <c r="IH13" s="360"/>
      <c r="II13" s="360"/>
      <c r="IJ13" s="360"/>
      <c r="IK13" s="360"/>
      <c r="IL13" s="360"/>
      <c r="IM13" s="360"/>
      <c r="IN13" s="360"/>
      <c r="IO13" s="360"/>
      <c r="IP13" s="360"/>
      <c r="IQ13" s="360"/>
      <c r="IR13" s="360"/>
      <c r="IS13" s="360"/>
    </row>
    <row r="14" spans="1:253" ht="30.75" customHeight="1" x14ac:dyDescent="0.25">
      <c r="A14" s="367">
        <v>6</v>
      </c>
      <c r="B14" s="341" t="s">
        <v>2827</v>
      </c>
      <c r="C14" s="375" t="s">
        <v>2828</v>
      </c>
      <c r="D14" s="328" t="s">
        <v>2829</v>
      </c>
      <c r="E14" s="375" t="s">
        <v>2830</v>
      </c>
      <c r="F14" s="367" t="s">
        <v>2809</v>
      </c>
      <c r="G14" s="376">
        <v>38306</v>
      </c>
      <c r="H14" s="330">
        <v>1550</v>
      </c>
      <c r="I14" s="330"/>
      <c r="J14" s="330">
        <f t="shared" si="0"/>
        <v>1550</v>
      </c>
      <c r="K14" s="330">
        <v>201.5</v>
      </c>
      <c r="L14" s="330">
        <f t="shared" si="1"/>
        <v>1348.5</v>
      </c>
      <c r="M14" s="370"/>
      <c r="N14" s="371">
        <v>139.5</v>
      </c>
      <c r="O14" s="372">
        <v>5.43</v>
      </c>
      <c r="P14" s="371"/>
      <c r="Q14" s="371">
        <v>9.15</v>
      </c>
    </row>
    <row r="15" spans="1:253" ht="30.75" customHeight="1" x14ac:dyDescent="0.25">
      <c r="A15" s="367">
        <v>7</v>
      </c>
      <c r="B15" s="341" t="s">
        <v>2831</v>
      </c>
      <c r="C15" s="375" t="s">
        <v>2832</v>
      </c>
      <c r="D15" s="328" t="s">
        <v>2833</v>
      </c>
      <c r="E15" s="375" t="s">
        <v>2834</v>
      </c>
      <c r="F15" s="367" t="s">
        <v>2809</v>
      </c>
      <c r="G15" s="376">
        <v>39938</v>
      </c>
      <c r="H15" s="330">
        <v>1600</v>
      </c>
      <c r="I15" s="330"/>
      <c r="J15" s="330">
        <f t="shared" si="0"/>
        <v>1600</v>
      </c>
      <c r="K15" s="330">
        <v>208</v>
      </c>
      <c r="L15" s="330">
        <f t="shared" si="1"/>
        <v>1392</v>
      </c>
      <c r="M15" s="370"/>
      <c r="N15" s="371">
        <v>144</v>
      </c>
      <c r="O15" s="372"/>
      <c r="P15" s="372">
        <v>2.4</v>
      </c>
      <c r="Q15" s="371">
        <v>9.44</v>
      </c>
    </row>
    <row r="16" spans="1:253" ht="30.75" customHeight="1" x14ac:dyDescent="0.25">
      <c r="A16" s="367">
        <v>8</v>
      </c>
      <c r="B16" s="341" t="s">
        <v>2835</v>
      </c>
      <c r="C16" s="375" t="s">
        <v>2836</v>
      </c>
      <c r="D16" s="328" t="s">
        <v>2837</v>
      </c>
      <c r="E16" s="375" t="s">
        <v>2817</v>
      </c>
      <c r="F16" s="367" t="s">
        <v>2809</v>
      </c>
      <c r="G16" s="376">
        <v>42144</v>
      </c>
      <c r="H16" s="330">
        <v>1600</v>
      </c>
      <c r="I16" s="330"/>
      <c r="J16" s="330">
        <f t="shared" si="0"/>
        <v>1600</v>
      </c>
      <c r="K16" s="330">
        <v>213</v>
      </c>
      <c r="L16" s="330">
        <f t="shared" si="1"/>
        <v>1387</v>
      </c>
      <c r="M16" s="370"/>
      <c r="N16" s="348">
        <v>144</v>
      </c>
      <c r="O16" s="348">
        <v>5.6</v>
      </c>
      <c r="P16" s="348"/>
      <c r="Q16" s="348">
        <v>9.44</v>
      </c>
    </row>
    <row r="17" spans="1:18" ht="30.75" customHeight="1" x14ac:dyDescent="0.25">
      <c r="A17" s="367">
        <v>9</v>
      </c>
      <c r="B17" s="341" t="s">
        <v>2838</v>
      </c>
      <c r="C17" s="375" t="s">
        <v>2839</v>
      </c>
      <c r="D17" s="328" t="s">
        <v>2840</v>
      </c>
      <c r="E17" s="375" t="s">
        <v>2841</v>
      </c>
      <c r="F17" s="367" t="s">
        <v>2809</v>
      </c>
      <c r="G17" s="376">
        <v>37622</v>
      </c>
      <c r="H17" s="330">
        <v>1600</v>
      </c>
      <c r="I17" s="330"/>
      <c r="J17" s="330">
        <f t="shared" si="0"/>
        <v>1600</v>
      </c>
      <c r="K17" s="330">
        <v>208</v>
      </c>
      <c r="L17" s="330">
        <f t="shared" si="1"/>
        <v>1392</v>
      </c>
      <c r="M17" s="370"/>
      <c r="N17" s="371">
        <v>144</v>
      </c>
      <c r="O17" s="372"/>
      <c r="P17" s="371">
        <v>2.4</v>
      </c>
      <c r="Q17" s="371">
        <v>9.44</v>
      </c>
    </row>
    <row r="18" spans="1:18" ht="30.75" customHeight="1" x14ac:dyDescent="0.25">
      <c r="A18" s="367">
        <v>10</v>
      </c>
      <c r="B18" s="341" t="s">
        <v>2842</v>
      </c>
      <c r="C18" s="375" t="s">
        <v>2843</v>
      </c>
      <c r="D18" s="328" t="s">
        <v>2844</v>
      </c>
      <c r="E18" s="375" t="s">
        <v>2845</v>
      </c>
      <c r="F18" s="367" t="s">
        <v>2809</v>
      </c>
      <c r="G18" s="376">
        <v>43066</v>
      </c>
      <c r="H18" s="330">
        <v>5800</v>
      </c>
      <c r="I18" s="330"/>
      <c r="J18" s="330">
        <f t="shared" si="0"/>
        <v>5800</v>
      </c>
      <c r="K18" s="330">
        <v>1237.72</v>
      </c>
      <c r="L18" s="330">
        <f t="shared" si="1"/>
        <v>4562.28</v>
      </c>
      <c r="M18" s="370"/>
      <c r="N18" s="371">
        <v>217.8</v>
      </c>
      <c r="O18" s="372">
        <v>20.3</v>
      </c>
      <c r="P18" s="372"/>
      <c r="Q18" s="371">
        <v>34.22</v>
      </c>
    </row>
    <row r="19" spans="1:18" ht="30.75" customHeight="1" x14ac:dyDescent="0.25">
      <c r="A19" s="367">
        <v>11</v>
      </c>
      <c r="B19" s="341" t="s">
        <v>2846</v>
      </c>
      <c r="C19" s="375" t="s">
        <v>2847</v>
      </c>
      <c r="D19" s="328" t="s">
        <v>2848</v>
      </c>
      <c r="E19" s="375" t="s">
        <v>2817</v>
      </c>
      <c r="F19" s="367" t="s">
        <v>2809</v>
      </c>
      <c r="G19" s="376">
        <v>43066</v>
      </c>
      <c r="H19" s="330">
        <v>103.23</v>
      </c>
      <c r="I19" s="330"/>
      <c r="J19" s="330">
        <f t="shared" si="0"/>
        <v>103.23</v>
      </c>
      <c r="K19" s="330">
        <v>51.620000000000005</v>
      </c>
      <c r="L19" s="330">
        <f t="shared" si="1"/>
        <v>51.61</v>
      </c>
      <c r="M19" s="370"/>
      <c r="N19" s="371">
        <v>9.2899999999999991</v>
      </c>
      <c r="O19" s="372">
        <v>3.26</v>
      </c>
      <c r="P19" s="371"/>
      <c r="Q19" s="371">
        <v>0.61</v>
      </c>
    </row>
    <row r="20" spans="1:18" ht="30.75" customHeight="1" x14ac:dyDescent="0.25">
      <c r="A20" s="367">
        <v>12</v>
      </c>
      <c r="B20" s="341" t="s">
        <v>2849</v>
      </c>
      <c r="C20" s="375" t="s">
        <v>2850</v>
      </c>
      <c r="D20" s="328" t="s">
        <v>2851</v>
      </c>
      <c r="E20" s="375" t="s">
        <v>2813</v>
      </c>
      <c r="F20" s="367" t="s">
        <v>2809</v>
      </c>
      <c r="G20" s="376">
        <v>41813</v>
      </c>
      <c r="H20" s="330">
        <v>1600</v>
      </c>
      <c r="I20" s="330"/>
      <c r="J20" s="330">
        <f t="shared" si="0"/>
        <v>1600</v>
      </c>
      <c r="K20" s="330">
        <v>788.02</v>
      </c>
      <c r="L20" s="330">
        <f t="shared" si="1"/>
        <v>811.98</v>
      </c>
      <c r="M20" s="370"/>
      <c r="N20" s="371">
        <v>144</v>
      </c>
      <c r="O20" s="372">
        <v>5.6</v>
      </c>
      <c r="P20" s="371"/>
      <c r="Q20" s="371">
        <v>9.44</v>
      </c>
      <c r="R20" s="3">
        <f>SUBTOTAL(9,N20:Q20)</f>
        <v>159.04</v>
      </c>
    </row>
    <row r="21" spans="1:18" ht="30.75" customHeight="1" x14ac:dyDescent="0.25">
      <c r="A21" s="367">
        <v>13</v>
      </c>
      <c r="B21" s="341" t="s">
        <v>2852</v>
      </c>
      <c r="C21" s="375" t="s">
        <v>2853</v>
      </c>
      <c r="D21" s="328" t="s">
        <v>2854</v>
      </c>
      <c r="E21" s="375" t="s">
        <v>2813</v>
      </c>
      <c r="F21" s="367" t="s">
        <v>2809</v>
      </c>
      <c r="G21" s="376">
        <v>41813</v>
      </c>
      <c r="H21" s="330">
        <v>1600</v>
      </c>
      <c r="I21" s="330"/>
      <c r="J21" s="330">
        <f t="shared" si="0"/>
        <v>1600</v>
      </c>
      <c r="K21" s="330">
        <v>208</v>
      </c>
      <c r="L21" s="330">
        <f t="shared" si="1"/>
        <v>1392</v>
      </c>
      <c r="M21" s="370"/>
      <c r="N21" s="371">
        <v>144</v>
      </c>
      <c r="O21" s="372">
        <v>5.6</v>
      </c>
      <c r="P21" s="371"/>
      <c r="Q21" s="371">
        <v>9.44</v>
      </c>
    </row>
    <row r="22" spans="1:18" ht="30.75" customHeight="1" x14ac:dyDescent="0.25">
      <c r="A22" s="367">
        <v>14</v>
      </c>
      <c r="B22" s="341" t="s">
        <v>2855</v>
      </c>
      <c r="C22" s="375" t="s">
        <v>2856</v>
      </c>
      <c r="D22" s="328" t="s">
        <v>2857</v>
      </c>
      <c r="E22" s="375" t="s">
        <v>2858</v>
      </c>
      <c r="F22" s="367" t="s">
        <v>2809</v>
      </c>
      <c r="G22" s="376">
        <v>43066</v>
      </c>
      <c r="H22" s="330">
        <v>2500</v>
      </c>
      <c r="I22" s="330"/>
      <c r="J22" s="330">
        <f t="shared" si="0"/>
        <v>2500</v>
      </c>
      <c r="K22" s="330">
        <v>370.14</v>
      </c>
      <c r="L22" s="330">
        <f t="shared" si="1"/>
        <v>2129.86</v>
      </c>
      <c r="M22" s="370"/>
      <c r="N22" s="371">
        <v>217.8</v>
      </c>
      <c r="O22" s="372">
        <v>8.75</v>
      </c>
      <c r="P22" s="371"/>
      <c r="Q22" s="371">
        <v>14.75</v>
      </c>
    </row>
    <row r="23" spans="1:18" ht="30.75" customHeight="1" x14ac:dyDescent="0.25">
      <c r="A23" s="367">
        <v>15</v>
      </c>
      <c r="B23" s="341" t="s">
        <v>2859</v>
      </c>
      <c r="C23" s="375" t="s">
        <v>2860</v>
      </c>
      <c r="D23" s="328" t="s">
        <v>2861</v>
      </c>
      <c r="E23" s="375" t="s">
        <v>2845</v>
      </c>
      <c r="F23" s="367" t="s">
        <v>2809</v>
      </c>
      <c r="G23" s="376">
        <v>43823</v>
      </c>
      <c r="H23" s="330">
        <v>5800</v>
      </c>
      <c r="I23" s="330"/>
      <c r="J23" s="330">
        <f t="shared" si="0"/>
        <v>5800</v>
      </c>
      <c r="K23" s="330">
        <v>696.36</v>
      </c>
      <c r="L23" s="330">
        <f t="shared" si="1"/>
        <v>5103.6400000000003</v>
      </c>
      <c r="M23" s="370"/>
      <c r="N23" s="371">
        <v>217.8</v>
      </c>
      <c r="O23" s="372"/>
      <c r="P23" s="371">
        <v>8.6999999999999993</v>
      </c>
      <c r="Q23" s="371">
        <v>34.22</v>
      </c>
    </row>
    <row r="24" spans="1:18" ht="30.75" customHeight="1" x14ac:dyDescent="0.25">
      <c r="A24" s="367">
        <v>16</v>
      </c>
      <c r="B24" s="341" t="s">
        <v>2862</v>
      </c>
      <c r="C24" s="375" t="s">
        <v>2863</v>
      </c>
      <c r="D24" s="328" t="s">
        <v>2864</v>
      </c>
      <c r="E24" s="375" t="s">
        <v>2865</v>
      </c>
      <c r="F24" s="367" t="s">
        <v>2809</v>
      </c>
      <c r="G24" s="376">
        <v>40918</v>
      </c>
      <c r="H24" s="330">
        <v>1600</v>
      </c>
      <c r="I24" s="330"/>
      <c r="J24" s="330">
        <f t="shared" si="0"/>
        <v>1600</v>
      </c>
      <c r="K24" s="330">
        <v>250.44</v>
      </c>
      <c r="L24" s="330">
        <f t="shared" si="1"/>
        <v>1349.56</v>
      </c>
      <c r="M24" s="370"/>
      <c r="N24" s="371">
        <v>144</v>
      </c>
      <c r="O24" s="372"/>
      <c r="P24" s="372">
        <v>2.4</v>
      </c>
      <c r="Q24" s="371">
        <v>9.44</v>
      </c>
    </row>
    <row r="25" spans="1:18" ht="30.75" customHeight="1" x14ac:dyDescent="0.25">
      <c r="A25" s="367">
        <v>17</v>
      </c>
      <c r="B25" s="341" t="s">
        <v>2866</v>
      </c>
      <c r="C25" s="375" t="s">
        <v>2867</v>
      </c>
      <c r="D25" s="328" t="s">
        <v>2868</v>
      </c>
      <c r="E25" s="375" t="s">
        <v>2869</v>
      </c>
      <c r="F25" s="367" t="s">
        <v>2809</v>
      </c>
      <c r="G25" s="376">
        <v>38973</v>
      </c>
      <c r="H25" s="330">
        <v>2500</v>
      </c>
      <c r="I25" s="330"/>
      <c r="J25" s="330">
        <f t="shared" si="0"/>
        <v>2500</v>
      </c>
      <c r="K25" s="330">
        <v>350</v>
      </c>
      <c r="L25" s="330">
        <f t="shared" si="1"/>
        <v>2150</v>
      </c>
      <c r="M25" s="370"/>
      <c r="N25" s="371">
        <v>217.8</v>
      </c>
      <c r="O25" s="372">
        <v>8.75</v>
      </c>
      <c r="P25" s="372"/>
      <c r="Q25" s="371">
        <v>14.75</v>
      </c>
    </row>
    <row r="26" spans="1:18" ht="30.75" customHeight="1" x14ac:dyDescent="0.25">
      <c r="A26" s="367">
        <v>18</v>
      </c>
      <c r="B26" s="341" t="s">
        <v>2870</v>
      </c>
      <c r="C26" s="375" t="s">
        <v>2871</v>
      </c>
      <c r="D26" s="328" t="s">
        <v>2872</v>
      </c>
      <c r="E26" s="375" t="s">
        <v>2813</v>
      </c>
      <c r="F26" s="367" t="s">
        <v>2809</v>
      </c>
      <c r="G26" s="376">
        <v>41180</v>
      </c>
      <c r="H26" s="330">
        <v>1600</v>
      </c>
      <c r="I26" s="330"/>
      <c r="J26" s="330">
        <f t="shared" si="0"/>
        <v>1600</v>
      </c>
      <c r="K26" s="330">
        <v>217.64000000000001</v>
      </c>
      <c r="L26" s="330">
        <f t="shared" si="1"/>
        <v>1382.36</v>
      </c>
      <c r="M26" s="370"/>
      <c r="N26" s="371">
        <v>144</v>
      </c>
      <c r="O26" s="372">
        <v>5.6</v>
      </c>
      <c r="P26" s="371"/>
      <c r="Q26" s="371">
        <v>9.44</v>
      </c>
    </row>
    <row r="27" spans="1:18" ht="30.75" customHeight="1" x14ac:dyDescent="0.25">
      <c r="A27" s="367">
        <v>19</v>
      </c>
      <c r="B27" s="341" t="s">
        <v>2873</v>
      </c>
      <c r="C27" s="375" t="s">
        <v>2874</v>
      </c>
      <c r="D27" s="328" t="s">
        <v>2875</v>
      </c>
      <c r="E27" s="375" t="s">
        <v>2876</v>
      </c>
      <c r="F27" s="367" t="s">
        <v>2809</v>
      </c>
      <c r="G27" s="376">
        <v>43066</v>
      </c>
      <c r="H27" s="330">
        <v>1400</v>
      </c>
      <c r="I27" s="330"/>
      <c r="J27" s="330">
        <f t="shared" si="0"/>
        <v>1400</v>
      </c>
      <c r="K27" s="330">
        <v>564.43000000000006</v>
      </c>
      <c r="L27" s="330">
        <f t="shared" si="1"/>
        <v>835.56999999999994</v>
      </c>
      <c r="M27" s="370"/>
      <c r="N27" s="348">
        <v>126</v>
      </c>
      <c r="O27" s="348">
        <v>4.9000000000000004</v>
      </c>
      <c r="P27" s="348"/>
      <c r="Q27" s="348">
        <v>8.26</v>
      </c>
    </row>
    <row r="28" spans="1:18" ht="30.75" customHeight="1" x14ac:dyDescent="0.25">
      <c r="A28" s="367">
        <v>20</v>
      </c>
      <c r="B28" s="341" t="s">
        <v>2877</v>
      </c>
      <c r="C28" s="375" t="s">
        <v>2878</v>
      </c>
      <c r="D28" s="328" t="s">
        <v>2879</v>
      </c>
      <c r="E28" s="375" t="s">
        <v>2876</v>
      </c>
      <c r="F28" s="367" t="s">
        <v>2809</v>
      </c>
      <c r="G28" s="376">
        <v>43066</v>
      </c>
      <c r="H28" s="330">
        <v>1400</v>
      </c>
      <c r="I28" s="330"/>
      <c r="J28" s="330">
        <f t="shared" si="0"/>
        <v>1400</v>
      </c>
      <c r="K28" s="330">
        <v>690.05</v>
      </c>
      <c r="L28" s="330">
        <f t="shared" si="1"/>
        <v>709.95</v>
      </c>
      <c r="M28" s="370"/>
      <c r="N28" s="371">
        <v>126</v>
      </c>
      <c r="O28" s="372">
        <v>4.9000000000000004</v>
      </c>
      <c r="P28" s="371"/>
      <c r="Q28" s="371">
        <v>8.26</v>
      </c>
    </row>
    <row r="29" spans="1:18" ht="30.75" customHeight="1" x14ac:dyDescent="0.25">
      <c r="A29" s="367">
        <v>21</v>
      </c>
      <c r="B29" s="341" t="s">
        <v>2880</v>
      </c>
      <c r="C29" s="375" t="s">
        <v>2881</v>
      </c>
      <c r="D29" s="328" t="s">
        <v>2882</v>
      </c>
      <c r="E29" s="375" t="s">
        <v>2817</v>
      </c>
      <c r="F29" s="367" t="s">
        <v>2809</v>
      </c>
      <c r="G29" s="376">
        <v>43823</v>
      </c>
      <c r="H29" s="330">
        <v>1600</v>
      </c>
      <c r="I29" s="330"/>
      <c r="J29" s="330">
        <f t="shared" si="0"/>
        <v>1600</v>
      </c>
      <c r="K29" s="330">
        <v>566.46</v>
      </c>
      <c r="L29" s="330">
        <f t="shared" si="1"/>
        <v>1033.54</v>
      </c>
      <c r="M29" s="370"/>
      <c r="N29" s="371">
        <v>144</v>
      </c>
      <c r="O29" s="372"/>
      <c r="P29" s="371">
        <v>2.4</v>
      </c>
      <c r="Q29" s="371">
        <v>9.44</v>
      </c>
    </row>
    <row r="30" spans="1:18" ht="30.75" customHeight="1" x14ac:dyDescent="0.25">
      <c r="A30" s="367">
        <v>22</v>
      </c>
      <c r="B30" s="341" t="s">
        <v>2883</v>
      </c>
      <c r="C30" s="375" t="s">
        <v>2884</v>
      </c>
      <c r="D30" s="328" t="s">
        <v>2885</v>
      </c>
      <c r="E30" s="375" t="s">
        <v>2841</v>
      </c>
      <c r="F30" s="367" t="s">
        <v>2809</v>
      </c>
      <c r="G30" s="376">
        <v>38085</v>
      </c>
      <c r="H30" s="330">
        <v>1600</v>
      </c>
      <c r="I30" s="330"/>
      <c r="J30" s="330">
        <f t="shared" si="0"/>
        <v>1600</v>
      </c>
      <c r="K30" s="330">
        <v>208</v>
      </c>
      <c r="L30" s="330">
        <f t="shared" si="1"/>
        <v>1392</v>
      </c>
      <c r="M30" s="370"/>
      <c r="N30" s="371">
        <v>144</v>
      </c>
      <c r="O30" s="372"/>
      <c r="P30" s="371">
        <v>2.4</v>
      </c>
      <c r="Q30" s="371">
        <v>9.44</v>
      </c>
    </row>
    <row r="31" spans="1:18" ht="30.75" customHeight="1" x14ac:dyDescent="0.25">
      <c r="A31" s="367">
        <v>23</v>
      </c>
      <c r="B31" s="341" t="s">
        <v>2886</v>
      </c>
      <c r="C31" s="375" t="s">
        <v>2887</v>
      </c>
      <c r="D31" s="328" t="s">
        <v>2888</v>
      </c>
      <c r="E31" s="375" t="s">
        <v>2889</v>
      </c>
      <c r="F31" s="367" t="s">
        <v>2809</v>
      </c>
      <c r="G31" s="376">
        <v>38136</v>
      </c>
      <c r="H31" s="330">
        <v>1600</v>
      </c>
      <c r="I31" s="330"/>
      <c r="J31" s="330">
        <f t="shared" si="0"/>
        <v>1600</v>
      </c>
      <c r="K31" s="330">
        <v>208</v>
      </c>
      <c r="L31" s="330">
        <f t="shared" si="1"/>
        <v>1392</v>
      </c>
      <c r="M31" s="370"/>
      <c r="N31" s="371">
        <v>144</v>
      </c>
      <c r="O31" s="372"/>
      <c r="P31" s="372">
        <v>2.4</v>
      </c>
      <c r="Q31" s="371">
        <v>9.44</v>
      </c>
    </row>
    <row r="32" spans="1:18" ht="30.75" customHeight="1" x14ac:dyDescent="0.25">
      <c r="A32" s="367">
        <v>24</v>
      </c>
      <c r="B32" s="341" t="s">
        <v>2890</v>
      </c>
      <c r="C32" s="375" t="s">
        <v>2891</v>
      </c>
      <c r="D32" s="328" t="s">
        <v>2892</v>
      </c>
      <c r="E32" s="375" t="s">
        <v>2893</v>
      </c>
      <c r="F32" s="367" t="s">
        <v>2809</v>
      </c>
      <c r="G32" s="376">
        <v>41253</v>
      </c>
      <c r="H32" s="330">
        <v>2500</v>
      </c>
      <c r="I32" s="330"/>
      <c r="J32" s="330">
        <f t="shared" si="0"/>
        <v>2500</v>
      </c>
      <c r="K32" s="330">
        <v>325</v>
      </c>
      <c r="L32" s="330">
        <f t="shared" si="1"/>
        <v>2175</v>
      </c>
      <c r="M32" s="370"/>
      <c r="N32" s="371">
        <v>217.8</v>
      </c>
      <c r="O32" s="372">
        <v>8.75</v>
      </c>
      <c r="P32" s="372"/>
      <c r="Q32" s="371">
        <v>14.75</v>
      </c>
    </row>
    <row r="33" spans="1:17" ht="30.75" customHeight="1" x14ac:dyDescent="0.25">
      <c r="A33" s="367">
        <v>25</v>
      </c>
      <c r="B33" s="341" t="s">
        <v>2894</v>
      </c>
      <c r="C33" s="375" t="s">
        <v>2895</v>
      </c>
      <c r="D33" s="328" t="s">
        <v>2896</v>
      </c>
      <c r="E33" s="375" t="s">
        <v>2825</v>
      </c>
      <c r="F33" s="367" t="s">
        <v>2826</v>
      </c>
      <c r="G33" s="376">
        <v>41048</v>
      </c>
      <c r="H33" s="330">
        <v>1600</v>
      </c>
      <c r="I33" s="330"/>
      <c r="J33" s="330">
        <f t="shared" si="0"/>
        <v>1600</v>
      </c>
      <c r="K33" s="330">
        <v>195.72</v>
      </c>
      <c r="L33" s="330">
        <f t="shared" si="1"/>
        <v>1404.28</v>
      </c>
      <c r="M33" s="370"/>
      <c r="N33" s="371">
        <v>144</v>
      </c>
      <c r="O33" s="372">
        <v>5.6</v>
      </c>
      <c r="P33" s="372"/>
      <c r="Q33" s="371">
        <v>9.44</v>
      </c>
    </row>
    <row r="34" spans="1:17" ht="30.75" customHeight="1" x14ac:dyDescent="0.25">
      <c r="A34" s="367">
        <v>26</v>
      </c>
      <c r="B34" s="341" t="s">
        <v>2897</v>
      </c>
      <c r="C34" s="375" t="s">
        <v>2898</v>
      </c>
      <c r="D34" s="328" t="s">
        <v>2899</v>
      </c>
      <c r="E34" s="375" t="s">
        <v>2900</v>
      </c>
      <c r="F34" s="367" t="s">
        <v>2809</v>
      </c>
      <c r="G34" s="376">
        <v>43823</v>
      </c>
      <c r="H34" s="330">
        <v>1900</v>
      </c>
      <c r="I34" s="330"/>
      <c r="J34" s="330">
        <f t="shared" si="0"/>
        <v>1900</v>
      </c>
      <c r="K34" s="330">
        <v>253.46</v>
      </c>
      <c r="L34" s="330">
        <f t="shared" si="1"/>
        <v>1646.54</v>
      </c>
      <c r="M34" s="370"/>
      <c r="N34" s="371">
        <v>171</v>
      </c>
      <c r="O34" s="372"/>
      <c r="P34" s="371">
        <v>2.85</v>
      </c>
      <c r="Q34" s="371">
        <v>11.21</v>
      </c>
    </row>
    <row r="35" spans="1:17" ht="30.75" customHeight="1" x14ac:dyDescent="0.25">
      <c r="A35" s="367">
        <v>27</v>
      </c>
      <c r="B35" s="341" t="s">
        <v>2901</v>
      </c>
      <c r="C35" s="375" t="s">
        <v>2902</v>
      </c>
      <c r="D35" s="328" t="s">
        <v>2903</v>
      </c>
      <c r="E35" s="375" t="s">
        <v>2858</v>
      </c>
      <c r="F35" s="367" t="s">
        <v>2809</v>
      </c>
      <c r="G35" s="376">
        <v>44004</v>
      </c>
      <c r="H35" s="330">
        <v>4000</v>
      </c>
      <c r="I35" s="330"/>
      <c r="J35" s="330">
        <f t="shared" si="0"/>
        <v>4000</v>
      </c>
      <c r="K35" s="330">
        <v>469.6</v>
      </c>
      <c r="L35" s="330">
        <f t="shared" si="1"/>
        <v>3530.4</v>
      </c>
      <c r="M35" s="370"/>
      <c r="N35" s="371">
        <v>217.8</v>
      </c>
      <c r="O35" s="372">
        <v>14</v>
      </c>
      <c r="P35" s="371"/>
      <c r="Q35" s="371">
        <v>23.6</v>
      </c>
    </row>
    <row r="36" spans="1:17" ht="30.75" customHeight="1" x14ac:dyDescent="0.25">
      <c r="A36" s="367">
        <v>28</v>
      </c>
      <c r="B36" s="341" t="s">
        <v>2904</v>
      </c>
      <c r="C36" s="375" t="s">
        <v>2905</v>
      </c>
      <c r="D36" s="328" t="s">
        <v>2906</v>
      </c>
      <c r="E36" s="375" t="s">
        <v>2907</v>
      </c>
      <c r="F36" s="367" t="s">
        <v>2809</v>
      </c>
      <c r="G36" s="376">
        <v>41626</v>
      </c>
      <c r="H36" s="330">
        <v>1600</v>
      </c>
      <c r="I36" s="330"/>
      <c r="J36" s="330">
        <f t="shared" si="0"/>
        <v>1600</v>
      </c>
      <c r="K36" s="330">
        <v>638.17000000000007</v>
      </c>
      <c r="L36" s="330">
        <f t="shared" si="1"/>
        <v>961.82999999999993</v>
      </c>
      <c r="M36" s="370"/>
      <c r="N36" s="371">
        <v>144</v>
      </c>
      <c r="O36" s="372"/>
      <c r="P36" s="372">
        <v>2.4</v>
      </c>
      <c r="Q36" s="371">
        <v>9.44</v>
      </c>
    </row>
    <row r="37" spans="1:17" ht="30.75" customHeight="1" x14ac:dyDescent="0.25">
      <c r="A37" s="367">
        <v>29</v>
      </c>
      <c r="B37" s="341" t="s">
        <v>2908</v>
      </c>
      <c r="C37" s="375" t="s">
        <v>2909</v>
      </c>
      <c r="D37" s="328" t="s">
        <v>2910</v>
      </c>
      <c r="E37" s="375" t="s">
        <v>2749</v>
      </c>
      <c r="F37" s="367" t="s">
        <v>2809</v>
      </c>
      <c r="G37" s="376">
        <v>43066</v>
      </c>
      <c r="H37" s="330">
        <v>2500</v>
      </c>
      <c r="I37" s="330"/>
      <c r="J37" s="330">
        <f t="shared" si="0"/>
        <v>2500</v>
      </c>
      <c r="K37" s="330">
        <v>1024.51</v>
      </c>
      <c r="L37" s="330">
        <f t="shared" si="1"/>
        <v>1475.49</v>
      </c>
      <c r="M37" s="370"/>
      <c r="N37" s="371">
        <v>217.8</v>
      </c>
      <c r="O37" s="372">
        <v>8.75</v>
      </c>
      <c r="P37" s="371"/>
      <c r="Q37" s="371">
        <v>14.75</v>
      </c>
    </row>
    <row r="38" spans="1:17" ht="30.75" customHeight="1" x14ac:dyDescent="0.25">
      <c r="A38" s="367">
        <v>30</v>
      </c>
      <c r="B38" s="341" t="s">
        <v>2911</v>
      </c>
      <c r="C38" s="375" t="s">
        <v>2912</v>
      </c>
      <c r="D38" s="328" t="s">
        <v>2913</v>
      </c>
      <c r="E38" s="375" t="s">
        <v>2817</v>
      </c>
      <c r="F38" s="367" t="s">
        <v>2809</v>
      </c>
      <c r="G38" s="376">
        <v>42144</v>
      </c>
      <c r="H38" s="330">
        <v>1600</v>
      </c>
      <c r="I38" s="330"/>
      <c r="J38" s="330">
        <f t="shared" si="0"/>
        <v>1600</v>
      </c>
      <c r="K38" s="330">
        <v>762.22</v>
      </c>
      <c r="L38" s="330">
        <f t="shared" si="1"/>
        <v>837.78</v>
      </c>
      <c r="M38" s="370"/>
      <c r="N38" s="371">
        <v>144</v>
      </c>
      <c r="O38" s="372">
        <v>5.6</v>
      </c>
      <c r="P38" s="372"/>
      <c r="Q38" s="371">
        <v>9.44</v>
      </c>
    </row>
    <row r="39" spans="1:17" ht="30.75" customHeight="1" x14ac:dyDescent="0.25">
      <c r="A39" s="367">
        <v>31</v>
      </c>
      <c r="B39" s="341" t="s">
        <v>2914</v>
      </c>
      <c r="C39" s="375" t="s">
        <v>2915</v>
      </c>
      <c r="D39" s="328" t="s">
        <v>2916</v>
      </c>
      <c r="E39" s="375" t="s">
        <v>2830</v>
      </c>
      <c r="F39" s="367" t="s">
        <v>2809</v>
      </c>
      <c r="G39" s="376">
        <v>40850</v>
      </c>
      <c r="H39" s="330">
        <v>1550</v>
      </c>
      <c r="I39" s="330"/>
      <c r="J39" s="330">
        <f t="shared" si="0"/>
        <v>1550</v>
      </c>
      <c r="K39" s="330">
        <v>273.77</v>
      </c>
      <c r="L39" s="330">
        <f t="shared" si="1"/>
        <v>1276.23</v>
      </c>
      <c r="M39" s="370"/>
      <c r="N39" s="371">
        <v>139.5</v>
      </c>
      <c r="O39" s="372">
        <v>5.43</v>
      </c>
      <c r="P39" s="371"/>
      <c r="Q39" s="371">
        <v>9.15</v>
      </c>
    </row>
    <row r="40" spans="1:17" ht="30.75" customHeight="1" x14ac:dyDescent="0.25">
      <c r="A40" s="367">
        <v>32</v>
      </c>
      <c r="B40" s="341" t="s">
        <v>2917</v>
      </c>
      <c r="C40" s="375" t="s">
        <v>2918</v>
      </c>
      <c r="D40" s="328" t="s">
        <v>2919</v>
      </c>
      <c r="E40" s="375" t="s">
        <v>2858</v>
      </c>
      <c r="F40" s="367" t="s">
        <v>2809</v>
      </c>
      <c r="G40" s="376">
        <v>43066</v>
      </c>
      <c r="H40" s="330">
        <v>2500</v>
      </c>
      <c r="I40" s="330"/>
      <c r="J40" s="330">
        <f t="shared" si="0"/>
        <v>2500</v>
      </c>
      <c r="K40" s="330">
        <v>930.74</v>
      </c>
      <c r="L40" s="330">
        <f t="shared" si="1"/>
        <v>1569.26</v>
      </c>
      <c r="M40" s="370"/>
      <c r="N40" s="371">
        <v>217.8</v>
      </c>
      <c r="O40" s="372">
        <v>8.75</v>
      </c>
      <c r="P40" s="371"/>
      <c r="Q40" s="371">
        <v>14.75</v>
      </c>
    </row>
    <row r="41" spans="1:17" ht="30.75" customHeight="1" x14ac:dyDescent="0.25">
      <c r="A41" s="367">
        <v>33</v>
      </c>
      <c r="B41" s="341" t="s">
        <v>2920</v>
      </c>
      <c r="C41" s="375" t="s">
        <v>2921</v>
      </c>
      <c r="D41" s="328" t="s">
        <v>2922</v>
      </c>
      <c r="E41" s="375" t="s">
        <v>2876</v>
      </c>
      <c r="F41" s="367" t="s">
        <v>2809</v>
      </c>
      <c r="G41" s="376">
        <v>40513</v>
      </c>
      <c r="H41" s="330">
        <v>1400</v>
      </c>
      <c r="I41" s="330"/>
      <c r="J41" s="330">
        <f t="shared" si="0"/>
        <v>1400</v>
      </c>
      <c r="K41" s="330">
        <v>477.1</v>
      </c>
      <c r="L41" s="330">
        <f t="shared" si="1"/>
        <v>922.9</v>
      </c>
      <c r="M41" s="370"/>
      <c r="N41" s="371">
        <v>126</v>
      </c>
      <c r="O41" s="372">
        <v>4.9000000000000004</v>
      </c>
      <c r="P41" s="371"/>
      <c r="Q41" s="371">
        <v>8.26</v>
      </c>
    </row>
    <row r="42" spans="1:17" ht="30.75" customHeight="1" x14ac:dyDescent="0.25">
      <c r="A42" s="367">
        <v>34</v>
      </c>
      <c r="B42" s="341" t="s">
        <v>2923</v>
      </c>
      <c r="C42" s="375" t="s">
        <v>2924</v>
      </c>
      <c r="D42" s="328" t="s">
        <v>2925</v>
      </c>
      <c r="E42" s="375" t="s">
        <v>2825</v>
      </c>
      <c r="F42" s="367" t="s">
        <v>2826</v>
      </c>
      <c r="G42" s="376">
        <v>42625</v>
      </c>
      <c r="H42" s="330">
        <v>1600</v>
      </c>
      <c r="I42" s="330"/>
      <c r="J42" s="330">
        <f t="shared" si="0"/>
        <v>1600</v>
      </c>
      <c r="K42" s="330">
        <v>477.3</v>
      </c>
      <c r="L42" s="330">
        <f t="shared" si="1"/>
        <v>1122.7</v>
      </c>
      <c r="M42" s="370"/>
      <c r="N42" s="371">
        <v>144</v>
      </c>
      <c r="O42" s="372">
        <v>5.6</v>
      </c>
      <c r="P42" s="371"/>
      <c r="Q42" s="371">
        <v>9.44</v>
      </c>
    </row>
    <row r="43" spans="1:17" ht="30.75" customHeight="1" x14ac:dyDescent="0.25">
      <c r="A43" s="367">
        <v>35</v>
      </c>
      <c r="B43" s="341" t="s">
        <v>2926</v>
      </c>
      <c r="C43" s="375" t="s">
        <v>2927</v>
      </c>
      <c r="D43" s="328" t="s">
        <v>2928</v>
      </c>
      <c r="E43" s="375" t="s">
        <v>2817</v>
      </c>
      <c r="F43" s="367" t="s">
        <v>2809</v>
      </c>
      <c r="G43" s="376">
        <v>44004</v>
      </c>
      <c r="H43" s="330">
        <v>2500</v>
      </c>
      <c r="I43" s="330"/>
      <c r="J43" s="330">
        <f t="shared" si="0"/>
        <v>2500</v>
      </c>
      <c r="K43" s="330">
        <v>293.5</v>
      </c>
      <c r="L43" s="330">
        <f t="shared" si="1"/>
        <v>2206.5</v>
      </c>
      <c r="M43" s="370"/>
      <c r="N43" s="371">
        <v>217.8</v>
      </c>
      <c r="O43" s="372">
        <v>8.75</v>
      </c>
      <c r="P43" s="371"/>
      <c r="Q43" s="371">
        <v>14.75</v>
      </c>
    </row>
    <row r="44" spans="1:17" ht="30.75" customHeight="1" x14ac:dyDescent="0.25">
      <c r="A44" s="367">
        <v>36</v>
      </c>
      <c r="B44" s="341" t="s">
        <v>2929</v>
      </c>
      <c r="C44" s="375" t="s">
        <v>2930</v>
      </c>
      <c r="D44" s="328" t="s">
        <v>2931</v>
      </c>
      <c r="E44" s="375" t="s">
        <v>2817</v>
      </c>
      <c r="F44" s="367" t="s">
        <v>2809</v>
      </c>
      <c r="G44" s="376">
        <v>42144</v>
      </c>
      <c r="H44" s="330">
        <v>1600</v>
      </c>
      <c r="I44" s="330"/>
      <c r="J44" s="330">
        <f t="shared" si="0"/>
        <v>1600</v>
      </c>
      <c r="K44" s="330">
        <v>217.64000000000001</v>
      </c>
      <c r="L44" s="330">
        <f t="shared" si="1"/>
        <v>1382.36</v>
      </c>
      <c r="M44" s="370"/>
      <c r="N44" s="371">
        <v>144</v>
      </c>
      <c r="O44" s="372">
        <v>5.6</v>
      </c>
      <c r="P44" s="371"/>
      <c r="Q44" s="371">
        <v>9.44</v>
      </c>
    </row>
    <row r="45" spans="1:17" ht="30" customHeight="1" x14ac:dyDescent="0.25">
      <c r="A45" s="367">
        <v>37</v>
      </c>
      <c r="B45" s="341" t="s">
        <v>2932</v>
      </c>
      <c r="C45" s="375" t="s">
        <v>2933</v>
      </c>
      <c r="D45" s="328" t="s">
        <v>2934</v>
      </c>
      <c r="E45" s="375" t="s">
        <v>2935</v>
      </c>
      <c r="F45" s="367" t="s">
        <v>2809</v>
      </c>
      <c r="G45" s="376">
        <v>40513</v>
      </c>
      <c r="H45" s="330">
        <v>1600</v>
      </c>
      <c r="I45" s="330"/>
      <c r="J45" s="330">
        <f t="shared" si="0"/>
        <v>1600</v>
      </c>
      <c r="K45" s="330">
        <v>522.28</v>
      </c>
      <c r="L45" s="330">
        <f t="shared" si="1"/>
        <v>1077.72</v>
      </c>
      <c r="M45" s="370"/>
      <c r="N45" s="371">
        <v>144</v>
      </c>
      <c r="O45" s="372"/>
      <c r="P45" s="371">
        <v>2.4</v>
      </c>
      <c r="Q45" s="371">
        <v>9.44</v>
      </c>
    </row>
    <row r="46" spans="1:17" ht="30.75" customHeight="1" x14ac:dyDescent="0.25">
      <c r="A46" s="367">
        <v>38</v>
      </c>
      <c r="B46" s="341" t="s">
        <v>2936</v>
      </c>
      <c r="C46" s="375" t="s">
        <v>2937</v>
      </c>
      <c r="D46" s="328" t="s">
        <v>2938</v>
      </c>
      <c r="E46" s="375" t="s">
        <v>2893</v>
      </c>
      <c r="F46" s="367" t="s">
        <v>2809</v>
      </c>
      <c r="G46" s="376">
        <v>43066</v>
      </c>
      <c r="H46" s="330">
        <v>2500</v>
      </c>
      <c r="I46" s="330"/>
      <c r="J46" s="330">
        <f t="shared" si="0"/>
        <v>2500</v>
      </c>
      <c r="K46" s="330">
        <v>1173.69</v>
      </c>
      <c r="L46" s="330">
        <f t="shared" si="1"/>
        <v>1326.31</v>
      </c>
      <c r="M46" s="370"/>
      <c r="N46" s="371">
        <v>217.8</v>
      </c>
      <c r="O46" s="372">
        <v>8.75</v>
      </c>
      <c r="P46" s="371"/>
      <c r="Q46" s="371">
        <v>14.75</v>
      </c>
    </row>
    <row r="47" spans="1:17" ht="30.75" customHeight="1" x14ac:dyDescent="0.25">
      <c r="A47" s="367">
        <v>39</v>
      </c>
      <c r="B47" s="341" t="s">
        <v>2939</v>
      </c>
      <c r="C47" s="375" t="s">
        <v>2940</v>
      </c>
      <c r="D47" s="328" t="s">
        <v>2941</v>
      </c>
      <c r="E47" s="375" t="s">
        <v>2834</v>
      </c>
      <c r="F47" s="367" t="s">
        <v>2809</v>
      </c>
      <c r="G47" s="376">
        <v>41253</v>
      </c>
      <c r="H47" s="330">
        <v>1600</v>
      </c>
      <c r="I47" s="330"/>
      <c r="J47" s="330">
        <f t="shared" si="0"/>
        <v>1600</v>
      </c>
      <c r="K47" s="330">
        <v>598.54</v>
      </c>
      <c r="L47" s="330">
        <f t="shared" si="1"/>
        <v>1001.46</v>
      </c>
      <c r="M47" s="370"/>
      <c r="N47" s="371">
        <v>144</v>
      </c>
      <c r="O47" s="372"/>
      <c r="P47" s="372">
        <v>2.4</v>
      </c>
      <c r="Q47" s="371">
        <v>9.44</v>
      </c>
    </row>
    <row r="48" spans="1:17" ht="30.75" customHeight="1" x14ac:dyDescent="0.25">
      <c r="A48" s="367">
        <v>40</v>
      </c>
      <c r="B48" s="341" t="s">
        <v>2942</v>
      </c>
      <c r="C48" s="375" t="s">
        <v>2943</v>
      </c>
      <c r="D48" s="328" t="s">
        <v>2944</v>
      </c>
      <c r="E48" s="375" t="s">
        <v>2737</v>
      </c>
      <c r="F48" s="367" t="s">
        <v>2809</v>
      </c>
      <c r="G48" s="376">
        <v>43066</v>
      </c>
      <c r="H48" s="330">
        <v>5800</v>
      </c>
      <c r="I48" s="330"/>
      <c r="J48" s="330">
        <f t="shared" si="0"/>
        <v>5800</v>
      </c>
      <c r="K48" s="330">
        <v>770.81999999999994</v>
      </c>
      <c r="L48" s="330">
        <f t="shared" si="1"/>
        <v>5029.18</v>
      </c>
      <c r="M48" s="370"/>
      <c r="N48" s="371">
        <v>217.8</v>
      </c>
      <c r="O48" s="372">
        <v>20.3</v>
      </c>
      <c r="P48" s="371"/>
      <c r="Q48" s="371">
        <v>34.22</v>
      </c>
    </row>
    <row r="49" spans="1:18" ht="30.75" customHeight="1" x14ac:dyDescent="0.25">
      <c r="A49" s="367">
        <v>41</v>
      </c>
      <c r="B49" s="341" t="s">
        <v>2945</v>
      </c>
      <c r="C49" s="375" t="s">
        <v>2946</v>
      </c>
      <c r="D49" s="328" t="s">
        <v>2947</v>
      </c>
      <c r="E49" s="375" t="s">
        <v>2935</v>
      </c>
      <c r="F49" s="367" t="s">
        <v>2809</v>
      </c>
      <c r="G49" s="376">
        <v>40466</v>
      </c>
      <c r="H49" s="330">
        <v>1600</v>
      </c>
      <c r="I49" s="330"/>
      <c r="J49" s="330">
        <f t="shared" si="0"/>
        <v>1600</v>
      </c>
      <c r="K49" s="330">
        <v>213</v>
      </c>
      <c r="L49" s="330">
        <f t="shared" si="1"/>
        <v>1387</v>
      </c>
      <c r="M49" s="370"/>
      <c r="N49" s="371">
        <v>144</v>
      </c>
      <c r="O49" s="372"/>
      <c r="P49" s="372">
        <v>2.4</v>
      </c>
      <c r="Q49" s="371">
        <v>9.44</v>
      </c>
    </row>
    <row r="50" spans="1:18" ht="30.75" customHeight="1" x14ac:dyDescent="0.25">
      <c r="A50" s="367">
        <v>42</v>
      </c>
      <c r="B50" s="341" t="s">
        <v>2948</v>
      </c>
      <c r="C50" s="375" t="s">
        <v>2949</v>
      </c>
      <c r="D50" s="328" t="s">
        <v>2950</v>
      </c>
      <c r="E50" s="375" t="s">
        <v>2817</v>
      </c>
      <c r="F50" s="367" t="s">
        <v>2809</v>
      </c>
      <c r="G50" s="376">
        <v>44004</v>
      </c>
      <c r="H50" s="330">
        <v>2500</v>
      </c>
      <c r="I50" s="330"/>
      <c r="J50" s="330">
        <f t="shared" si="0"/>
        <v>2500</v>
      </c>
      <c r="K50" s="330">
        <v>293.5</v>
      </c>
      <c r="L50" s="330">
        <f t="shared" si="1"/>
        <v>2206.5</v>
      </c>
      <c r="M50" s="370"/>
      <c r="N50" s="371">
        <v>217.8</v>
      </c>
      <c r="O50" s="372">
        <v>8.75</v>
      </c>
      <c r="P50" s="371"/>
      <c r="Q50" s="371">
        <v>14.75</v>
      </c>
    </row>
    <row r="51" spans="1:18" ht="30.75" customHeight="1" x14ac:dyDescent="0.25">
      <c r="A51" s="367">
        <v>43</v>
      </c>
      <c r="B51" s="341" t="s">
        <v>2951</v>
      </c>
      <c r="C51" s="375" t="s">
        <v>2952</v>
      </c>
      <c r="D51" s="328" t="s">
        <v>2953</v>
      </c>
      <c r="E51" s="375" t="s">
        <v>2841</v>
      </c>
      <c r="F51" s="367" t="s">
        <v>2809</v>
      </c>
      <c r="G51" s="376">
        <v>39699</v>
      </c>
      <c r="H51" s="330">
        <v>1548.39</v>
      </c>
      <c r="I51" s="330"/>
      <c r="J51" s="330">
        <f t="shared" si="0"/>
        <v>1548.39</v>
      </c>
      <c r="K51" s="330">
        <v>554.69000000000005</v>
      </c>
      <c r="L51" s="330">
        <f t="shared" si="1"/>
        <v>993.7</v>
      </c>
      <c r="M51" s="370"/>
      <c r="N51" s="371">
        <v>139.36000000000001</v>
      </c>
      <c r="O51" s="372"/>
      <c r="P51" s="372">
        <v>2.3199999999999998</v>
      </c>
      <c r="Q51" s="371">
        <v>9.14</v>
      </c>
    </row>
    <row r="52" spans="1:18" ht="30.75" customHeight="1" x14ac:dyDescent="0.25">
      <c r="A52" s="367">
        <v>44</v>
      </c>
      <c r="B52" s="341" t="s">
        <v>2954</v>
      </c>
      <c r="C52" s="375" t="s">
        <v>2955</v>
      </c>
      <c r="D52" s="328" t="s">
        <v>2956</v>
      </c>
      <c r="E52" s="375" t="s">
        <v>2817</v>
      </c>
      <c r="F52" s="367" t="s">
        <v>2809</v>
      </c>
      <c r="G52" s="376">
        <v>43066</v>
      </c>
      <c r="H52" s="330">
        <v>1600</v>
      </c>
      <c r="I52" s="330"/>
      <c r="J52" s="330">
        <f t="shared" si="0"/>
        <v>1600</v>
      </c>
      <c r="K52" s="330">
        <v>208</v>
      </c>
      <c r="L52" s="330">
        <f t="shared" si="1"/>
        <v>1392</v>
      </c>
      <c r="M52" s="370"/>
      <c r="N52" s="371">
        <v>144</v>
      </c>
      <c r="O52" s="372">
        <v>5.6</v>
      </c>
      <c r="P52" s="371"/>
      <c r="Q52" s="371">
        <v>9.44</v>
      </c>
    </row>
    <row r="53" spans="1:18" ht="30.75" customHeight="1" x14ac:dyDescent="0.25">
      <c r="A53" s="367">
        <v>45</v>
      </c>
      <c r="B53" s="341" t="s">
        <v>2957</v>
      </c>
      <c r="C53" s="375" t="s">
        <v>2958</v>
      </c>
      <c r="D53" s="328" t="s">
        <v>2959</v>
      </c>
      <c r="E53" s="375" t="s">
        <v>2817</v>
      </c>
      <c r="F53" s="367" t="s">
        <v>2809</v>
      </c>
      <c r="G53" s="376">
        <v>44004</v>
      </c>
      <c r="H53" s="330">
        <v>2500</v>
      </c>
      <c r="I53" s="330"/>
      <c r="J53" s="330">
        <f t="shared" si="0"/>
        <v>2500</v>
      </c>
      <c r="K53" s="330">
        <v>293.5</v>
      </c>
      <c r="L53" s="330">
        <f t="shared" si="1"/>
        <v>2206.5</v>
      </c>
      <c r="M53" s="370"/>
      <c r="N53" s="371">
        <v>217.8</v>
      </c>
      <c r="O53" s="372">
        <v>8.75</v>
      </c>
      <c r="P53" s="372"/>
      <c r="Q53" s="371">
        <v>14.75</v>
      </c>
    </row>
    <row r="54" spans="1:18" ht="30.75" customHeight="1" x14ac:dyDescent="0.25">
      <c r="A54" s="367">
        <v>46</v>
      </c>
      <c r="B54" s="341" t="s">
        <v>2960</v>
      </c>
      <c r="C54" s="375" t="s">
        <v>2961</v>
      </c>
      <c r="D54" s="328" t="s">
        <v>2962</v>
      </c>
      <c r="E54" s="375" t="s">
        <v>2825</v>
      </c>
      <c r="F54" s="367" t="s">
        <v>2826</v>
      </c>
      <c r="G54" s="376">
        <v>43066</v>
      </c>
      <c r="H54" s="330">
        <v>1600</v>
      </c>
      <c r="I54" s="330"/>
      <c r="J54" s="330">
        <f t="shared" si="0"/>
        <v>1600</v>
      </c>
      <c r="K54" s="330">
        <v>245</v>
      </c>
      <c r="L54" s="330">
        <f t="shared" si="1"/>
        <v>1355</v>
      </c>
      <c r="M54" s="370"/>
      <c r="N54" s="371">
        <v>144</v>
      </c>
      <c r="O54" s="372">
        <v>5.6</v>
      </c>
      <c r="P54" s="371"/>
      <c r="Q54" s="371">
        <v>9.44</v>
      </c>
    </row>
    <row r="55" spans="1:18" ht="30.75" customHeight="1" x14ac:dyDescent="0.25">
      <c r="A55" s="367">
        <v>47</v>
      </c>
      <c r="B55" s="341" t="s">
        <v>2963</v>
      </c>
      <c r="C55" s="375" t="s">
        <v>2964</v>
      </c>
      <c r="D55" s="328" t="s">
        <v>2965</v>
      </c>
      <c r="E55" s="375" t="s">
        <v>2966</v>
      </c>
      <c r="F55" s="367" t="s">
        <v>2809</v>
      </c>
      <c r="G55" s="376">
        <v>40611</v>
      </c>
      <c r="H55" s="330">
        <v>1600</v>
      </c>
      <c r="I55" s="330"/>
      <c r="J55" s="330">
        <f t="shared" si="0"/>
        <v>1600</v>
      </c>
      <c r="K55" s="330">
        <v>800</v>
      </c>
      <c r="L55" s="330">
        <f t="shared" si="1"/>
        <v>800</v>
      </c>
      <c r="M55" s="370"/>
      <c r="N55" s="371">
        <v>144</v>
      </c>
      <c r="O55" s="372">
        <v>5.6</v>
      </c>
      <c r="P55" s="371"/>
      <c r="Q55" s="371">
        <v>9.44</v>
      </c>
    </row>
    <row r="56" spans="1:18" ht="30.75" customHeight="1" x14ac:dyDescent="0.25">
      <c r="A56" s="367">
        <v>48</v>
      </c>
      <c r="B56" s="341" t="s">
        <v>2967</v>
      </c>
      <c r="C56" s="375" t="s">
        <v>2968</v>
      </c>
      <c r="D56" s="328" t="s">
        <v>2969</v>
      </c>
      <c r="E56" s="375" t="s">
        <v>2858</v>
      </c>
      <c r="F56" s="367" t="s">
        <v>2809</v>
      </c>
      <c r="G56" s="376">
        <v>41253</v>
      </c>
      <c r="H56" s="330">
        <v>2500</v>
      </c>
      <c r="I56" s="330"/>
      <c r="J56" s="330">
        <f t="shared" si="0"/>
        <v>2500</v>
      </c>
      <c r="K56" s="330">
        <v>362.89</v>
      </c>
      <c r="L56" s="330">
        <f t="shared" si="1"/>
        <v>2137.11</v>
      </c>
      <c r="M56" s="370"/>
      <c r="N56" s="371">
        <v>217.8</v>
      </c>
      <c r="O56" s="372">
        <v>8.75</v>
      </c>
      <c r="P56" s="371"/>
      <c r="Q56" s="371">
        <v>14.75</v>
      </c>
    </row>
    <row r="57" spans="1:18" ht="30.75" customHeight="1" x14ac:dyDescent="0.25">
      <c r="A57" s="367">
        <v>49</v>
      </c>
      <c r="B57" s="341" t="s">
        <v>2970</v>
      </c>
      <c r="C57" s="375" t="s">
        <v>2971</v>
      </c>
      <c r="D57" s="328" t="s">
        <v>2972</v>
      </c>
      <c r="E57" s="375" t="s">
        <v>2813</v>
      </c>
      <c r="F57" s="367" t="s">
        <v>2809</v>
      </c>
      <c r="G57" s="376">
        <v>40434</v>
      </c>
      <c r="H57" s="330">
        <v>1600</v>
      </c>
      <c r="I57" s="330"/>
      <c r="J57" s="330">
        <f t="shared" si="0"/>
        <v>1600</v>
      </c>
      <c r="K57" s="330">
        <v>250</v>
      </c>
      <c r="L57" s="330">
        <f t="shared" si="1"/>
        <v>1350</v>
      </c>
      <c r="M57" s="370"/>
      <c r="N57" s="371">
        <v>144</v>
      </c>
      <c r="O57" s="372">
        <v>5.6</v>
      </c>
      <c r="P57" s="371"/>
      <c r="Q57" s="371">
        <v>9.44</v>
      </c>
    </row>
    <row r="58" spans="1:18" ht="30.75" customHeight="1" x14ac:dyDescent="0.25">
      <c r="A58" s="367">
        <v>50</v>
      </c>
      <c r="B58" s="341" t="s">
        <v>2973</v>
      </c>
      <c r="C58" s="375" t="s">
        <v>2974</v>
      </c>
      <c r="D58" s="328" t="s">
        <v>2975</v>
      </c>
      <c r="E58" s="375" t="s">
        <v>2808</v>
      </c>
      <c r="F58" s="367" t="s">
        <v>2809</v>
      </c>
      <c r="G58" s="376">
        <v>44007</v>
      </c>
      <c r="H58" s="330">
        <v>2000</v>
      </c>
      <c r="I58" s="330"/>
      <c r="J58" s="330">
        <f t="shared" si="0"/>
        <v>2000</v>
      </c>
      <c r="K58" s="330">
        <v>234.8</v>
      </c>
      <c r="L58" s="330">
        <f t="shared" si="1"/>
        <v>1765.2</v>
      </c>
      <c r="M58" s="370"/>
      <c r="N58" s="371">
        <v>180</v>
      </c>
      <c r="O58" s="372">
        <v>7</v>
      </c>
      <c r="P58" s="371"/>
      <c r="Q58" s="371">
        <v>11.8</v>
      </c>
    </row>
    <row r="59" spans="1:18" ht="30.75" customHeight="1" x14ac:dyDescent="0.25">
      <c r="A59" s="367">
        <v>51</v>
      </c>
      <c r="B59" s="341" t="s">
        <v>2976</v>
      </c>
      <c r="C59" s="375" t="s">
        <v>2977</v>
      </c>
      <c r="D59" s="328" t="s">
        <v>2978</v>
      </c>
      <c r="E59" s="375" t="s">
        <v>2813</v>
      </c>
      <c r="F59" s="367" t="s">
        <v>2809</v>
      </c>
      <c r="G59" s="376">
        <v>39157</v>
      </c>
      <c r="H59" s="330">
        <v>1600</v>
      </c>
      <c r="I59" s="330"/>
      <c r="J59" s="330">
        <f t="shared" si="0"/>
        <v>1600</v>
      </c>
      <c r="K59" s="330">
        <v>219.88</v>
      </c>
      <c r="L59" s="330">
        <f t="shared" si="1"/>
        <v>1380.12</v>
      </c>
      <c r="M59" s="370"/>
      <c r="N59" s="371">
        <v>144</v>
      </c>
      <c r="O59" s="372">
        <v>5.6</v>
      </c>
      <c r="P59" s="371"/>
      <c r="Q59" s="371">
        <v>9.44</v>
      </c>
      <c r="R59" s="3">
        <f>SUBTOTAL(9,N59:Q59)</f>
        <v>159.04</v>
      </c>
    </row>
    <row r="60" spans="1:18" ht="30" customHeight="1" x14ac:dyDescent="0.25">
      <c r="A60" s="367">
        <v>52</v>
      </c>
      <c r="B60" s="341" t="s">
        <v>2979</v>
      </c>
      <c r="C60" s="375" t="s">
        <v>2980</v>
      </c>
      <c r="D60" s="328" t="s">
        <v>2981</v>
      </c>
      <c r="E60" s="375" t="s">
        <v>2737</v>
      </c>
      <c r="F60" s="367" t="s">
        <v>2809</v>
      </c>
      <c r="G60" s="376">
        <v>43066</v>
      </c>
      <c r="H60" s="330">
        <v>5800</v>
      </c>
      <c r="I60" s="330"/>
      <c r="J60" s="330">
        <f t="shared" si="0"/>
        <v>5800</v>
      </c>
      <c r="K60" s="330">
        <v>1227.3600000000001</v>
      </c>
      <c r="L60" s="330">
        <f t="shared" si="1"/>
        <v>4572.6399999999994</v>
      </c>
      <c r="M60" s="370"/>
      <c r="N60" s="371">
        <v>217.8</v>
      </c>
      <c r="O60" s="372">
        <v>20.3</v>
      </c>
      <c r="P60" s="371"/>
      <c r="Q60" s="371">
        <v>34.22</v>
      </c>
    </row>
    <row r="61" spans="1:18" ht="30.75" customHeight="1" x14ac:dyDescent="0.25">
      <c r="A61" s="367">
        <v>53</v>
      </c>
      <c r="B61" s="341" t="s">
        <v>2982</v>
      </c>
      <c r="C61" s="375" t="s">
        <v>2983</v>
      </c>
      <c r="D61" s="328" t="s">
        <v>2984</v>
      </c>
      <c r="E61" s="375" t="s">
        <v>2817</v>
      </c>
      <c r="F61" s="367" t="s">
        <v>2809</v>
      </c>
      <c r="G61" s="376">
        <v>43066</v>
      </c>
      <c r="H61" s="330">
        <v>1600</v>
      </c>
      <c r="I61" s="330"/>
      <c r="J61" s="330">
        <f t="shared" si="0"/>
        <v>1600</v>
      </c>
      <c r="K61" s="330">
        <v>522.47</v>
      </c>
      <c r="L61" s="330">
        <f t="shared" si="1"/>
        <v>1077.53</v>
      </c>
      <c r="M61" s="370"/>
      <c r="N61" s="371">
        <v>144</v>
      </c>
      <c r="O61" s="372">
        <v>5.6</v>
      </c>
      <c r="P61" s="371"/>
      <c r="Q61" s="371">
        <v>9.44</v>
      </c>
    </row>
    <row r="62" spans="1:18" ht="30.75" customHeight="1" x14ac:dyDescent="0.25">
      <c r="A62" s="367">
        <v>54</v>
      </c>
      <c r="B62" s="341" t="s">
        <v>2985</v>
      </c>
      <c r="C62" s="375" t="s">
        <v>2986</v>
      </c>
      <c r="D62" s="328" t="s">
        <v>2987</v>
      </c>
      <c r="E62" s="375" t="s">
        <v>2817</v>
      </c>
      <c r="F62" s="367" t="s">
        <v>2809</v>
      </c>
      <c r="G62" s="376">
        <v>41253</v>
      </c>
      <c r="H62" s="330">
        <v>1600</v>
      </c>
      <c r="I62" s="330"/>
      <c r="J62" s="330">
        <f t="shared" si="0"/>
        <v>1600</v>
      </c>
      <c r="K62" s="330">
        <v>344.21999999999997</v>
      </c>
      <c r="L62" s="330">
        <f t="shared" si="1"/>
        <v>1255.78</v>
      </c>
      <c r="M62" s="370"/>
      <c r="N62" s="371">
        <v>144</v>
      </c>
      <c r="O62" s="372">
        <v>5.6</v>
      </c>
      <c r="P62" s="371"/>
      <c r="Q62" s="371">
        <v>9.44</v>
      </c>
    </row>
    <row r="63" spans="1:18" ht="30.75" customHeight="1" x14ac:dyDescent="0.25">
      <c r="A63" s="367">
        <v>55</v>
      </c>
      <c r="B63" s="341" t="s">
        <v>2988</v>
      </c>
      <c r="C63" s="375" t="s">
        <v>2989</v>
      </c>
      <c r="D63" s="328" t="s">
        <v>2990</v>
      </c>
      <c r="E63" s="375" t="s">
        <v>2821</v>
      </c>
      <c r="F63" s="367" t="s">
        <v>2809</v>
      </c>
      <c r="G63" s="376">
        <v>43990</v>
      </c>
      <c r="H63" s="330">
        <v>3500</v>
      </c>
      <c r="I63" s="330"/>
      <c r="J63" s="330">
        <f t="shared" si="0"/>
        <v>3500</v>
      </c>
      <c r="K63" s="330">
        <v>690.9</v>
      </c>
      <c r="L63" s="330">
        <f t="shared" si="1"/>
        <v>2809.1</v>
      </c>
      <c r="M63" s="370"/>
      <c r="N63" s="371">
        <v>217.8</v>
      </c>
      <c r="O63" s="372">
        <v>12.25</v>
      </c>
      <c r="P63" s="371"/>
      <c r="Q63" s="371">
        <v>20.65</v>
      </c>
    </row>
    <row r="64" spans="1:18" ht="30.75" customHeight="1" x14ac:dyDescent="0.25">
      <c r="A64" s="367">
        <v>56</v>
      </c>
      <c r="B64" s="341" t="s">
        <v>2991</v>
      </c>
      <c r="C64" s="375" t="s">
        <v>2992</v>
      </c>
      <c r="D64" s="328" t="s">
        <v>2993</v>
      </c>
      <c r="E64" s="375" t="s">
        <v>2858</v>
      </c>
      <c r="F64" s="367" t="s">
        <v>2809</v>
      </c>
      <c r="G64" s="376">
        <v>44004</v>
      </c>
      <c r="H64" s="330">
        <v>4000</v>
      </c>
      <c r="I64" s="330"/>
      <c r="J64" s="330">
        <f t="shared" si="0"/>
        <v>4000</v>
      </c>
      <c r="K64" s="330">
        <v>607.87</v>
      </c>
      <c r="L64" s="330">
        <f t="shared" si="1"/>
        <v>3392.13</v>
      </c>
      <c r="M64" s="370"/>
      <c r="N64" s="371">
        <v>217.8</v>
      </c>
      <c r="O64" s="372">
        <v>14</v>
      </c>
      <c r="P64" s="371"/>
      <c r="Q64" s="371">
        <v>23.6</v>
      </c>
    </row>
    <row r="65" spans="1:17" ht="30.75" customHeight="1" x14ac:dyDescent="0.25">
      <c r="A65" s="367">
        <v>57</v>
      </c>
      <c r="B65" s="341" t="s">
        <v>2994</v>
      </c>
      <c r="C65" s="375" t="s">
        <v>2995</v>
      </c>
      <c r="D65" s="328" t="s">
        <v>2996</v>
      </c>
      <c r="E65" s="375" t="s">
        <v>2817</v>
      </c>
      <c r="F65" s="367" t="s">
        <v>2809</v>
      </c>
      <c r="G65" s="376">
        <v>43978</v>
      </c>
      <c r="H65" s="330">
        <v>2500</v>
      </c>
      <c r="I65" s="330"/>
      <c r="J65" s="330">
        <f t="shared" si="0"/>
        <v>2500</v>
      </c>
      <c r="K65" s="330">
        <v>535.75</v>
      </c>
      <c r="L65" s="330">
        <f t="shared" si="1"/>
        <v>1964.25</v>
      </c>
      <c r="M65" s="370"/>
      <c r="N65" s="371">
        <v>217.8</v>
      </c>
      <c r="O65" s="372">
        <v>8.75</v>
      </c>
      <c r="P65" s="371"/>
      <c r="Q65" s="371">
        <v>14.75</v>
      </c>
    </row>
    <row r="66" spans="1:17" ht="30.75" customHeight="1" x14ac:dyDescent="0.25">
      <c r="A66" s="367">
        <v>58</v>
      </c>
      <c r="B66" s="341" t="s">
        <v>2997</v>
      </c>
      <c r="C66" s="375" t="s">
        <v>2998</v>
      </c>
      <c r="D66" s="328" t="s">
        <v>2999</v>
      </c>
      <c r="E66" s="375" t="s">
        <v>2817</v>
      </c>
      <c r="F66" s="367" t="s">
        <v>2809</v>
      </c>
      <c r="G66" s="376">
        <v>43066</v>
      </c>
      <c r="H66" s="330">
        <v>1600</v>
      </c>
      <c r="I66" s="330"/>
      <c r="J66" s="330">
        <f t="shared" si="0"/>
        <v>1600</v>
      </c>
      <c r="K66" s="330">
        <v>373</v>
      </c>
      <c r="L66" s="330">
        <f t="shared" si="1"/>
        <v>1227</v>
      </c>
      <c r="M66" s="370"/>
      <c r="N66" s="371">
        <v>144</v>
      </c>
      <c r="O66" s="372">
        <v>5.6</v>
      </c>
      <c r="P66" s="371"/>
      <c r="Q66" s="371">
        <v>9.44</v>
      </c>
    </row>
    <row r="67" spans="1:17" ht="30.75" customHeight="1" x14ac:dyDescent="0.25">
      <c r="A67" s="367">
        <v>59</v>
      </c>
      <c r="B67" s="341" t="s">
        <v>3000</v>
      </c>
      <c r="C67" s="375" t="s">
        <v>3001</v>
      </c>
      <c r="D67" s="328" t="s">
        <v>3002</v>
      </c>
      <c r="E67" s="375" t="s">
        <v>2845</v>
      </c>
      <c r="F67" s="367" t="s">
        <v>2809</v>
      </c>
      <c r="G67" s="376">
        <v>43066</v>
      </c>
      <c r="H67" s="330">
        <v>5800</v>
      </c>
      <c r="I67" s="330"/>
      <c r="J67" s="330">
        <f t="shared" si="0"/>
        <v>5800</v>
      </c>
      <c r="K67" s="330">
        <v>754</v>
      </c>
      <c r="L67" s="330">
        <f t="shared" si="1"/>
        <v>5046</v>
      </c>
      <c r="M67" s="370"/>
      <c r="N67" s="371">
        <v>217.8</v>
      </c>
      <c r="O67" s="372">
        <v>20.3</v>
      </c>
      <c r="P67" s="371"/>
      <c r="Q67" s="371">
        <v>34.22</v>
      </c>
    </row>
    <row r="68" spans="1:17" ht="30.75" customHeight="1" x14ac:dyDescent="0.25">
      <c r="A68" s="367">
        <v>60</v>
      </c>
      <c r="B68" s="341" t="s">
        <v>3003</v>
      </c>
      <c r="C68" s="375" t="s">
        <v>3004</v>
      </c>
      <c r="D68" s="328" t="s">
        <v>3005</v>
      </c>
      <c r="E68" s="375" t="s">
        <v>2813</v>
      </c>
      <c r="F68" s="367" t="s">
        <v>2809</v>
      </c>
      <c r="G68" s="376">
        <v>37210</v>
      </c>
      <c r="H68" s="330">
        <v>1548.39</v>
      </c>
      <c r="I68" s="330"/>
      <c r="J68" s="330">
        <f t="shared" si="0"/>
        <v>1548.39</v>
      </c>
      <c r="K68" s="330">
        <v>285.78999999999996</v>
      </c>
      <c r="L68" s="330">
        <f t="shared" si="1"/>
        <v>1262.6000000000001</v>
      </c>
      <c r="M68" s="370"/>
      <c r="N68" s="371">
        <v>139.36000000000001</v>
      </c>
      <c r="O68" s="372">
        <v>5.42</v>
      </c>
      <c r="P68" s="371"/>
      <c r="Q68" s="371">
        <v>9.14</v>
      </c>
    </row>
    <row r="69" spans="1:17" ht="30.75" customHeight="1" x14ac:dyDescent="0.25">
      <c r="A69" s="367">
        <v>61</v>
      </c>
      <c r="B69" s="341" t="s">
        <v>3006</v>
      </c>
      <c r="C69" s="375" t="s">
        <v>3007</v>
      </c>
      <c r="D69" s="328" t="s">
        <v>3008</v>
      </c>
      <c r="E69" s="375" t="s">
        <v>2858</v>
      </c>
      <c r="F69" s="367" t="s">
        <v>2809</v>
      </c>
      <c r="G69" s="376">
        <v>42144</v>
      </c>
      <c r="H69" s="330">
        <v>2500</v>
      </c>
      <c r="I69" s="330"/>
      <c r="J69" s="330">
        <f t="shared" si="0"/>
        <v>2500</v>
      </c>
      <c r="K69" s="330">
        <v>399.89</v>
      </c>
      <c r="L69" s="330">
        <f t="shared" si="1"/>
        <v>2100.11</v>
      </c>
      <c r="M69" s="370"/>
      <c r="N69" s="371">
        <v>217.8</v>
      </c>
      <c r="O69" s="372">
        <v>8.75</v>
      </c>
      <c r="P69" s="371"/>
      <c r="Q69" s="371">
        <v>14.75</v>
      </c>
    </row>
    <row r="70" spans="1:17" ht="30.75" customHeight="1" x14ac:dyDescent="0.25">
      <c r="A70" s="367">
        <v>62</v>
      </c>
      <c r="B70" s="341" t="s">
        <v>3009</v>
      </c>
      <c r="C70" s="375" t="s">
        <v>3010</v>
      </c>
      <c r="D70" s="328" t="s">
        <v>3011</v>
      </c>
      <c r="E70" s="375" t="s">
        <v>2766</v>
      </c>
      <c r="F70" s="367" t="s">
        <v>2809</v>
      </c>
      <c r="G70" s="376">
        <v>43823</v>
      </c>
      <c r="H70" s="330">
        <v>1500</v>
      </c>
      <c r="I70" s="330"/>
      <c r="J70" s="330">
        <f t="shared" si="0"/>
        <v>1500</v>
      </c>
      <c r="K70" s="330">
        <v>178.79999999999998</v>
      </c>
      <c r="L70" s="330">
        <f t="shared" si="1"/>
        <v>1321.2</v>
      </c>
      <c r="M70" s="370"/>
      <c r="N70" s="371">
        <v>135</v>
      </c>
      <c r="O70" s="372">
        <v>5.25</v>
      </c>
      <c r="P70" s="371"/>
      <c r="Q70" s="371">
        <v>8.85</v>
      </c>
    </row>
    <row r="71" spans="1:17" ht="30.75" customHeight="1" x14ac:dyDescent="0.25">
      <c r="A71" s="367">
        <v>63</v>
      </c>
      <c r="B71" s="341" t="s">
        <v>3012</v>
      </c>
      <c r="C71" s="375" t="s">
        <v>3013</v>
      </c>
      <c r="D71" s="328" t="s">
        <v>3014</v>
      </c>
      <c r="E71" s="375" t="s">
        <v>2817</v>
      </c>
      <c r="F71" s="367" t="s">
        <v>2809</v>
      </c>
      <c r="G71" s="376">
        <v>43066</v>
      </c>
      <c r="H71" s="330">
        <v>1600</v>
      </c>
      <c r="I71" s="330"/>
      <c r="J71" s="330">
        <f t="shared" si="0"/>
        <v>1600</v>
      </c>
      <c r="K71" s="330">
        <v>208</v>
      </c>
      <c r="L71" s="330">
        <f t="shared" si="1"/>
        <v>1392</v>
      </c>
      <c r="M71" s="370"/>
      <c r="N71" s="371">
        <v>144</v>
      </c>
      <c r="O71" s="372">
        <v>5.6</v>
      </c>
      <c r="P71" s="371"/>
      <c r="Q71" s="371">
        <v>9.44</v>
      </c>
    </row>
    <row r="72" spans="1:17" ht="30.75" customHeight="1" x14ac:dyDescent="0.25">
      <c r="A72" s="367">
        <v>64</v>
      </c>
      <c r="B72" s="341" t="s">
        <v>3015</v>
      </c>
      <c r="C72" s="375" t="s">
        <v>3016</v>
      </c>
      <c r="D72" s="328" t="s">
        <v>3017</v>
      </c>
      <c r="E72" s="375" t="s">
        <v>3018</v>
      </c>
      <c r="F72" s="367" t="s">
        <v>2809</v>
      </c>
      <c r="G72" s="376">
        <v>38108</v>
      </c>
      <c r="H72" s="330">
        <v>5000</v>
      </c>
      <c r="I72" s="330"/>
      <c r="J72" s="330">
        <f t="shared" si="0"/>
        <v>5000</v>
      </c>
      <c r="K72" s="330">
        <v>1064.5</v>
      </c>
      <c r="L72" s="330">
        <f t="shared" si="1"/>
        <v>3935.5</v>
      </c>
      <c r="M72" s="370"/>
      <c r="N72" s="371">
        <v>217.8</v>
      </c>
      <c r="O72" s="372"/>
      <c r="P72" s="371">
        <v>7.5</v>
      </c>
      <c r="Q72" s="371">
        <v>29.5</v>
      </c>
    </row>
    <row r="73" spans="1:17" ht="30.75" customHeight="1" x14ac:dyDescent="0.25">
      <c r="A73" s="367">
        <v>65</v>
      </c>
      <c r="B73" s="341" t="s">
        <v>3019</v>
      </c>
      <c r="C73" s="375" t="s">
        <v>3020</v>
      </c>
      <c r="D73" s="328" t="s">
        <v>3021</v>
      </c>
      <c r="E73" s="375" t="s">
        <v>2813</v>
      </c>
      <c r="F73" s="367" t="s">
        <v>2809</v>
      </c>
      <c r="G73" s="376">
        <v>37179</v>
      </c>
      <c r="H73" s="330">
        <v>1600</v>
      </c>
      <c r="I73" s="330"/>
      <c r="J73" s="330">
        <f t="shared" si="0"/>
        <v>1600</v>
      </c>
      <c r="K73" s="330">
        <v>5</v>
      </c>
      <c r="L73" s="330">
        <f t="shared" si="1"/>
        <v>1595</v>
      </c>
      <c r="M73" s="370"/>
      <c r="N73" s="371">
        <v>144</v>
      </c>
      <c r="O73" s="372">
        <v>5.6</v>
      </c>
      <c r="P73" s="371"/>
      <c r="Q73" s="371">
        <v>9.44</v>
      </c>
    </row>
    <row r="74" spans="1:17" ht="30.75" customHeight="1" x14ac:dyDescent="0.25">
      <c r="A74" s="367">
        <v>66</v>
      </c>
      <c r="B74" s="341" t="s">
        <v>3022</v>
      </c>
      <c r="C74" s="375" t="s">
        <v>3023</v>
      </c>
      <c r="D74" s="328" t="s">
        <v>3024</v>
      </c>
      <c r="E74" s="375" t="s">
        <v>2935</v>
      </c>
      <c r="F74" s="367" t="s">
        <v>2809</v>
      </c>
      <c r="G74" s="376">
        <v>40709</v>
      </c>
      <c r="H74" s="330">
        <v>1600</v>
      </c>
      <c r="I74" s="330"/>
      <c r="J74" s="330">
        <f t="shared" si="0"/>
        <v>1600</v>
      </c>
      <c r="K74" s="330">
        <v>549.35</v>
      </c>
      <c r="L74" s="330">
        <f t="shared" si="1"/>
        <v>1050.6500000000001</v>
      </c>
      <c r="M74" s="370"/>
      <c r="N74" s="371">
        <v>144</v>
      </c>
      <c r="O74" s="372"/>
      <c r="P74" s="372">
        <v>2.4</v>
      </c>
      <c r="Q74" s="371">
        <v>9.44</v>
      </c>
    </row>
    <row r="75" spans="1:17" ht="30" customHeight="1" x14ac:dyDescent="0.25">
      <c r="A75" s="367">
        <v>67</v>
      </c>
      <c r="B75" s="341" t="s">
        <v>3025</v>
      </c>
      <c r="C75" s="375" t="s">
        <v>3026</v>
      </c>
      <c r="D75" s="328" t="s">
        <v>3027</v>
      </c>
      <c r="E75" s="375" t="s">
        <v>2813</v>
      </c>
      <c r="F75" s="367" t="s">
        <v>2809</v>
      </c>
      <c r="G75" s="376">
        <v>39023</v>
      </c>
      <c r="H75" s="330">
        <v>1600</v>
      </c>
      <c r="I75" s="330"/>
      <c r="J75" s="330">
        <f t="shared" si="0"/>
        <v>1600</v>
      </c>
      <c r="K75" s="330">
        <v>245</v>
      </c>
      <c r="L75" s="330">
        <f t="shared" si="1"/>
        <v>1355</v>
      </c>
      <c r="M75" s="370"/>
      <c r="N75" s="371">
        <v>144</v>
      </c>
      <c r="O75" s="372">
        <v>5.6</v>
      </c>
      <c r="P75" s="371"/>
      <c r="Q75" s="371">
        <v>9.44</v>
      </c>
    </row>
    <row r="76" spans="1:17" ht="30.75" customHeight="1" x14ac:dyDescent="0.25">
      <c r="A76" s="367">
        <v>68</v>
      </c>
      <c r="B76" s="341" t="s">
        <v>3028</v>
      </c>
      <c r="C76" s="375" t="s">
        <v>3029</v>
      </c>
      <c r="D76" s="328" t="s">
        <v>3030</v>
      </c>
      <c r="E76" s="375" t="s">
        <v>2817</v>
      </c>
      <c r="F76" s="367" t="s">
        <v>2809</v>
      </c>
      <c r="G76" s="376">
        <v>43978</v>
      </c>
      <c r="H76" s="330">
        <v>2500</v>
      </c>
      <c r="I76" s="330"/>
      <c r="J76" s="330">
        <f t="shared" si="0"/>
        <v>2500</v>
      </c>
      <c r="K76" s="330">
        <v>325</v>
      </c>
      <c r="L76" s="330">
        <f t="shared" si="1"/>
        <v>2175</v>
      </c>
      <c r="M76" s="370"/>
      <c r="N76" s="371">
        <v>217.8</v>
      </c>
      <c r="O76" s="372">
        <v>8.75</v>
      </c>
      <c r="P76" s="372"/>
      <c r="Q76" s="371">
        <v>14.75</v>
      </c>
    </row>
    <row r="77" spans="1:17" ht="30.75" customHeight="1" x14ac:dyDescent="0.25">
      <c r="A77" s="367">
        <v>69</v>
      </c>
      <c r="B77" s="341" t="s">
        <v>3031</v>
      </c>
      <c r="C77" s="375" t="s">
        <v>3032</v>
      </c>
      <c r="D77" s="328" t="s">
        <v>3033</v>
      </c>
      <c r="E77" s="375" t="s">
        <v>2869</v>
      </c>
      <c r="F77" s="367" t="s">
        <v>2809</v>
      </c>
      <c r="G77" s="376">
        <v>41431</v>
      </c>
      <c r="H77" s="330">
        <v>2500</v>
      </c>
      <c r="I77" s="330"/>
      <c r="J77" s="330">
        <f t="shared" si="0"/>
        <v>2500</v>
      </c>
      <c r="K77" s="330">
        <v>409.75</v>
      </c>
      <c r="L77" s="330">
        <f t="shared" si="1"/>
        <v>2090.25</v>
      </c>
      <c r="M77" s="370"/>
      <c r="N77" s="371">
        <v>217.8</v>
      </c>
      <c r="O77" s="372"/>
      <c r="P77" s="371">
        <v>3.75</v>
      </c>
      <c r="Q77" s="371">
        <v>14.75</v>
      </c>
    </row>
    <row r="78" spans="1:17" ht="30.75" customHeight="1" x14ac:dyDescent="0.25">
      <c r="A78" s="367">
        <v>70</v>
      </c>
      <c r="B78" s="341" t="s">
        <v>3034</v>
      </c>
      <c r="C78" s="375" t="s">
        <v>3035</v>
      </c>
      <c r="D78" s="328" t="s">
        <v>3036</v>
      </c>
      <c r="E78" s="375" t="s">
        <v>2813</v>
      </c>
      <c r="F78" s="367" t="s">
        <v>2809</v>
      </c>
      <c r="G78" s="376">
        <v>36404</v>
      </c>
      <c r="H78" s="330">
        <v>1600</v>
      </c>
      <c r="I78" s="330"/>
      <c r="J78" s="330">
        <f t="shared" si="0"/>
        <v>1600</v>
      </c>
      <c r="K78" s="330">
        <v>218.44</v>
      </c>
      <c r="L78" s="330">
        <f t="shared" si="1"/>
        <v>1381.56</v>
      </c>
      <c r="M78" s="370"/>
      <c r="N78" s="371">
        <v>144</v>
      </c>
      <c r="O78" s="372">
        <v>5.6</v>
      </c>
      <c r="P78" s="371"/>
      <c r="Q78" s="371">
        <v>9.44</v>
      </c>
    </row>
    <row r="79" spans="1:17" ht="30.75" customHeight="1" x14ac:dyDescent="0.25">
      <c r="A79" s="367">
        <v>71</v>
      </c>
      <c r="B79" s="341" t="s">
        <v>3037</v>
      </c>
      <c r="C79" s="375" t="s">
        <v>3038</v>
      </c>
      <c r="D79" s="328" t="s">
        <v>3039</v>
      </c>
      <c r="E79" s="375" t="s">
        <v>2766</v>
      </c>
      <c r="F79" s="367" t="s">
        <v>2809</v>
      </c>
      <c r="G79" s="376">
        <v>41163</v>
      </c>
      <c r="H79" s="330">
        <v>1400</v>
      </c>
      <c r="I79" s="330"/>
      <c r="J79" s="330">
        <f t="shared" si="0"/>
        <v>1400</v>
      </c>
      <c r="K79" s="330">
        <v>592.55999999999995</v>
      </c>
      <c r="L79" s="330">
        <f t="shared" si="1"/>
        <v>807.44</v>
      </c>
      <c r="M79" s="370"/>
      <c r="N79" s="371">
        <v>126</v>
      </c>
      <c r="O79" s="372"/>
      <c r="P79" s="372">
        <v>2.1</v>
      </c>
      <c r="Q79" s="371">
        <v>8.26</v>
      </c>
    </row>
    <row r="80" spans="1:17" ht="30.75" customHeight="1" x14ac:dyDescent="0.25">
      <c r="A80" s="367">
        <v>72</v>
      </c>
      <c r="B80" s="341" t="s">
        <v>3040</v>
      </c>
      <c r="C80" s="375" t="s">
        <v>3041</v>
      </c>
      <c r="D80" s="328" t="s">
        <v>3042</v>
      </c>
      <c r="E80" s="375" t="s">
        <v>2858</v>
      </c>
      <c r="F80" s="367" t="s">
        <v>2809</v>
      </c>
      <c r="G80" s="376">
        <v>43066</v>
      </c>
      <c r="H80" s="330">
        <v>2500</v>
      </c>
      <c r="I80" s="330"/>
      <c r="J80" s="330">
        <f t="shared" si="0"/>
        <v>2500</v>
      </c>
      <c r="K80" s="330">
        <v>337.14</v>
      </c>
      <c r="L80" s="330">
        <f t="shared" si="1"/>
        <v>2162.86</v>
      </c>
      <c r="M80" s="370"/>
      <c r="N80" s="371">
        <v>217.8</v>
      </c>
      <c r="O80" s="372">
        <v>8.75</v>
      </c>
      <c r="P80" s="371"/>
      <c r="Q80" s="371">
        <v>14.75</v>
      </c>
    </row>
    <row r="81" spans="1:17" ht="30.75" customHeight="1" x14ac:dyDescent="0.25">
      <c r="A81" s="367">
        <v>73</v>
      </c>
      <c r="B81" s="341" t="s">
        <v>3043</v>
      </c>
      <c r="C81" s="375" t="s">
        <v>3044</v>
      </c>
      <c r="D81" s="328" t="s">
        <v>3045</v>
      </c>
      <c r="E81" s="375" t="s">
        <v>2966</v>
      </c>
      <c r="F81" s="367" t="s">
        <v>2809</v>
      </c>
      <c r="G81" s="376">
        <v>40611</v>
      </c>
      <c r="H81" s="330">
        <v>1600</v>
      </c>
      <c r="I81" s="330"/>
      <c r="J81" s="330">
        <f t="shared" ref="J81:J131" si="2">SUM(H81:I81)</f>
        <v>1600</v>
      </c>
      <c r="K81" s="330">
        <v>526.41999999999996</v>
      </c>
      <c r="L81" s="330">
        <f t="shared" si="1"/>
        <v>1073.58</v>
      </c>
      <c r="M81" s="370"/>
      <c r="N81" s="371">
        <v>144</v>
      </c>
      <c r="O81" s="372">
        <v>5.6</v>
      </c>
      <c r="P81" s="372"/>
      <c r="Q81" s="371">
        <v>9.44</v>
      </c>
    </row>
    <row r="82" spans="1:17" ht="30.75" customHeight="1" x14ac:dyDescent="0.25">
      <c r="A82" s="367">
        <v>74</v>
      </c>
      <c r="B82" s="341" t="s">
        <v>3046</v>
      </c>
      <c r="C82" s="375" t="s">
        <v>3047</v>
      </c>
      <c r="D82" s="328" t="s">
        <v>3048</v>
      </c>
      <c r="E82" s="375" t="s">
        <v>2869</v>
      </c>
      <c r="F82" s="367" t="s">
        <v>2809</v>
      </c>
      <c r="G82" s="376">
        <v>38504</v>
      </c>
      <c r="H82" s="330">
        <v>2500</v>
      </c>
      <c r="I82" s="330"/>
      <c r="J82" s="330">
        <f t="shared" si="2"/>
        <v>2500</v>
      </c>
      <c r="K82" s="330">
        <v>409.25</v>
      </c>
      <c r="L82" s="330">
        <f t="shared" ref="L82:L131" si="3">J82-K82</f>
        <v>2090.75</v>
      </c>
      <c r="M82" s="370"/>
      <c r="N82" s="371">
        <v>217.8</v>
      </c>
      <c r="O82" s="372">
        <v>8.75</v>
      </c>
      <c r="P82" s="371"/>
      <c r="Q82" s="371">
        <v>14.75</v>
      </c>
    </row>
    <row r="83" spans="1:17" ht="30.75" customHeight="1" x14ac:dyDescent="0.25">
      <c r="A83" s="367">
        <v>75</v>
      </c>
      <c r="B83" s="341" t="s">
        <v>3049</v>
      </c>
      <c r="C83" s="375" t="s">
        <v>3050</v>
      </c>
      <c r="D83" s="328" t="s">
        <v>3051</v>
      </c>
      <c r="E83" s="375" t="s">
        <v>2817</v>
      </c>
      <c r="F83" s="367" t="s">
        <v>2809</v>
      </c>
      <c r="G83" s="376">
        <v>41253</v>
      </c>
      <c r="H83" s="330">
        <v>1600</v>
      </c>
      <c r="I83" s="330"/>
      <c r="J83" s="330">
        <f t="shared" si="2"/>
        <v>1600</v>
      </c>
      <c r="K83" s="330">
        <v>280.89999999999998</v>
      </c>
      <c r="L83" s="330">
        <f t="shared" si="3"/>
        <v>1319.1</v>
      </c>
      <c r="M83" s="370"/>
      <c r="N83" s="371">
        <v>144</v>
      </c>
      <c r="O83" s="372">
        <v>5.6</v>
      </c>
      <c r="P83" s="371"/>
      <c r="Q83" s="371">
        <v>9.44</v>
      </c>
    </row>
    <row r="84" spans="1:17" ht="30.75" customHeight="1" x14ac:dyDescent="0.25">
      <c r="A84" s="367">
        <v>76</v>
      </c>
      <c r="B84" s="341" t="s">
        <v>3052</v>
      </c>
      <c r="C84" s="375" t="s">
        <v>3053</v>
      </c>
      <c r="D84" s="328" t="s">
        <v>3054</v>
      </c>
      <c r="E84" s="375" t="s">
        <v>2845</v>
      </c>
      <c r="F84" s="367" t="s">
        <v>2809</v>
      </c>
      <c r="G84" s="376">
        <v>41862</v>
      </c>
      <c r="H84" s="330">
        <v>5800</v>
      </c>
      <c r="I84" s="330"/>
      <c r="J84" s="330">
        <f t="shared" si="2"/>
        <v>5800</v>
      </c>
      <c r="K84" s="330">
        <v>1288.4000000000001</v>
      </c>
      <c r="L84" s="330">
        <f t="shared" si="3"/>
        <v>4511.6000000000004</v>
      </c>
      <c r="M84" s="370"/>
      <c r="N84" s="371">
        <v>217.8</v>
      </c>
      <c r="O84" s="372">
        <v>20.3</v>
      </c>
      <c r="P84" s="371"/>
      <c r="Q84" s="371">
        <v>34.22</v>
      </c>
    </row>
    <row r="85" spans="1:17" ht="30.75" customHeight="1" x14ac:dyDescent="0.25">
      <c r="A85" s="367">
        <v>77</v>
      </c>
      <c r="B85" s="341" t="s">
        <v>3055</v>
      </c>
      <c r="C85" s="375" t="s">
        <v>3056</v>
      </c>
      <c r="D85" s="328" t="s">
        <v>3057</v>
      </c>
      <c r="E85" s="375" t="s">
        <v>2817</v>
      </c>
      <c r="F85" s="367" t="s">
        <v>2809</v>
      </c>
      <c r="G85" s="376">
        <v>43978</v>
      </c>
      <c r="H85" s="330">
        <v>2500</v>
      </c>
      <c r="I85" s="330"/>
      <c r="J85" s="330">
        <f t="shared" si="2"/>
        <v>2500</v>
      </c>
      <c r="K85" s="330">
        <v>300.5</v>
      </c>
      <c r="L85" s="330">
        <f t="shared" si="3"/>
        <v>2199.5</v>
      </c>
      <c r="M85" s="370"/>
      <c r="N85" s="371">
        <v>217.8</v>
      </c>
      <c r="O85" s="372">
        <v>8.75</v>
      </c>
      <c r="P85" s="371"/>
      <c r="Q85" s="371">
        <v>14.75</v>
      </c>
    </row>
    <row r="86" spans="1:17" ht="30.75" customHeight="1" x14ac:dyDescent="0.25">
      <c r="A86" s="367">
        <v>78</v>
      </c>
      <c r="B86" s="341" t="s">
        <v>3058</v>
      </c>
      <c r="C86" s="375" t="s">
        <v>3059</v>
      </c>
      <c r="D86" s="328" t="s">
        <v>3060</v>
      </c>
      <c r="E86" s="375" t="s">
        <v>2817</v>
      </c>
      <c r="F86" s="367" t="s">
        <v>2809</v>
      </c>
      <c r="G86" s="376">
        <v>43066</v>
      </c>
      <c r="H86" s="330">
        <v>1600</v>
      </c>
      <c r="I86" s="330"/>
      <c r="J86" s="330">
        <f t="shared" si="2"/>
        <v>1600</v>
      </c>
      <c r="K86" s="330">
        <v>800</v>
      </c>
      <c r="L86" s="330">
        <f t="shared" si="3"/>
        <v>800</v>
      </c>
      <c r="M86" s="370"/>
      <c r="N86" s="371">
        <v>144</v>
      </c>
      <c r="O86" s="372">
        <v>5.6</v>
      </c>
      <c r="P86" s="371"/>
      <c r="Q86" s="371">
        <v>9.44</v>
      </c>
    </row>
    <row r="87" spans="1:17" ht="30.75" customHeight="1" x14ac:dyDescent="0.25">
      <c r="A87" s="367">
        <v>79</v>
      </c>
      <c r="B87" s="341" t="s">
        <v>3061</v>
      </c>
      <c r="C87" s="375" t="s">
        <v>3062</v>
      </c>
      <c r="D87" s="328" t="s">
        <v>3063</v>
      </c>
      <c r="E87" s="375" t="s">
        <v>2825</v>
      </c>
      <c r="F87" s="367" t="s">
        <v>2826</v>
      </c>
      <c r="G87" s="376">
        <v>41487</v>
      </c>
      <c r="H87" s="330">
        <v>1496.77</v>
      </c>
      <c r="I87" s="330"/>
      <c r="J87" s="330">
        <f t="shared" si="2"/>
        <v>1496.77</v>
      </c>
      <c r="K87" s="330">
        <v>236.58</v>
      </c>
      <c r="L87" s="330">
        <f t="shared" si="3"/>
        <v>1260.19</v>
      </c>
      <c r="M87" s="370"/>
      <c r="N87" s="371">
        <v>134.71</v>
      </c>
      <c r="O87" s="372">
        <v>5.24</v>
      </c>
      <c r="P87" s="371"/>
      <c r="Q87" s="371">
        <v>8.83</v>
      </c>
    </row>
    <row r="88" spans="1:17" ht="30.75" customHeight="1" x14ac:dyDescent="0.25">
      <c r="A88" s="367">
        <v>80</v>
      </c>
      <c r="B88" s="341" t="s">
        <v>3064</v>
      </c>
      <c r="C88" s="375" t="s">
        <v>3065</v>
      </c>
      <c r="D88" s="328" t="s">
        <v>3066</v>
      </c>
      <c r="E88" s="375" t="s">
        <v>2813</v>
      </c>
      <c r="F88" s="367" t="s">
        <v>2809</v>
      </c>
      <c r="G88" s="376">
        <v>40434</v>
      </c>
      <c r="H88" s="330">
        <v>1600</v>
      </c>
      <c r="I88" s="330"/>
      <c r="J88" s="330">
        <f t="shared" si="2"/>
        <v>1600</v>
      </c>
      <c r="K88" s="330">
        <v>800.00000000000011</v>
      </c>
      <c r="L88" s="330">
        <f t="shared" si="3"/>
        <v>799.99999999999989</v>
      </c>
      <c r="M88" s="370"/>
      <c r="N88" s="371">
        <v>144</v>
      </c>
      <c r="O88" s="372">
        <v>5.6</v>
      </c>
      <c r="P88" s="371"/>
      <c r="Q88" s="371">
        <v>9.44</v>
      </c>
    </row>
    <row r="89" spans="1:17" ht="30.75" customHeight="1" x14ac:dyDescent="0.25">
      <c r="A89" s="367">
        <v>81</v>
      </c>
      <c r="B89" s="341" t="s">
        <v>3067</v>
      </c>
      <c r="C89" s="375" t="s">
        <v>3068</v>
      </c>
      <c r="D89" s="328" t="s">
        <v>3069</v>
      </c>
      <c r="E89" s="375" t="s">
        <v>2817</v>
      </c>
      <c r="F89" s="367" t="s">
        <v>2809</v>
      </c>
      <c r="G89" s="376">
        <v>44004</v>
      </c>
      <c r="H89" s="330">
        <v>2500</v>
      </c>
      <c r="I89" s="330"/>
      <c r="J89" s="330">
        <f t="shared" si="2"/>
        <v>2500</v>
      </c>
      <c r="K89" s="330">
        <v>346.25</v>
      </c>
      <c r="L89" s="330">
        <f t="shared" si="3"/>
        <v>2153.75</v>
      </c>
      <c r="M89" s="370"/>
      <c r="N89" s="371">
        <v>217.8</v>
      </c>
      <c r="O89" s="372">
        <v>8.75</v>
      </c>
      <c r="P89" s="371"/>
      <c r="Q89" s="371">
        <v>14.75</v>
      </c>
    </row>
    <row r="90" spans="1:17" ht="30.75" customHeight="1" x14ac:dyDescent="0.25">
      <c r="A90" s="367">
        <v>82</v>
      </c>
      <c r="B90" s="341" t="s">
        <v>3070</v>
      </c>
      <c r="C90" s="375" t="s">
        <v>3071</v>
      </c>
      <c r="D90" s="328" t="s">
        <v>3072</v>
      </c>
      <c r="E90" s="375" t="s">
        <v>2869</v>
      </c>
      <c r="F90" s="367" t="s">
        <v>2809</v>
      </c>
      <c r="G90" s="376">
        <v>39090</v>
      </c>
      <c r="H90" s="330">
        <v>2500</v>
      </c>
      <c r="I90" s="330"/>
      <c r="J90" s="330">
        <f t="shared" si="2"/>
        <v>2500</v>
      </c>
      <c r="K90" s="330">
        <v>532.25</v>
      </c>
      <c r="L90" s="330">
        <f t="shared" si="3"/>
        <v>1967.75</v>
      </c>
      <c r="M90" s="370"/>
      <c r="N90" s="371">
        <v>217.8</v>
      </c>
      <c r="O90" s="372">
        <v>8.75</v>
      </c>
      <c r="P90" s="371"/>
      <c r="Q90" s="371">
        <v>14.75</v>
      </c>
    </row>
    <row r="91" spans="1:17" ht="30.75" customHeight="1" x14ac:dyDescent="0.25">
      <c r="A91" s="367">
        <v>83</v>
      </c>
      <c r="B91" s="341" t="s">
        <v>3073</v>
      </c>
      <c r="C91" s="375" t="s">
        <v>3074</v>
      </c>
      <c r="D91" s="328" t="s">
        <v>3075</v>
      </c>
      <c r="E91" s="375" t="s">
        <v>2966</v>
      </c>
      <c r="F91" s="367" t="s">
        <v>2809</v>
      </c>
      <c r="G91" s="376">
        <v>40611</v>
      </c>
      <c r="H91" s="330">
        <v>1600</v>
      </c>
      <c r="I91" s="330"/>
      <c r="J91" s="330">
        <f t="shared" si="2"/>
        <v>1600</v>
      </c>
      <c r="K91" s="330">
        <v>800</v>
      </c>
      <c r="L91" s="330">
        <f>H91-K91</f>
        <v>800</v>
      </c>
      <c r="M91" s="370"/>
      <c r="N91" s="371">
        <v>144</v>
      </c>
      <c r="O91" s="372">
        <v>5.6</v>
      </c>
      <c r="P91" s="371"/>
      <c r="Q91" s="371">
        <v>9.44</v>
      </c>
    </row>
    <row r="92" spans="1:17" ht="30.75" customHeight="1" x14ac:dyDescent="0.25">
      <c r="A92" s="367">
        <v>84</v>
      </c>
      <c r="B92" s="341" t="s">
        <v>3076</v>
      </c>
      <c r="C92" s="375" t="s">
        <v>3077</v>
      </c>
      <c r="D92" s="328" t="s">
        <v>3078</v>
      </c>
      <c r="E92" s="375" t="s">
        <v>2834</v>
      </c>
      <c r="F92" s="367" t="s">
        <v>2809</v>
      </c>
      <c r="G92" s="376">
        <v>41771</v>
      </c>
      <c r="H92" s="330">
        <v>1500</v>
      </c>
      <c r="I92" s="330"/>
      <c r="J92" s="330">
        <f t="shared" si="2"/>
        <v>1500</v>
      </c>
      <c r="K92" s="330">
        <v>241.35</v>
      </c>
      <c r="L92" s="330">
        <f t="shared" si="3"/>
        <v>1258.6500000000001</v>
      </c>
      <c r="M92" s="370"/>
      <c r="N92" s="371">
        <v>135</v>
      </c>
      <c r="O92" s="372"/>
      <c r="P92" s="371">
        <v>2.25</v>
      </c>
      <c r="Q92" s="371">
        <v>8.85</v>
      </c>
    </row>
    <row r="93" spans="1:17" ht="30.75" customHeight="1" x14ac:dyDescent="0.25">
      <c r="A93" s="367">
        <v>85</v>
      </c>
      <c r="B93" s="341" t="s">
        <v>3079</v>
      </c>
      <c r="C93" s="375" t="s">
        <v>3080</v>
      </c>
      <c r="D93" s="328" t="s">
        <v>3081</v>
      </c>
      <c r="E93" s="375" t="s">
        <v>2966</v>
      </c>
      <c r="F93" s="367" t="s">
        <v>2809</v>
      </c>
      <c r="G93" s="376">
        <v>40611</v>
      </c>
      <c r="H93" s="330">
        <v>1600</v>
      </c>
      <c r="I93" s="330"/>
      <c r="J93" s="330">
        <f t="shared" si="2"/>
        <v>1600</v>
      </c>
      <c r="K93" s="330">
        <v>711.9</v>
      </c>
      <c r="L93" s="330">
        <f t="shared" si="3"/>
        <v>888.1</v>
      </c>
      <c r="M93" s="370"/>
      <c r="N93" s="371">
        <v>144</v>
      </c>
      <c r="O93" s="372">
        <v>5.6</v>
      </c>
      <c r="P93" s="371"/>
      <c r="Q93" s="371">
        <v>9.44</v>
      </c>
    </row>
    <row r="94" spans="1:17" ht="30.75" customHeight="1" x14ac:dyDescent="0.25">
      <c r="A94" s="367">
        <v>86</v>
      </c>
      <c r="B94" s="341" t="s">
        <v>3082</v>
      </c>
      <c r="C94" s="375" t="s">
        <v>3083</v>
      </c>
      <c r="D94" s="328" t="s">
        <v>3084</v>
      </c>
      <c r="E94" s="375" t="s">
        <v>2825</v>
      </c>
      <c r="F94" s="367" t="s">
        <v>2809</v>
      </c>
      <c r="G94" s="376">
        <v>43978</v>
      </c>
      <c r="H94" s="330">
        <v>2500</v>
      </c>
      <c r="I94" s="330"/>
      <c r="J94" s="330">
        <f t="shared" si="2"/>
        <v>2500</v>
      </c>
      <c r="K94" s="330">
        <v>300.5</v>
      </c>
      <c r="L94" s="330">
        <f t="shared" si="3"/>
        <v>2199.5</v>
      </c>
      <c r="M94" s="370"/>
      <c r="N94" s="371">
        <v>217.8</v>
      </c>
      <c r="O94" s="372">
        <v>8.75</v>
      </c>
      <c r="P94" s="372"/>
      <c r="Q94" s="371">
        <v>14.75</v>
      </c>
    </row>
    <row r="95" spans="1:17" ht="30.75" customHeight="1" x14ac:dyDescent="0.25">
      <c r="A95" s="367">
        <v>87</v>
      </c>
      <c r="B95" s="341" t="s">
        <v>3085</v>
      </c>
      <c r="C95" s="375" t="s">
        <v>3086</v>
      </c>
      <c r="D95" s="328" t="s">
        <v>3087</v>
      </c>
      <c r="E95" s="375" t="s">
        <v>2841</v>
      </c>
      <c r="F95" s="367" t="s">
        <v>2809</v>
      </c>
      <c r="G95" s="376">
        <v>38875</v>
      </c>
      <c r="H95" s="330">
        <v>1500</v>
      </c>
      <c r="I95" s="330"/>
      <c r="J95" s="330">
        <f t="shared" si="2"/>
        <v>1500</v>
      </c>
      <c r="K95" s="330">
        <v>580.17999999999995</v>
      </c>
      <c r="L95" s="330">
        <f t="shared" si="3"/>
        <v>919.82</v>
      </c>
      <c r="M95" s="370"/>
      <c r="N95" s="371">
        <v>135</v>
      </c>
      <c r="O95" s="372"/>
      <c r="P95" s="371">
        <v>2.25</v>
      </c>
      <c r="Q95" s="371">
        <v>8.85</v>
      </c>
    </row>
    <row r="96" spans="1:17" ht="30.75" customHeight="1" x14ac:dyDescent="0.25">
      <c r="A96" s="367">
        <v>88</v>
      </c>
      <c r="B96" s="341" t="s">
        <v>3088</v>
      </c>
      <c r="C96" s="375" t="s">
        <v>3089</v>
      </c>
      <c r="D96" s="328" t="s">
        <v>3090</v>
      </c>
      <c r="E96" s="375" t="s">
        <v>2834</v>
      </c>
      <c r="F96" s="367" t="s">
        <v>2809</v>
      </c>
      <c r="G96" s="376">
        <v>40630</v>
      </c>
      <c r="H96" s="330">
        <v>1600</v>
      </c>
      <c r="I96" s="330"/>
      <c r="J96" s="330">
        <f t="shared" si="2"/>
        <v>1600</v>
      </c>
      <c r="K96" s="330">
        <v>575</v>
      </c>
      <c r="L96" s="330">
        <f t="shared" si="3"/>
        <v>1025</v>
      </c>
      <c r="M96" s="370"/>
      <c r="N96" s="371">
        <v>144</v>
      </c>
      <c r="O96" s="372"/>
      <c r="P96" s="371">
        <v>2.4</v>
      </c>
      <c r="Q96" s="371">
        <v>9.44</v>
      </c>
    </row>
    <row r="97" spans="1:17" ht="30.75" customHeight="1" x14ac:dyDescent="0.25">
      <c r="A97" s="367">
        <v>89</v>
      </c>
      <c r="B97" s="341" t="s">
        <v>3091</v>
      </c>
      <c r="C97" s="375" t="s">
        <v>3092</v>
      </c>
      <c r="D97" s="328" t="s">
        <v>3093</v>
      </c>
      <c r="E97" s="375" t="s">
        <v>2834</v>
      </c>
      <c r="F97" s="367" t="s">
        <v>2809</v>
      </c>
      <c r="G97" s="376">
        <v>38306</v>
      </c>
      <c r="H97" s="330">
        <v>1600</v>
      </c>
      <c r="I97" s="330"/>
      <c r="J97" s="330">
        <f t="shared" si="2"/>
        <v>1600</v>
      </c>
      <c r="K97" s="330">
        <v>800</v>
      </c>
      <c r="L97" s="330">
        <f t="shared" si="3"/>
        <v>800</v>
      </c>
      <c r="M97" s="370"/>
      <c r="N97" s="371">
        <v>144</v>
      </c>
      <c r="O97" s="372">
        <v>5.6</v>
      </c>
      <c r="P97" s="372"/>
      <c r="Q97" s="371">
        <v>9.44</v>
      </c>
    </row>
    <row r="98" spans="1:17" ht="30.75" customHeight="1" x14ac:dyDescent="0.25">
      <c r="A98" s="367">
        <v>90</v>
      </c>
      <c r="B98" s="341" t="s">
        <v>3094</v>
      </c>
      <c r="C98" s="375" t="s">
        <v>3095</v>
      </c>
      <c r="D98" s="328" t="s">
        <v>3096</v>
      </c>
      <c r="E98" s="375" t="s">
        <v>2830</v>
      </c>
      <c r="F98" s="367" t="s">
        <v>2809</v>
      </c>
      <c r="G98" s="376">
        <v>41253</v>
      </c>
      <c r="H98" s="330">
        <v>1400</v>
      </c>
      <c r="I98" s="330"/>
      <c r="J98" s="330">
        <f t="shared" si="2"/>
        <v>1400</v>
      </c>
      <c r="K98" s="330">
        <v>611.98</v>
      </c>
      <c r="L98" s="330">
        <f t="shared" si="3"/>
        <v>788.02</v>
      </c>
      <c r="M98" s="370"/>
      <c r="N98" s="371">
        <v>126</v>
      </c>
      <c r="O98" s="372"/>
      <c r="P98" s="372">
        <v>2.1</v>
      </c>
      <c r="Q98" s="371">
        <v>8.26</v>
      </c>
    </row>
    <row r="99" spans="1:17" ht="30.75" customHeight="1" x14ac:dyDescent="0.25">
      <c r="A99" s="367">
        <v>91</v>
      </c>
      <c r="B99" s="341" t="s">
        <v>3097</v>
      </c>
      <c r="C99" s="375" t="s">
        <v>3098</v>
      </c>
      <c r="D99" s="328" t="s">
        <v>3099</v>
      </c>
      <c r="E99" s="375" t="s">
        <v>2813</v>
      </c>
      <c r="F99" s="367" t="s">
        <v>2809</v>
      </c>
      <c r="G99" s="376">
        <v>37562</v>
      </c>
      <c r="H99" s="330">
        <v>1600</v>
      </c>
      <c r="I99" s="330"/>
      <c r="J99" s="330">
        <f t="shared" si="2"/>
        <v>1600</v>
      </c>
      <c r="K99" s="330">
        <v>767.04000000000008</v>
      </c>
      <c r="L99" s="330">
        <f t="shared" si="3"/>
        <v>832.95999999999992</v>
      </c>
      <c r="M99" s="370"/>
      <c r="N99" s="371">
        <v>144</v>
      </c>
      <c r="O99" s="372">
        <v>5.6</v>
      </c>
      <c r="P99" s="372"/>
      <c r="Q99" s="371">
        <v>9.44</v>
      </c>
    </row>
    <row r="100" spans="1:17" ht="30.75" customHeight="1" x14ac:dyDescent="0.25">
      <c r="A100" s="367">
        <v>92</v>
      </c>
      <c r="B100" s="341" t="s">
        <v>3100</v>
      </c>
      <c r="C100" s="375" t="s">
        <v>3101</v>
      </c>
      <c r="D100" s="328" t="s">
        <v>3102</v>
      </c>
      <c r="E100" s="375" t="s">
        <v>2817</v>
      </c>
      <c r="F100" s="367" t="s">
        <v>2809</v>
      </c>
      <c r="G100" s="376">
        <v>42144</v>
      </c>
      <c r="H100" s="330">
        <v>1600</v>
      </c>
      <c r="I100" s="330"/>
      <c r="J100" s="330">
        <f t="shared" si="2"/>
        <v>1600</v>
      </c>
      <c r="K100" s="330">
        <v>702.58999999999992</v>
      </c>
      <c r="L100" s="330">
        <f t="shared" si="3"/>
        <v>897.41000000000008</v>
      </c>
      <c r="M100" s="370"/>
      <c r="N100" s="371">
        <v>144</v>
      </c>
      <c r="O100" s="372">
        <v>5.6</v>
      </c>
      <c r="P100" s="372"/>
      <c r="Q100" s="371">
        <v>9.44</v>
      </c>
    </row>
    <row r="101" spans="1:17" ht="30.75" customHeight="1" x14ac:dyDescent="0.25">
      <c r="A101" s="367">
        <v>93</v>
      </c>
      <c r="B101" s="341" t="s">
        <v>3103</v>
      </c>
      <c r="C101" s="375" t="s">
        <v>3104</v>
      </c>
      <c r="D101" s="328" t="s">
        <v>3105</v>
      </c>
      <c r="E101" s="375" t="s">
        <v>2966</v>
      </c>
      <c r="F101" s="367" t="s">
        <v>2809</v>
      </c>
      <c r="G101" s="376">
        <v>40611</v>
      </c>
      <c r="H101" s="330">
        <v>1600</v>
      </c>
      <c r="I101" s="330"/>
      <c r="J101" s="330">
        <f t="shared" si="2"/>
        <v>1600</v>
      </c>
      <c r="K101" s="330">
        <v>800</v>
      </c>
      <c r="L101" s="330">
        <f t="shared" si="3"/>
        <v>800</v>
      </c>
      <c r="M101" s="370"/>
      <c r="N101" s="371">
        <v>144</v>
      </c>
      <c r="O101" s="372">
        <v>5.6</v>
      </c>
      <c r="P101" s="371"/>
      <c r="Q101" s="371">
        <v>9.44</v>
      </c>
    </row>
    <row r="102" spans="1:17" ht="30.75" customHeight="1" x14ac:dyDescent="0.25">
      <c r="A102" s="367">
        <v>94</v>
      </c>
      <c r="B102" s="341" t="s">
        <v>3106</v>
      </c>
      <c r="C102" s="375" t="s">
        <v>3107</v>
      </c>
      <c r="D102" s="328" t="s">
        <v>3108</v>
      </c>
      <c r="E102" s="375" t="s">
        <v>2858</v>
      </c>
      <c r="F102" s="367" t="s">
        <v>2809</v>
      </c>
      <c r="G102" s="376">
        <v>43066</v>
      </c>
      <c r="H102" s="330">
        <v>2500</v>
      </c>
      <c r="I102" s="330"/>
      <c r="J102" s="330">
        <f t="shared" si="2"/>
        <v>2500</v>
      </c>
      <c r="K102" s="330">
        <v>315.89</v>
      </c>
      <c r="L102" s="330">
        <f t="shared" si="3"/>
        <v>2184.11</v>
      </c>
      <c r="M102" s="370"/>
      <c r="N102" s="371">
        <v>217.8</v>
      </c>
      <c r="O102" s="372">
        <v>8.75</v>
      </c>
      <c r="P102" s="371"/>
      <c r="Q102" s="371">
        <v>14.75</v>
      </c>
    </row>
    <row r="103" spans="1:17" ht="30.75" customHeight="1" x14ac:dyDescent="0.25">
      <c r="A103" s="367">
        <v>95</v>
      </c>
      <c r="B103" s="341" t="s">
        <v>3109</v>
      </c>
      <c r="C103" s="375" t="s">
        <v>3110</v>
      </c>
      <c r="D103" s="328" t="s">
        <v>3111</v>
      </c>
      <c r="E103" s="375" t="s">
        <v>2766</v>
      </c>
      <c r="F103" s="367" t="s">
        <v>2809</v>
      </c>
      <c r="G103" s="376">
        <v>39433</v>
      </c>
      <c r="H103" s="330">
        <v>1500</v>
      </c>
      <c r="I103" s="330"/>
      <c r="J103" s="330">
        <f t="shared" si="2"/>
        <v>1500</v>
      </c>
      <c r="K103" s="330">
        <v>750.00000000000011</v>
      </c>
      <c r="L103" s="330">
        <f t="shared" si="3"/>
        <v>749.99999999999989</v>
      </c>
      <c r="M103" s="370"/>
      <c r="N103" s="371">
        <v>135</v>
      </c>
      <c r="O103" s="372"/>
      <c r="P103" s="371">
        <v>2.25</v>
      </c>
      <c r="Q103" s="371">
        <v>8.85</v>
      </c>
    </row>
    <row r="104" spans="1:17" ht="30.75" customHeight="1" x14ac:dyDescent="0.25">
      <c r="A104" s="367">
        <v>96</v>
      </c>
      <c r="B104" s="341" t="s">
        <v>3112</v>
      </c>
      <c r="C104" s="375" t="s">
        <v>3113</v>
      </c>
      <c r="D104" s="328" t="s">
        <v>3114</v>
      </c>
      <c r="E104" s="375" t="s">
        <v>3115</v>
      </c>
      <c r="F104" s="367" t="s">
        <v>2809</v>
      </c>
      <c r="G104" s="376">
        <v>43823</v>
      </c>
      <c r="H104" s="330">
        <v>2500</v>
      </c>
      <c r="I104" s="330"/>
      <c r="J104" s="330">
        <f t="shared" si="2"/>
        <v>2500</v>
      </c>
      <c r="K104" s="330">
        <v>325</v>
      </c>
      <c r="L104" s="330">
        <f t="shared" si="3"/>
        <v>2175</v>
      </c>
      <c r="M104" s="370"/>
      <c r="N104" s="371">
        <v>217.8</v>
      </c>
      <c r="O104" s="372">
        <v>8.75</v>
      </c>
      <c r="P104" s="371"/>
      <c r="Q104" s="371">
        <v>14.75</v>
      </c>
    </row>
    <row r="105" spans="1:17" ht="30.75" customHeight="1" x14ac:dyDescent="0.25">
      <c r="A105" s="367">
        <v>97</v>
      </c>
      <c r="B105" s="341" t="s">
        <v>3116</v>
      </c>
      <c r="C105" s="375" t="s">
        <v>3117</v>
      </c>
      <c r="D105" s="328" t="s">
        <v>3118</v>
      </c>
      <c r="E105" s="375" t="s">
        <v>2845</v>
      </c>
      <c r="F105" s="367" t="s">
        <v>2809</v>
      </c>
      <c r="G105" s="376">
        <v>43823</v>
      </c>
      <c r="H105" s="330">
        <v>5800</v>
      </c>
      <c r="I105" s="330"/>
      <c r="J105" s="330">
        <f t="shared" si="2"/>
        <v>5800</v>
      </c>
      <c r="K105" s="330">
        <v>1144.92</v>
      </c>
      <c r="L105" s="330">
        <f t="shared" si="3"/>
        <v>4655.08</v>
      </c>
      <c r="M105" s="370"/>
      <c r="N105" s="371">
        <v>217.8</v>
      </c>
      <c r="O105" s="372">
        <v>20.3</v>
      </c>
      <c r="P105" s="372"/>
      <c r="Q105" s="371">
        <v>34.22</v>
      </c>
    </row>
    <row r="106" spans="1:17" ht="30.75" customHeight="1" x14ac:dyDescent="0.25">
      <c r="A106" s="367">
        <v>98</v>
      </c>
      <c r="B106" s="341" t="s">
        <v>3119</v>
      </c>
      <c r="C106" s="375" t="s">
        <v>3120</v>
      </c>
      <c r="D106" s="328" t="s">
        <v>3121</v>
      </c>
      <c r="E106" s="375" t="s">
        <v>2834</v>
      </c>
      <c r="F106" s="367" t="s">
        <v>2809</v>
      </c>
      <c r="G106" s="376">
        <v>40457</v>
      </c>
      <c r="H106" s="330">
        <v>1600</v>
      </c>
      <c r="I106" s="330"/>
      <c r="J106" s="330">
        <f t="shared" si="2"/>
        <v>1600</v>
      </c>
      <c r="K106" s="330">
        <v>261.99</v>
      </c>
      <c r="L106" s="330">
        <f t="shared" si="3"/>
        <v>1338.01</v>
      </c>
      <c r="M106" s="370"/>
      <c r="N106" s="371">
        <v>144</v>
      </c>
      <c r="O106" s="372"/>
      <c r="P106" s="371">
        <v>2.4</v>
      </c>
      <c r="Q106" s="371">
        <v>9.44</v>
      </c>
    </row>
    <row r="107" spans="1:17" ht="30.75" customHeight="1" x14ac:dyDescent="0.25">
      <c r="A107" s="367">
        <v>99</v>
      </c>
      <c r="B107" s="341" t="s">
        <v>3122</v>
      </c>
      <c r="C107" s="375" t="s">
        <v>3123</v>
      </c>
      <c r="D107" s="328" t="s">
        <v>3124</v>
      </c>
      <c r="E107" s="375" t="s">
        <v>2865</v>
      </c>
      <c r="F107" s="367" t="s">
        <v>2809</v>
      </c>
      <c r="G107" s="376">
        <v>40919</v>
      </c>
      <c r="H107" s="330">
        <v>1800</v>
      </c>
      <c r="I107" s="330"/>
      <c r="J107" s="330">
        <f t="shared" si="2"/>
        <v>1800</v>
      </c>
      <c r="K107" s="330">
        <v>717.37</v>
      </c>
      <c r="L107" s="330">
        <f t="shared" si="3"/>
        <v>1082.6300000000001</v>
      </c>
      <c r="M107" s="370"/>
      <c r="N107" s="371">
        <v>162</v>
      </c>
      <c r="O107" s="372"/>
      <c r="P107" s="371">
        <v>2.7</v>
      </c>
      <c r="Q107" s="371">
        <v>10.62</v>
      </c>
    </row>
    <row r="108" spans="1:17" ht="30.75" customHeight="1" x14ac:dyDescent="0.25">
      <c r="A108" s="367">
        <v>100</v>
      </c>
      <c r="B108" s="341" t="s">
        <v>3125</v>
      </c>
      <c r="C108" s="375" t="s">
        <v>3126</v>
      </c>
      <c r="D108" s="328" t="s">
        <v>3127</v>
      </c>
      <c r="E108" s="375" t="s">
        <v>2830</v>
      </c>
      <c r="F108" s="367" t="s">
        <v>2809</v>
      </c>
      <c r="G108" s="376">
        <v>41761</v>
      </c>
      <c r="H108" s="330">
        <v>1400</v>
      </c>
      <c r="I108" s="330"/>
      <c r="J108" s="330">
        <f t="shared" si="2"/>
        <v>1400</v>
      </c>
      <c r="K108" s="330">
        <v>218.88000000000002</v>
      </c>
      <c r="L108" s="330">
        <f t="shared" si="3"/>
        <v>1181.1199999999999</v>
      </c>
      <c r="M108" s="370"/>
      <c r="N108" s="371">
        <v>126</v>
      </c>
      <c r="O108" s="372">
        <v>4.9000000000000004</v>
      </c>
      <c r="P108" s="372"/>
      <c r="Q108" s="371">
        <v>8.26</v>
      </c>
    </row>
    <row r="109" spans="1:17" ht="30.75" customHeight="1" x14ac:dyDescent="0.25">
      <c r="A109" s="367">
        <v>101</v>
      </c>
      <c r="B109" s="341" t="s">
        <v>3128</v>
      </c>
      <c r="C109" s="375" t="s">
        <v>3129</v>
      </c>
      <c r="D109" s="328" t="s">
        <v>3130</v>
      </c>
      <c r="E109" s="375" t="s">
        <v>2813</v>
      </c>
      <c r="F109" s="367" t="s">
        <v>2809</v>
      </c>
      <c r="G109" s="376">
        <v>43455</v>
      </c>
      <c r="H109" s="330">
        <v>1600</v>
      </c>
      <c r="I109" s="330"/>
      <c r="J109" s="330">
        <f t="shared" si="2"/>
        <v>1600</v>
      </c>
      <c r="K109" s="330">
        <v>287.27</v>
      </c>
      <c r="L109" s="330">
        <f t="shared" si="3"/>
        <v>1312.73</v>
      </c>
      <c r="M109" s="370"/>
      <c r="N109" s="371">
        <v>144</v>
      </c>
      <c r="O109" s="372">
        <v>5.6</v>
      </c>
      <c r="P109" s="372"/>
      <c r="Q109" s="371">
        <v>9.44</v>
      </c>
    </row>
    <row r="110" spans="1:17" ht="30.75" customHeight="1" x14ac:dyDescent="0.25">
      <c r="A110" s="367">
        <v>102</v>
      </c>
      <c r="B110" s="341" t="s">
        <v>3131</v>
      </c>
      <c r="C110" s="375" t="s">
        <v>3132</v>
      </c>
      <c r="D110" s="328" t="s">
        <v>3133</v>
      </c>
      <c r="E110" s="375" t="s">
        <v>2858</v>
      </c>
      <c r="F110" s="367" t="s">
        <v>2809</v>
      </c>
      <c r="G110" s="376">
        <v>43978</v>
      </c>
      <c r="H110" s="330">
        <v>4000</v>
      </c>
      <c r="I110" s="330"/>
      <c r="J110" s="330">
        <f t="shared" si="2"/>
        <v>4000</v>
      </c>
      <c r="K110" s="330">
        <v>840</v>
      </c>
      <c r="L110" s="330">
        <f t="shared" si="3"/>
        <v>3160</v>
      </c>
      <c r="M110" s="370"/>
      <c r="N110" s="371">
        <v>217.8</v>
      </c>
      <c r="O110" s="372">
        <v>14</v>
      </c>
      <c r="P110" s="371"/>
      <c r="Q110" s="371">
        <v>23.6</v>
      </c>
    </row>
    <row r="111" spans="1:17" ht="30.75" customHeight="1" x14ac:dyDescent="0.25">
      <c r="A111" s="367">
        <v>103</v>
      </c>
      <c r="B111" s="341" t="s">
        <v>3134</v>
      </c>
      <c r="C111" s="375" t="s">
        <v>3135</v>
      </c>
      <c r="D111" s="328" t="s">
        <v>3136</v>
      </c>
      <c r="E111" s="375" t="s">
        <v>2825</v>
      </c>
      <c r="F111" s="367" t="s">
        <v>2809</v>
      </c>
      <c r="G111" s="376">
        <v>43978</v>
      </c>
      <c r="H111" s="330">
        <v>2500</v>
      </c>
      <c r="I111" s="330"/>
      <c r="J111" s="330">
        <f t="shared" si="2"/>
        <v>2500</v>
      </c>
      <c r="K111" s="330">
        <v>298</v>
      </c>
      <c r="L111" s="330">
        <f t="shared" si="3"/>
        <v>2202</v>
      </c>
      <c r="M111" s="370"/>
      <c r="N111" s="371">
        <v>217.8</v>
      </c>
      <c r="O111" s="372">
        <v>8.75</v>
      </c>
      <c r="P111" s="371"/>
      <c r="Q111" s="371">
        <v>14.75</v>
      </c>
    </row>
    <row r="112" spans="1:17" ht="30.75" customHeight="1" x14ac:dyDescent="0.25">
      <c r="A112" s="367">
        <v>104</v>
      </c>
      <c r="B112" s="341" t="s">
        <v>3137</v>
      </c>
      <c r="C112" s="375" t="s">
        <v>3138</v>
      </c>
      <c r="D112" s="328" t="s">
        <v>3139</v>
      </c>
      <c r="E112" s="375" t="s">
        <v>2817</v>
      </c>
      <c r="F112" s="367" t="s">
        <v>2809</v>
      </c>
      <c r="G112" s="376">
        <v>43978</v>
      </c>
      <c r="H112" s="330">
        <v>2500</v>
      </c>
      <c r="I112" s="330"/>
      <c r="J112" s="330">
        <f t="shared" si="2"/>
        <v>2500</v>
      </c>
      <c r="K112" s="330">
        <v>300.5</v>
      </c>
      <c r="L112" s="330">
        <f t="shared" si="3"/>
        <v>2199.5</v>
      </c>
      <c r="M112" s="370"/>
      <c r="N112" s="371">
        <v>217.8</v>
      </c>
      <c r="O112" s="372">
        <v>8.75</v>
      </c>
      <c r="P112" s="371"/>
      <c r="Q112" s="371">
        <v>14.75</v>
      </c>
    </row>
    <row r="113" spans="1:17" ht="30.75" customHeight="1" x14ac:dyDescent="0.25">
      <c r="A113" s="367">
        <v>105</v>
      </c>
      <c r="B113" s="341" t="s">
        <v>3140</v>
      </c>
      <c r="C113" s="375" t="s">
        <v>3141</v>
      </c>
      <c r="D113" s="328" t="s">
        <v>3142</v>
      </c>
      <c r="E113" s="375" t="s">
        <v>2858</v>
      </c>
      <c r="F113" s="367" t="s">
        <v>2809</v>
      </c>
      <c r="G113" s="376">
        <v>43066</v>
      </c>
      <c r="H113" s="330">
        <v>2500</v>
      </c>
      <c r="I113" s="330"/>
      <c r="J113" s="330">
        <f t="shared" si="2"/>
        <v>2500</v>
      </c>
      <c r="K113" s="330">
        <v>453.41</v>
      </c>
      <c r="L113" s="330">
        <f t="shared" si="3"/>
        <v>2046.59</v>
      </c>
      <c r="M113" s="370"/>
      <c r="N113" s="371">
        <v>217.8</v>
      </c>
      <c r="O113" s="372">
        <v>8.75</v>
      </c>
      <c r="P113" s="371"/>
      <c r="Q113" s="371">
        <v>14.75</v>
      </c>
    </row>
    <row r="114" spans="1:17" ht="30.75" customHeight="1" x14ac:dyDescent="0.25">
      <c r="A114" s="367">
        <v>106</v>
      </c>
      <c r="B114" s="341" t="s">
        <v>3143</v>
      </c>
      <c r="C114" s="375" t="s">
        <v>3144</v>
      </c>
      <c r="D114" s="328" t="s">
        <v>3145</v>
      </c>
      <c r="E114" s="375" t="s">
        <v>2876</v>
      </c>
      <c r="F114" s="367" t="s">
        <v>2809</v>
      </c>
      <c r="G114" s="376">
        <v>41253</v>
      </c>
      <c r="H114" s="330">
        <v>1309.68</v>
      </c>
      <c r="I114" s="330"/>
      <c r="J114" s="330">
        <f t="shared" si="2"/>
        <v>1309.68</v>
      </c>
      <c r="K114" s="330">
        <v>578.82999999999993</v>
      </c>
      <c r="L114" s="330">
        <f t="shared" si="3"/>
        <v>730.85000000000014</v>
      </c>
      <c r="M114" s="370"/>
      <c r="N114" s="371">
        <v>117.87</v>
      </c>
      <c r="O114" s="372">
        <v>4.59</v>
      </c>
      <c r="P114" s="371"/>
      <c r="Q114" s="371">
        <v>7.73</v>
      </c>
    </row>
    <row r="115" spans="1:17" ht="30.75" customHeight="1" x14ac:dyDescent="0.25">
      <c r="A115" s="367">
        <v>107</v>
      </c>
      <c r="B115" s="341" t="s">
        <v>3146</v>
      </c>
      <c r="C115" s="375" t="s">
        <v>3147</v>
      </c>
      <c r="D115" s="328" t="s">
        <v>3148</v>
      </c>
      <c r="E115" s="375" t="s">
        <v>2813</v>
      </c>
      <c r="F115" s="367" t="s">
        <v>2809</v>
      </c>
      <c r="G115" s="376">
        <v>40434</v>
      </c>
      <c r="H115" s="330">
        <v>1600</v>
      </c>
      <c r="I115" s="330"/>
      <c r="J115" s="330">
        <f t="shared" si="2"/>
        <v>1600</v>
      </c>
      <c r="K115" s="330">
        <v>213</v>
      </c>
      <c r="L115" s="330">
        <f t="shared" si="3"/>
        <v>1387</v>
      </c>
      <c r="M115" s="370"/>
      <c r="N115" s="371">
        <v>144</v>
      </c>
      <c r="O115" s="372">
        <v>5.6</v>
      </c>
      <c r="P115" s="371"/>
      <c r="Q115" s="371">
        <v>9.44</v>
      </c>
    </row>
    <row r="116" spans="1:17" ht="30" customHeight="1" x14ac:dyDescent="0.25">
      <c r="A116" s="367">
        <v>108</v>
      </c>
      <c r="B116" s="341" t="s">
        <v>3149</v>
      </c>
      <c r="C116" s="375" t="s">
        <v>3150</v>
      </c>
      <c r="D116" s="328" t="s">
        <v>3151</v>
      </c>
      <c r="E116" s="375" t="s">
        <v>2813</v>
      </c>
      <c r="F116" s="367" t="s">
        <v>2809</v>
      </c>
      <c r="G116" s="376">
        <v>40434</v>
      </c>
      <c r="H116" s="330">
        <v>1600</v>
      </c>
      <c r="I116" s="330"/>
      <c r="J116" s="330">
        <f t="shared" si="2"/>
        <v>1600</v>
      </c>
      <c r="K116" s="330">
        <v>732.26</v>
      </c>
      <c r="L116" s="330">
        <f t="shared" si="3"/>
        <v>867.74</v>
      </c>
      <c r="M116" s="370"/>
      <c r="N116" s="371">
        <v>144</v>
      </c>
      <c r="O116" s="372">
        <v>5.6</v>
      </c>
      <c r="P116" s="371"/>
      <c r="Q116" s="371">
        <v>9.44</v>
      </c>
    </row>
    <row r="117" spans="1:17" ht="30.75" customHeight="1" x14ac:dyDescent="0.25">
      <c r="A117" s="367">
        <v>109</v>
      </c>
      <c r="B117" s="341" t="s">
        <v>3152</v>
      </c>
      <c r="C117" s="375" t="s">
        <v>3153</v>
      </c>
      <c r="D117" s="328" t="s">
        <v>3154</v>
      </c>
      <c r="E117" s="375" t="s">
        <v>2748</v>
      </c>
      <c r="F117" s="367" t="s">
        <v>2826</v>
      </c>
      <c r="G117" s="376">
        <v>42948</v>
      </c>
      <c r="H117" s="330">
        <v>1300</v>
      </c>
      <c r="I117" s="330"/>
      <c r="J117" s="330">
        <f t="shared" si="2"/>
        <v>1300</v>
      </c>
      <c r="K117" s="330">
        <v>365.25</v>
      </c>
      <c r="L117" s="330">
        <f t="shared" si="3"/>
        <v>934.75</v>
      </c>
      <c r="M117" s="370"/>
      <c r="N117" s="371">
        <v>117</v>
      </c>
      <c r="O117" s="372">
        <v>4.55</v>
      </c>
      <c r="P117" s="371"/>
      <c r="Q117" s="371">
        <v>7.67</v>
      </c>
    </row>
    <row r="118" spans="1:17" ht="30.75" customHeight="1" x14ac:dyDescent="0.25">
      <c r="A118" s="367">
        <v>110</v>
      </c>
      <c r="B118" s="341" t="s">
        <v>3155</v>
      </c>
      <c r="C118" s="375" t="s">
        <v>3156</v>
      </c>
      <c r="D118" s="328" t="s">
        <v>3157</v>
      </c>
      <c r="E118" s="375" t="s">
        <v>2813</v>
      </c>
      <c r="F118" s="367" t="s">
        <v>2809</v>
      </c>
      <c r="G118" s="376">
        <v>38808</v>
      </c>
      <c r="H118" s="330">
        <v>1600</v>
      </c>
      <c r="I118" s="330"/>
      <c r="J118" s="330">
        <f t="shared" si="2"/>
        <v>1600</v>
      </c>
      <c r="K118" s="330">
        <v>386.89</v>
      </c>
      <c r="L118" s="330">
        <f t="shared" si="3"/>
        <v>1213.1100000000001</v>
      </c>
      <c r="M118" s="370"/>
      <c r="N118" s="371">
        <v>144</v>
      </c>
      <c r="O118" s="372">
        <v>5.6</v>
      </c>
      <c r="P118" s="371"/>
      <c r="Q118" s="371">
        <v>9.44</v>
      </c>
    </row>
    <row r="119" spans="1:17" ht="30.75" customHeight="1" x14ac:dyDescent="0.25">
      <c r="A119" s="367">
        <v>111</v>
      </c>
      <c r="B119" s="341" t="s">
        <v>3158</v>
      </c>
      <c r="C119" s="375" t="s">
        <v>3159</v>
      </c>
      <c r="D119" s="328" t="s">
        <v>3160</v>
      </c>
      <c r="E119" s="375" t="s">
        <v>2813</v>
      </c>
      <c r="F119" s="367" t="s">
        <v>2809</v>
      </c>
      <c r="G119" s="376">
        <v>39185</v>
      </c>
      <c r="H119" s="330">
        <v>1600</v>
      </c>
      <c r="I119" s="330"/>
      <c r="J119" s="330">
        <f t="shared" si="2"/>
        <v>1600</v>
      </c>
      <c r="K119" s="330">
        <v>695.55000000000007</v>
      </c>
      <c r="L119" s="330">
        <f t="shared" si="3"/>
        <v>904.44999999999993</v>
      </c>
      <c r="M119" s="370"/>
      <c r="N119" s="371">
        <v>144</v>
      </c>
      <c r="O119" s="372">
        <v>5.6</v>
      </c>
      <c r="P119" s="371"/>
      <c r="Q119" s="371">
        <v>9.44</v>
      </c>
    </row>
    <row r="120" spans="1:17" ht="30.75" customHeight="1" x14ac:dyDescent="0.25">
      <c r="A120" s="367">
        <v>112</v>
      </c>
      <c r="B120" s="341" t="s">
        <v>3161</v>
      </c>
      <c r="C120" s="375" t="s">
        <v>3162</v>
      </c>
      <c r="D120" s="328" t="s">
        <v>3163</v>
      </c>
      <c r="E120" s="375" t="s">
        <v>2858</v>
      </c>
      <c r="F120" s="367" t="s">
        <v>2809</v>
      </c>
      <c r="G120" s="376">
        <v>40544</v>
      </c>
      <c r="H120" s="330">
        <v>2500</v>
      </c>
      <c r="I120" s="330"/>
      <c r="J120" s="330">
        <f t="shared" si="2"/>
        <v>2500</v>
      </c>
      <c r="K120" s="330">
        <v>922.73</v>
      </c>
      <c r="L120" s="330">
        <f t="shared" si="3"/>
        <v>1577.27</v>
      </c>
      <c r="M120" s="370"/>
      <c r="N120" s="371">
        <v>217.8</v>
      </c>
      <c r="O120" s="372">
        <v>8.75</v>
      </c>
      <c r="P120" s="371"/>
      <c r="Q120" s="371">
        <v>14.75</v>
      </c>
    </row>
    <row r="121" spans="1:17" ht="30" customHeight="1" x14ac:dyDescent="0.25">
      <c r="A121" s="367">
        <v>113</v>
      </c>
      <c r="B121" s="341" t="s">
        <v>3164</v>
      </c>
      <c r="C121" s="375" t="s">
        <v>3165</v>
      </c>
      <c r="D121" s="328" t="s">
        <v>3166</v>
      </c>
      <c r="E121" s="375" t="s">
        <v>2841</v>
      </c>
      <c r="F121" s="367" t="s">
        <v>2809</v>
      </c>
      <c r="G121" s="376">
        <v>41050</v>
      </c>
      <c r="H121" s="330">
        <v>1600</v>
      </c>
      <c r="I121" s="330"/>
      <c r="J121" s="330">
        <f t="shared" si="2"/>
        <v>1600</v>
      </c>
      <c r="K121" s="330">
        <v>208</v>
      </c>
      <c r="L121" s="330">
        <f t="shared" si="3"/>
        <v>1392</v>
      </c>
      <c r="M121" s="370"/>
      <c r="N121" s="371">
        <v>144</v>
      </c>
      <c r="O121" s="372"/>
      <c r="P121" s="371">
        <v>2.4</v>
      </c>
      <c r="Q121" s="371">
        <v>9.44</v>
      </c>
    </row>
    <row r="122" spans="1:17" ht="30" customHeight="1" x14ac:dyDescent="0.25">
      <c r="A122" s="367">
        <v>114</v>
      </c>
      <c r="B122" s="341" t="s">
        <v>3167</v>
      </c>
      <c r="C122" s="375" t="s">
        <v>3168</v>
      </c>
      <c r="D122" s="328" t="s">
        <v>3169</v>
      </c>
      <c r="E122" s="375" t="s">
        <v>2737</v>
      </c>
      <c r="F122" s="367" t="s">
        <v>2809</v>
      </c>
      <c r="G122" s="376">
        <v>43066</v>
      </c>
      <c r="H122" s="330">
        <v>5800</v>
      </c>
      <c r="I122" s="330"/>
      <c r="J122" s="330">
        <f t="shared" si="2"/>
        <v>5800</v>
      </c>
      <c r="K122" s="330">
        <v>2762.3700000000003</v>
      </c>
      <c r="L122" s="330">
        <f t="shared" si="3"/>
        <v>3037.6299999999997</v>
      </c>
      <c r="M122" s="370"/>
      <c r="N122" s="371">
        <v>217.8</v>
      </c>
      <c r="O122" s="372">
        <v>20.3</v>
      </c>
      <c r="P122" s="371"/>
      <c r="Q122" s="371">
        <v>34.22</v>
      </c>
    </row>
    <row r="123" spans="1:17" ht="30" customHeight="1" x14ac:dyDescent="0.25">
      <c r="A123" s="367">
        <v>115</v>
      </c>
      <c r="B123" s="341" t="s">
        <v>3170</v>
      </c>
      <c r="C123" s="375" t="s">
        <v>3171</v>
      </c>
      <c r="D123" s="328" t="s">
        <v>3172</v>
      </c>
      <c r="E123" s="375" t="s">
        <v>2817</v>
      </c>
      <c r="F123" s="367" t="s">
        <v>2809</v>
      </c>
      <c r="G123" s="376">
        <v>43978</v>
      </c>
      <c r="H123" s="330">
        <v>2500</v>
      </c>
      <c r="I123" s="330"/>
      <c r="J123" s="330">
        <f t="shared" si="2"/>
        <v>2500</v>
      </c>
      <c r="K123" s="330">
        <v>300.5</v>
      </c>
      <c r="L123" s="330">
        <f t="shared" si="3"/>
        <v>2199.5</v>
      </c>
      <c r="M123" s="370"/>
      <c r="N123" s="371">
        <v>217.8</v>
      </c>
      <c r="O123" s="372">
        <v>8.75</v>
      </c>
      <c r="P123" s="372"/>
      <c r="Q123" s="371">
        <v>14.75</v>
      </c>
    </row>
    <row r="124" spans="1:17" ht="30" customHeight="1" x14ac:dyDescent="0.25">
      <c r="A124" s="367">
        <v>116</v>
      </c>
      <c r="B124" s="341" t="s">
        <v>3173</v>
      </c>
      <c r="C124" s="375" t="s">
        <v>3174</v>
      </c>
      <c r="D124" s="328" t="s">
        <v>3175</v>
      </c>
      <c r="E124" s="375" t="s">
        <v>2845</v>
      </c>
      <c r="F124" s="367" t="s">
        <v>2809</v>
      </c>
      <c r="G124" s="376">
        <v>43066</v>
      </c>
      <c r="H124" s="330">
        <v>5800</v>
      </c>
      <c r="I124" s="330"/>
      <c r="J124" s="330">
        <f t="shared" si="2"/>
        <v>5800</v>
      </c>
      <c r="K124" s="330">
        <v>1218</v>
      </c>
      <c r="L124" s="330">
        <f t="shared" si="3"/>
        <v>4582</v>
      </c>
      <c r="M124" s="370"/>
      <c r="N124" s="371">
        <v>217.8</v>
      </c>
      <c r="O124" s="372">
        <v>20.3</v>
      </c>
      <c r="P124" s="371"/>
      <c r="Q124" s="371">
        <v>34.22</v>
      </c>
    </row>
    <row r="125" spans="1:17" ht="30" customHeight="1" x14ac:dyDescent="0.25">
      <c r="A125" s="367">
        <v>117</v>
      </c>
      <c r="B125" s="341" t="s">
        <v>3176</v>
      </c>
      <c r="C125" s="375" t="s">
        <v>3177</v>
      </c>
      <c r="D125" s="328" t="s">
        <v>3178</v>
      </c>
      <c r="E125" s="375" t="s">
        <v>2817</v>
      </c>
      <c r="F125" s="367" t="s">
        <v>2809</v>
      </c>
      <c r="G125" s="376">
        <v>44004</v>
      </c>
      <c r="H125" s="330">
        <v>2500</v>
      </c>
      <c r="I125" s="330"/>
      <c r="J125" s="330">
        <f t="shared" si="2"/>
        <v>2500</v>
      </c>
      <c r="K125" s="330">
        <v>293.5</v>
      </c>
      <c r="L125" s="330">
        <f t="shared" si="3"/>
        <v>2206.5</v>
      </c>
      <c r="M125" s="370"/>
      <c r="N125" s="371">
        <v>217.8</v>
      </c>
      <c r="O125" s="372">
        <v>8.75</v>
      </c>
      <c r="P125" s="371"/>
      <c r="Q125" s="371">
        <v>14.75</v>
      </c>
    </row>
    <row r="126" spans="1:17" ht="30" customHeight="1" x14ac:dyDescent="0.25">
      <c r="A126" s="367">
        <v>118</v>
      </c>
      <c r="B126" s="341" t="s">
        <v>3179</v>
      </c>
      <c r="C126" s="375" t="s">
        <v>3180</v>
      </c>
      <c r="D126" s="328" t="s">
        <v>3181</v>
      </c>
      <c r="E126" s="375" t="s">
        <v>2748</v>
      </c>
      <c r="F126" s="367" t="s">
        <v>2826</v>
      </c>
      <c r="G126" s="376">
        <v>43066</v>
      </c>
      <c r="H126" s="330">
        <v>2500</v>
      </c>
      <c r="I126" s="330"/>
      <c r="J126" s="330">
        <f t="shared" si="2"/>
        <v>2500</v>
      </c>
      <c r="K126" s="330">
        <v>338.5</v>
      </c>
      <c r="L126" s="330">
        <f t="shared" si="3"/>
        <v>2161.5</v>
      </c>
      <c r="M126" s="370"/>
      <c r="N126" s="371">
        <v>217.8</v>
      </c>
      <c r="O126" s="372">
        <v>8.75</v>
      </c>
      <c r="P126" s="371"/>
      <c r="Q126" s="371">
        <v>14.75</v>
      </c>
    </row>
    <row r="127" spans="1:17" ht="30" customHeight="1" x14ac:dyDescent="0.25">
      <c r="A127" s="367">
        <v>119</v>
      </c>
      <c r="B127" s="341" t="s">
        <v>3182</v>
      </c>
      <c r="C127" s="375" t="s">
        <v>3183</v>
      </c>
      <c r="D127" s="328" t="s">
        <v>3184</v>
      </c>
      <c r="E127" s="375" t="s">
        <v>2858</v>
      </c>
      <c r="F127" s="367" t="s">
        <v>2809</v>
      </c>
      <c r="G127" s="376">
        <v>43978</v>
      </c>
      <c r="H127" s="330">
        <v>4000</v>
      </c>
      <c r="I127" s="330"/>
      <c r="J127" s="330">
        <f t="shared" si="2"/>
        <v>4000</v>
      </c>
      <c r="K127" s="330">
        <v>520</v>
      </c>
      <c r="L127" s="330">
        <f t="shared" si="3"/>
        <v>3480</v>
      </c>
      <c r="M127" s="370"/>
      <c r="N127" s="371">
        <v>217.8</v>
      </c>
      <c r="O127" s="372">
        <v>14</v>
      </c>
      <c r="P127" s="371"/>
      <c r="Q127" s="371">
        <v>23.6</v>
      </c>
    </row>
    <row r="128" spans="1:17" ht="30" customHeight="1" x14ac:dyDescent="0.25">
      <c r="A128" s="367">
        <v>120</v>
      </c>
      <c r="B128" s="341" t="s">
        <v>3185</v>
      </c>
      <c r="C128" s="375" t="s">
        <v>3186</v>
      </c>
      <c r="D128" s="328" t="s">
        <v>3187</v>
      </c>
      <c r="E128" s="375" t="s">
        <v>2834</v>
      </c>
      <c r="F128" s="367" t="s">
        <v>2809</v>
      </c>
      <c r="G128" s="376">
        <v>40534</v>
      </c>
      <c r="H128" s="330">
        <v>1600</v>
      </c>
      <c r="I128" s="330"/>
      <c r="J128" s="330">
        <f t="shared" si="2"/>
        <v>1600</v>
      </c>
      <c r="K128" s="330">
        <v>212.64000000000001</v>
      </c>
      <c r="L128" s="330">
        <f t="shared" si="3"/>
        <v>1387.36</v>
      </c>
      <c r="M128" s="370"/>
      <c r="N128" s="371">
        <v>144</v>
      </c>
      <c r="O128" s="372"/>
      <c r="P128" s="371">
        <v>2.4</v>
      </c>
      <c r="Q128" s="371">
        <v>9.44</v>
      </c>
    </row>
    <row r="129" spans="1:17" ht="30" customHeight="1" x14ac:dyDescent="0.25">
      <c r="A129" s="367">
        <v>121</v>
      </c>
      <c r="B129" s="341" t="s">
        <v>3188</v>
      </c>
      <c r="C129" s="375" t="s">
        <v>3189</v>
      </c>
      <c r="D129" s="328" t="s">
        <v>3190</v>
      </c>
      <c r="E129" s="375" t="s">
        <v>2876</v>
      </c>
      <c r="F129" s="367" t="s">
        <v>2809</v>
      </c>
      <c r="G129" s="376">
        <v>40611</v>
      </c>
      <c r="H129" s="330">
        <v>1400</v>
      </c>
      <c r="I129" s="330"/>
      <c r="J129" s="330">
        <f t="shared" si="2"/>
        <v>1400</v>
      </c>
      <c r="K129" s="330">
        <v>182</v>
      </c>
      <c r="L129" s="330">
        <f t="shared" si="3"/>
        <v>1218</v>
      </c>
      <c r="M129" s="370"/>
      <c r="N129" s="371">
        <v>126</v>
      </c>
      <c r="O129" s="372">
        <v>4.9000000000000004</v>
      </c>
      <c r="P129" s="371"/>
      <c r="Q129" s="371">
        <v>8.26</v>
      </c>
    </row>
    <row r="130" spans="1:17" ht="30" customHeight="1" x14ac:dyDescent="0.25">
      <c r="A130" s="367">
        <v>122</v>
      </c>
      <c r="B130" s="341" t="s">
        <v>3191</v>
      </c>
      <c r="C130" s="375" t="s">
        <v>3192</v>
      </c>
      <c r="D130" s="328" t="s">
        <v>3193</v>
      </c>
      <c r="E130" s="375" t="s">
        <v>3194</v>
      </c>
      <c r="F130" s="367" t="s">
        <v>2809</v>
      </c>
      <c r="G130" s="376">
        <v>43066</v>
      </c>
      <c r="H130" s="330">
        <v>1600</v>
      </c>
      <c r="I130" s="330"/>
      <c r="J130" s="330">
        <f t="shared" si="2"/>
        <v>1600</v>
      </c>
      <c r="K130" s="330">
        <v>800</v>
      </c>
      <c r="L130" s="330">
        <f t="shared" si="3"/>
        <v>800</v>
      </c>
      <c r="M130" s="370"/>
      <c r="N130" s="371">
        <v>144</v>
      </c>
      <c r="O130" s="372">
        <v>5.6</v>
      </c>
      <c r="P130" s="372"/>
      <c r="Q130" s="371">
        <v>9.44</v>
      </c>
    </row>
    <row r="131" spans="1:17" ht="30" customHeight="1" x14ac:dyDescent="0.25">
      <c r="A131" s="367">
        <v>123</v>
      </c>
      <c r="B131" s="341" t="s">
        <v>3195</v>
      </c>
      <c r="C131" s="375" t="s">
        <v>3196</v>
      </c>
      <c r="D131" s="328" t="s">
        <v>3197</v>
      </c>
      <c r="E131" s="375" t="s">
        <v>2869</v>
      </c>
      <c r="F131" s="367" t="s">
        <v>2809</v>
      </c>
      <c r="G131" s="376">
        <v>39619</v>
      </c>
      <c r="H131" s="330">
        <v>2500</v>
      </c>
      <c r="I131" s="330"/>
      <c r="J131" s="330">
        <f t="shared" si="2"/>
        <v>2500</v>
      </c>
      <c r="K131" s="330">
        <v>325</v>
      </c>
      <c r="L131" s="330">
        <f t="shared" si="3"/>
        <v>2175</v>
      </c>
      <c r="M131" s="370"/>
      <c r="N131" s="371">
        <v>217.8</v>
      </c>
      <c r="O131" s="372">
        <v>8.75</v>
      </c>
      <c r="P131" s="371"/>
      <c r="Q131" s="371">
        <v>14.75</v>
      </c>
    </row>
    <row r="132" spans="1:17" s="380" customFormat="1" ht="30" customHeight="1" x14ac:dyDescent="0.25">
      <c r="A132" s="476" t="s">
        <v>124</v>
      </c>
      <c r="B132" s="477"/>
      <c r="C132" s="477"/>
      <c r="D132" s="477"/>
      <c r="E132" s="477"/>
      <c r="F132" s="478"/>
      <c r="G132" s="378"/>
      <c r="H132" s="379">
        <f>SUM(H9:H131)</f>
        <v>274454.84999999998</v>
      </c>
      <c r="I132" s="379">
        <f>SUM(I9:I131)</f>
        <v>0</v>
      </c>
      <c r="J132" s="379">
        <f>SUM(J9:J131)</f>
        <v>274454.84999999998</v>
      </c>
      <c r="K132" s="379">
        <f>SUM(K9:K131)</f>
        <v>61735.700000000012</v>
      </c>
      <c r="L132" s="379">
        <f>SUM(L9:L131)</f>
        <v>212719.14999999997</v>
      </c>
      <c r="M132" s="379"/>
      <c r="N132" s="379">
        <f>SUM(N9:N131)</f>
        <v>20841.749999999978</v>
      </c>
      <c r="O132" s="379">
        <f>SUM(O9:O131)</f>
        <v>789.04000000000042</v>
      </c>
      <c r="P132" s="379">
        <f>SUM(P9:P131)</f>
        <v>74.770000000000024</v>
      </c>
      <c r="Q132" s="379">
        <f>SUM(Q9:Q131)</f>
        <v>1619.3100000000011</v>
      </c>
    </row>
    <row r="133" spans="1:17" ht="30" customHeight="1" x14ac:dyDescent="0.25"/>
    <row r="135" spans="1:17" x14ac:dyDescent="0.25">
      <c r="Q135" s="312"/>
    </row>
    <row r="155" spans="8:17" x14ac:dyDescent="0.25">
      <c r="H155" s="321"/>
      <c r="I155" s="321"/>
      <c r="J155" s="321"/>
      <c r="K155" s="321"/>
      <c r="L155" s="321"/>
      <c r="M155" s="321"/>
      <c r="N155" s="321"/>
      <c r="O155" s="321"/>
      <c r="P155" s="321"/>
      <c r="Q155" s="321"/>
    </row>
    <row r="157" spans="8:17" x14ac:dyDescent="0.25">
      <c r="Q157" s="312"/>
    </row>
  </sheetData>
  <mergeCells count="19">
    <mergeCell ref="A3:Q3"/>
    <mergeCell ref="D4:H4"/>
    <mergeCell ref="A6:A8"/>
    <mergeCell ref="B6:B8"/>
    <mergeCell ref="C6:C8"/>
    <mergeCell ref="D6:D8"/>
    <mergeCell ref="E6:E8"/>
    <mergeCell ref="F6:F8"/>
    <mergeCell ref="G6:G8"/>
    <mergeCell ref="H6:H8"/>
    <mergeCell ref="O6:Q6"/>
    <mergeCell ref="O7:Q7"/>
    <mergeCell ref="A132:F132"/>
    <mergeCell ref="I6:I8"/>
    <mergeCell ref="J6:J8"/>
    <mergeCell ref="K6:K8"/>
    <mergeCell ref="L6:L8"/>
    <mergeCell ref="M6:M8"/>
    <mergeCell ref="N6:N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topLeftCell="E2" workbookViewId="0">
      <selection activeCell="G11" sqref="G11"/>
    </sheetView>
  </sheetViews>
  <sheetFormatPr baseColWidth="10" defaultRowHeight="12.75" x14ac:dyDescent="0.25"/>
  <cols>
    <col min="1" max="1" width="8" style="3" customWidth="1"/>
    <col min="2" max="2" width="9.28515625" style="405" customWidth="1"/>
    <col min="3" max="3" width="45.7109375" style="381" customWidth="1"/>
    <col min="4" max="4" width="10.42578125" style="405" customWidth="1"/>
    <col min="5" max="5" width="24.7109375" style="381" customWidth="1"/>
    <col min="6" max="6" width="6.140625" style="405" customWidth="1"/>
    <col min="7" max="7" width="12.42578125" style="382" customWidth="1"/>
    <col min="8" max="8" width="14.7109375" style="382" customWidth="1"/>
    <col min="9" max="9" width="13.85546875" style="382" customWidth="1"/>
    <col min="10" max="10" width="12" style="382" customWidth="1"/>
    <col min="11" max="11" width="14.7109375" style="382" customWidth="1"/>
    <col min="12" max="12" width="27.7109375" style="381" customWidth="1"/>
    <col min="13" max="253" width="11.42578125" style="3"/>
    <col min="254" max="254" width="5.140625" style="3" customWidth="1"/>
    <col min="255" max="255" width="6.7109375" style="3" customWidth="1"/>
    <col min="256" max="256" width="11.42578125" style="3"/>
    <col min="257" max="257" width="8" style="3" customWidth="1"/>
    <col min="258" max="258" width="9.28515625" style="3" customWidth="1"/>
    <col min="259" max="259" width="45.7109375" style="3" customWidth="1"/>
    <col min="260" max="260" width="10.42578125" style="3" customWidth="1"/>
    <col min="261" max="261" width="24.7109375" style="3" customWidth="1"/>
    <col min="262" max="262" width="6.140625" style="3" customWidth="1"/>
    <col min="263" max="263" width="12.42578125" style="3" customWidth="1"/>
    <col min="264" max="264" width="14.7109375" style="3" customWidth="1"/>
    <col min="265" max="265" width="13.85546875" style="3" customWidth="1"/>
    <col min="266" max="266" width="12" style="3" customWidth="1"/>
    <col min="267" max="267" width="14.7109375" style="3" customWidth="1"/>
    <col min="268" max="268" width="27.7109375" style="3" customWidth="1"/>
    <col min="269" max="509" width="11.42578125" style="3"/>
    <col min="510" max="510" width="5.140625" style="3" customWidth="1"/>
    <col min="511" max="511" width="6.7109375" style="3" customWidth="1"/>
    <col min="512" max="512" width="11.42578125" style="3"/>
    <col min="513" max="513" width="8" style="3" customWidth="1"/>
    <col min="514" max="514" width="9.28515625" style="3" customWidth="1"/>
    <col min="515" max="515" width="45.7109375" style="3" customWidth="1"/>
    <col min="516" max="516" width="10.42578125" style="3" customWidth="1"/>
    <col min="517" max="517" width="24.7109375" style="3" customWidth="1"/>
    <col min="518" max="518" width="6.140625" style="3" customWidth="1"/>
    <col min="519" max="519" width="12.42578125" style="3" customWidth="1"/>
    <col min="520" max="520" width="14.7109375" style="3" customWidth="1"/>
    <col min="521" max="521" width="13.85546875" style="3" customWidth="1"/>
    <col min="522" max="522" width="12" style="3" customWidth="1"/>
    <col min="523" max="523" width="14.7109375" style="3" customWidth="1"/>
    <col min="524" max="524" width="27.7109375" style="3" customWidth="1"/>
    <col min="525" max="765" width="11.42578125" style="3"/>
    <col min="766" max="766" width="5.140625" style="3" customWidth="1"/>
    <col min="767" max="767" width="6.7109375" style="3" customWidth="1"/>
    <col min="768" max="768" width="11.42578125" style="3"/>
    <col min="769" max="769" width="8" style="3" customWidth="1"/>
    <col min="770" max="770" width="9.28515625" style="3" customWidth="1"/>
    <col min="771" max="771" width="45.7109375" style="3" customWidth="1"/>
    <col min="772" max="772" width="10.42578125" style="3" customWidth="1"/>
    <col min="773" max="773" width="24.7109375" style="3" customWidth="1"/>
    <col min="774" max="774" width="6.140625" style="3" customWidth="1"/>
    <col min="775" max="775" width="12.42578125" style="3" customWidth="1"/>
    <col min="776" max="776" width="14.7109375" style="3" customWidth="1"/>
    <col min="777" max="777" width="13.85546875" style="3" customWidth="1"/>
    <col min="778" max="778" width="12" style="3" customWidth="1"/>
    <col min="779" max="779" width="14.7109375" style="3" customWidth="1"/>
    <col min="780" max="780" width="27.7109375" style="3" customWidth="1"/>
    <col min="781" max="1021" width="11.42578125" style="3"/>
    <col min="1022" max="1022" width="5.140625" style="3" customWidth="1"/>
    <col min="1023" max="1023" width="6.7109375" style="3" customWidth="1"/>
    <col min="1024" max="1024" width="11.42578125" style="3"/>
    <col min="1025" max="1025" width="8" style="3" customWidth="1"/>
    <col min="1026" max="1026" width="9.28515625" style="3" customWidth="1"/>
    <col min="1027" max="1027" width="45.7109375" style="3" customWidth="1"/>
    <col min="1028" max="1028" width="10.42578125" style="3" customWidth="1"/>
    <col min="1029" max="1029" width="24.7109375" style="3" customWidth="1"/>
    <col min="1030" max="1030" width="6.140625" style="3" customWidth="1"/>
    <col min="1031" max="1031" width="12.42578125" style="3" customWidth="1"/>
    <col min="1032" max="1032" width="14.7109375" style="3" customWidth="1"/>
    <col min="1033" max="1033" width="13.85546875" style="3" customWidth="1"/>
    <col min="1034" max="1034" width="12" style="3" customWidth="1"/>
    <col min="1035" max="1035" width="14.7109375" style="3" customWidth="1"/>
    <col min="1036" max="1036" width="27.7109375" style="3" customWidth="1"/>
    <col min="1037" max="1277" width="11.42578125" style="3"/>
    <col min="1278" max="1278" width="5.140625" style="3" customWidth="1"/>
    <col min="1279" max="1279" width="6.7109375" style="3" customWidth="1"/>
    <col min="1280" max="1280" width="11.42578125" style="3"/>
    <col min="1281" max="1281" width="8" style="3" customWidth="1"/>
    <col min="1282" max="1282" width="9.28515625" style="3" customWidth="1"/>
    <col min="1283" max="1283" width="45.7109375" style="3" customWidth="1"/>
    <col min="1284" max="1284" width="10.42578125" style="3" customWidth="1"/>
    <col min="1285" max="1285" width="24.7109375" style="3" customWidth="1"/>
    <col min="1286" max="1286" width="6.140625" style="3" customWidth="1"/>
    <col min="1287" max="1287" width="12.42578125" style="3" customWidth="1"/>
    <col min="1288" max="1288" width="14.7109375" style="3" customWidth="1"/>
    <col min="1289" max="1289" width="13.85546875" style="3" customWidth="1"/>
    <col min="1290" max="1290" width="12" style="3" customWidth="1"/>
    <col min="1291" max="1291" width="14.7109375" style="3" customWidth="1"/>
    <col min="1292" max="1292" width="27.7109375" style="3" customWidth="1"/>
    <col min="1293" max="1533" width="11.42578125" style="3"/>
    <col min="1534" max="1534" width="5.140625" style="3" customWidth="1"/>
    <col min="1535" max="1535" width="6.7109375" style="3" customWidth="1"/>
    <col min="1536" max="1536" width="11.42578125" style="3"/>
    <col min="1537" max="1537" width="8" style="3" customWidth="1"/>
    <col min="1538" max="1538" width="9.28515625" style="3" customWidth="1"/>
    <col min="1539" max="1539" width="45.7109375" style="3" customWidth="1"/>
    <col min="1540" max="1540" width="10.42578125" style="3" customWidth="1"/>
    <col min="1541" max="1541" width="24.7109375" style="3" customWidth="1"/>
    <col min="1542" max="1542" width="6.140625" style="3" customWidth="1"/>
    <col min="1543" max="1543" width="12.42578125" style="3" customWidth="1"/>
    <col min="1544" max="1544" width="14.7109375" style="3" customWidth="1"/>
    <col min="1545" max="1545" width="13.85546875" style="3" customWidth="1"/>
    <col min="1546" max="1546" width="12" style="3" customWidth="1"/>
    <col min="1547" max="1547" width="14.7109375" style="3" customWidth="1"/>
    <col min="1548" max="1548" width="27.7109375" style="3" customWidth="1"/>
    <col min="1549" max="1789" width="11.42578125" style="3"/>
    <col min="1790" max="1790" width="5.140625" style="3" customWidth="1"/>
    <col min="1791" max="1791" width="6.7109375" style="3" customWidth="1"/>
    <col min="1792" max="1792" width="11.42578125" style="3"/>
    <col min="1793" max="1793" width="8" style="3" customWidth="1"/>
    <col min="1794" max="1794" width="9.28515625" style="3" customWidth="1"/>
    <col min="1795" max="1795" width="45.7109375" style="3" customWidth="1"/>
    <col min="1796" max="1796" width="10.42578125" style="3" customWidth="1"/>
    <col min="1797" max="1797" width="24.7109375" style="3" customWidth="1"/>
    <col min="1798" max="1798" width="6.140625" style="3" customWidth="1"/>
    <col min="1799" max="1799" width="12.42578125" style="3" customWidth="1"/>
    <col min="1800" max="1800" width="14.7109375" style="3" customWidth="1"/>
    <col min="1801" max="1801" width="13.85546875" style="3" customWidth="1"/>
    <col min="1802" max="1802" width="12" style="3" customWidth="1"/>
    <col min="1803" max="1803" width="14.7109375" style="3" customWidth="1"/>
    <col min="1804" max="1804" width="27.7109375" style="3" customWidth="1"/>
    <col min="1805" max="2045" width="11.42578125" style="3"/>
    <col min="2046" max="2046" width="5.140625" style="3" customWidth="1"/>
    <col min="2047" max="2047" width="6.7109375" style="3" customWidth="1"/>
    <col min="2048" max="2048" width="11.42578125" style="3"/>
    <col min="2049" max="2049" width="8" style="3" customWidth="1"/>
    <col min="2050" max="2050" width="9.28515625" style="3" customWidth="1"/>
    <col min="2051" max="2051" width="45.7109375" style="3" customWidth="1"/>
    <col min="2052" max="2052" width="10.42578125" style="3" customWidth="1"/>
    <col min="2053" max="2053" width="24.7109375" style="3" customWidth="1"/>
    <col min="2054" max="2054" width="6.140625" style="3" customWidth="1"/>
    <col min="2055" max="2055" width="12.42578125" style="3" customWidth="1"/>
    <col min="2056" max="2056" width="14.7109375" style="3" customWidth="1"/>
    <col min="2057" max="2057" width="13.85546875" style="3" customWidth="1"/>
    <col min="2058" max="2058" width="12" style="3" customWidth="1"/>
    <col min="2059" max="2059" width="14.7109375" style="3" customWidth="1"/>
    <col min="2060" max="2060" width="27.7109375" style="3" customWidth="1"/>
    <col min="2061" max="2301" width="11.42578125" style="3"/>
    <col min="2302" max="2302" width="5.140625" style="3" customWidth="1"/>
    <col min="2303" max="2303" width="6.7109375" style="3" customWidth="1"/>
    <col min="2304" max="2304" width="11.42578125" style="3"/>
    <col min="2305" max="2305" width="8" style="3" customWidth="1"/>
    <col min="2306" max="2306" width="9.28515625" style="3" customWidth="1"/>
    <col min="2307" max="2307" width="45.7109375" style="3" customWidth="1"/>
    <col min="2308" max="2308" width="10.42578125" style="3" customWidth="1"/>
    <col min="2309" max="2309" width="24.7109375" style="3" customWidth="1"/>
    <col min="2310" max="2310" width="6.140625" style="3" customWidth="1"/>
    <col min="2311" max="2311" width="12.42578125" style="3" customWidth="1"/>
    <col min="2312" max="2312" width="14.7109375" style="3" customWidth="1"/>
    <col min="2313" max="2313" width="13.85546875" style="3" customWidth="1"/>
    <col min="2314" max="2314" width="12" style="3" customWidth="1"/>
    <col min="2315" max="2315" width="14.7109375" style="3" customWidth="1"/>
    <col min="2316" max="2316" width="27.7109375" style="3" customWidth="1"/>
    <col min="2317" max="2557" width="11.42578125" style="3"/>
    <col min="2558" max="2558" width="5.140625" style="3" customWidth="1"/>
    <col min="2559" max="2559" width="6.7109375" style="3" customWidth="1"/>
    <col min="2560" max="2560" width="11.42578125" style="3"/>
    <col min="2561" max="2561" width="8" style="3" customWidth="1"/>
    <col min="2562" max="2562" width="9.28515625" style="3" customWidth="1"/>
    <col min="2563" max="2563" width="45.7109375" style="3" customWidth="1"/>
    <col min="2564" max="2564" width="10.42578125" style="3" customWidth="1"/>
    <col min="2565" max="2565" width="24.7109375" style="3" customWidth="1"/>
    <col min="2566" max="2566" width="6.140625" style="3" customWidth="1"/>
    <col min="2567" max="2567" width="12.42578125" style="3" customWidth="1"/>
    <col min="2568" max="2568" width="14.7109375" style="3" customWidth="1"/>
    <col min="2569" max="2569" width="13.85546875" style="3" customWidth="1"/>
    <col min="2570" max="2570" width="12" style="3" customWidth="1"/>
    <col min="2571" max="2571" width="14.7109375" style="3" customWidth="1"/>
    <col min="2572" max="2572" width="27.7109375" style="3" customWidth="1"/>
    <col min="2573" max="2813" width="11.42578125" style="3"/>
    <col min="2814" max="2814" width="5.140625" style="3" customWidth="1"/>
    <col min="2815" max="2815" width="6.7109375" style="3" customWidth="1"/>
    <col min="2816" max="2816" width="11.42578125" style="3"/>
    <col min="2817" max="2817" width="8" style="3" customWidth="1"/>
    <col min="2818" max="2818" width="9.28515625" style="3" customWidth="1"/>
    <col min="2819" max="2819" width="45.7109375" style="3" customWidth="1"/>
    <col min="2820" max="2820" width="10.42578125" style="3" customWidth="1"/>
    <col min="2821" max="2821" width="24.7109375" style="3" customWidth="1"/>
    <col min="2822" max="2822" width="6.140625" style="3" customWidth="1"/>
    <col min="2823" max="2823" width="12.42578125" style="3" customWidth="1"/>
    <col min="2824" max="2824" width="14.7109375" style="3" customWidth="1"/>
    <col min="2825" max="2825" width="13.85546875" style="3" customWidth="1"/>
    <col min="2826" max="2826" width="12" style="3" customWidth="1"/>
    <col min="2827" max="2827" width="14.7109375" style="3" customWidth="1"/>
    <col min="2828" max="2828" width="27.7109375" style="3" customWidth="1"/>
    <col min="2829" max="3069" width="11.42578125" style="3"/>
    <col min="3070" max="3070" width="5.140625" style="3" customWidth="1"/>
    <col min="3071" max="3071" width="6.7109375" style="3" customWidth="1"/>
    <col min="3072" max="3072" width="11.42578125" style="3"/>
    <col min="3073" max="3073" width="8" style="3" customWidth="1"/>
    <col min="3074" max="3074" width="9.28515625" style="3" customWidth="1"/>
    <col min="3075" max="3075" width="45.7109375" style="3" customWidth="1"/>
    <col min="3076" max="3076" width="10.42578125" style="3" customWidth="1"/>
    <col min="3077" max="3077" width="24.7109375" style="3" customWidth="1"/>
    <col min="3078" max="3078" width="6.140625" style="3" customWidth="1"/>
    <col min="3079" max="3079" width="12.42578125" style="3" customWidth="1"/>
    <col min="3080" max="3080" width="14.7109375" style="3" customWidth="1"/>
    <col min="3081" max="3081" width="13.85546875" style="3" customWidth="1"/>
    <col min="3082" max="3082" width="12" style="3" customWidth="1"/>
    <col min="3083" max="3083" width="14.7109375" style="3" customWidth="1"/>
    <col min="3084" max="3084" width="27.7109375" style="3" customWidth="1"/>
    <col min="3085" max="3325" width="11.42578125" style="3"/>
    <col min="3326" max="3326" width="5.140625" style="3" customWidth="1"/>
    <col min="3327" max="3327" width="6.7109375" style="3" customWidth="1"/>
    <col min="3328" max="3328" width="11.42578125" style="3"/>
    <col min="3329" max="3329" width="8" style="3" customWidth="1"/>
    <col min="3330" max="3330" width="9.28515625" style="3" customWidth="1"/>
    <col min="3331" max="3331" width="45.7109375" style="3" customWidth="1"/>
    <col min="3332" max="3332" width="10.42578125" style="3" customWidth="1"/>
    <col min="3333" max="3333" width="24.7109375" style="3" customWidth="1"/>
    <col min="3334" max="3334" width="6.140625" style="3" customWidth="1"/>
    <col min="3335" max="3335" width="12.42578125" style="3" customWidth="1"/>
    <col min="3336" max="3336" width="14.7109375" style="3" customWidth="1"/>
    <col min="3337" max="3337" width="13.85546875" style="3" customWidth="1"/>
    <col min="3338" max="3338" width="12" style="3" customWidth="1"/>
    <col min="3339" max="3339" width="14.7109375" style="3" customWidth="1"/>
    <col min="3340" max="3340" width="27.7109375" style="3" customWidth="1"/>
    <col min="3341" max="3581" width="11.42578125" style="3"/>
    <col min="3582" max="3582" width="5.140625" style="3" customWidth="1"/>
    <col min="3583" max="3583" width="6.7109375" style="3" customWidth="1"/>
    <col min="3584" max="3584" width="11.42578125" style="3"/>
    <col min="3585" max="3585" width="8" style="3" customWidth="1"/>
    <col min="3586" max="3586" width="9.28515625" style="3" customWidth="1"/>
    <col min="3587" max="3587" width="45.7109375" style="3" customWidth="1"/>
    <col min="3588" max="3588" width="10.42578125" style="3" customWidth="1"/>
    <col min="3589" max="3589" width="24.7109375" style="3" customWidth="1"/>
    <col min="3590" max="3590" width="6.140625" style="3" customWidth="1"/>
    <col min="3591" max="3591" width="12.42578125" style="3" customWidth="1"/>
    <col min="3592" max="3592" width="14.7109375" style="3" customWidth="1"/>
    <col min="3593" max="3593" width="13.85546875" style="3" customWidth="1"/>
    <col min="3594" max="3594" width="12" style="3" customWidth="1"/>
    <col min="3595" max="3595" width="14.7109375" style="3" customWidth="1"/>
    <col min="3596" max="3596" width="27.7109375" style="3" customWidth="1"/>
    <col min="3597" max="3837" width="11.42578125" style="3"/>
    <col min="3838" max="3838" width="5.140625" style="3" customWidth="1"/>
    <col min="3839" max="3839" width="6.7109375" style="3" customWidth="1"/>
    <col min="3840" max="3840" width="11.42578125" style="3"/>
    <col min="3841" max="3841" width="8" style="3" customWidth="1"/>
    <col min="3842" max="3842" width="9.28515625" style="3" customWidth="1"/>
    <col min="3843" max="3843" width="45.7109375" style="3" customWidth="1"/>
    <col min="3844" max="3844" width="10.42578125" style="3" customWidth="1"/>
    <col min="3845" max="3845" width="24.7109375" style="3" customWidth="1"/>
    <col min="3846" max="3846" width="6.140625" style="3" customWidth="1"/>
    <col min="3847" max="3847" width="12.42578125" style="3" customWidth="1"/>
    <col min="3848" max="3848" width="14.7109375" style="3" customWidth="1"/>
    <col min="3849" max="3849" width="13.85546875" style="3" customWidth="1"/>
    <col min="3850" max="3850" width="12" style="3" customWidth="1"/>
    <col min="3851" max="3851" width="14.7109375" style="3" customWidth="1"/>
    <col min="3852" max="3852" width="27.7109375" style="3" customWidth="1"/>
    <col min="3853" max="4093" width="11.42578125" style="3"/>
    <col min="4094" max="4094" width="5.140625" style="3" customWidth="1"/>
    <col min="4095" max="4095" width="6.7109375" style="3" customWidth="1"/>
    <col min="4096" max="4096" width="11.42578125" style="3"/>
    <col min="4097" max="4097" width="8" style="3" customWidth="1"/>
    <col min="4098" max="4098" width="9.28515625" style="3" customWidth="1"/>
    <col min="4099" max="4099" width="45.7109375" style="3" customWidth="1"/>
    <col min="4100" max="4100" width="10.42578125" style="3" customWidth="1"/>
    <col min="4101" max="4101" width="24.7109375" style="3" customWidth="1"/>
    <col min="4102" max="4102" width="6.140625" style="3" customWidth="1"/>
    <col min="4103" max="4103" width="12.42578125" style="3" customWidth="1"/>
    <col min="4104" max="4104" width="14.7109375" style="3" customWidth="1"/>
    <col min="4105" max="4105" width="13.85546875" style="3" customWidth="1"/>
    <col min="4106" max="4106" width="12" style="3" customWidth="1"/>
    <col min="4107" max="4107" width="14.7109375" style="3" customWidth="1"/>
    <col min="4108" max="4108" width="27.7109375" style="3" customWidth="1"/>
    <col min="4109" max="4349" width="11.42578125" style="3"/>
    <col min="4350" max="4350" width="5.140625" style="3" customWidth="1"/>
    <col min="4351" max="4351" width="6.7109375" style="3" customWidth="1"/>
    <col min="4352" max="4352" width="11.42578125" style="3"/>
    <col min="4353" max="4353" width="8" style="3" customWidth="1"/>
    <col min="4354" max="4354" width="9.28515625" style="3" customWidth="1"/>
    <col min="4355" max="4355" width="45.7109375" style="3" customWidth="1"/>
    <col min="4356" max="4356" width="10.42578125" style="3" customWidth="1"/>
    <col min="4357" max="4357" width="24.7109375" style="3" customWidth="1"/>
    <col min="4358" max="4358" width="6.140625" style="3" customWidth="1"/>
    <col min="4359" max="4359" width="12.42578125" style="3" customWidth="1"/>
    <col min="4360" max="4360" width="14.7109375" style="3" customWidth="1"/>
    <col min="4361" max="4361" width="13.85546875" style="3" customWidth="1"/>
    <col min="4362" max="4362" width="12" style="3" customWidth="1"/>
    <col min="4363" max="4363" width="14.7109375" style="3" customWidth="1"/>
    <col min="4364" max="4364" width="27.7109375" style="3" customWidth="1"/>
    <col min="4365" max="4605" width="11.42578125" style="3"/>
    <col min="4606" max="4606" width="5.140625" style="3" customWidth="1"/>
    <col min="4607" max="4607" width="6.7109375" style="3" customWidth="1"/>
    <col min="4608" max="4608" width="11.42578125" style="3"/>
    <col min="4609" max="4609" width="8" style="3" customWidth="1"/>
    <col min="4610" max="4610" width="9.28515625" style="3" customWidth="1"/>
    <col min="4611" max="4611" width="45.7109375" style="3" customWidth="1"/>
    <col min="4612" max="4612" width="10.42578125" style="3" customWidth="1"/>
    <col min="4613" max="4613" width="24.7109375" style="3" customWidth="1"/>
    <col min="4614" max="4614" width="6.140625" style="3" customWidth="1"/>
    <col min="4615" max="4615" width="12.42578125" style="3" customWidth="1"/>
    <col min="4616" max="4616" width="14.7109375" style="3" customWidth="1"/>
    <col min="4617" max="4617" width="13.85546875" style="3" customWidth="1"/>
    <col min="4618" max="4618" width="12" style="3" customWidth="1"/>
    <col min="4619" max="4619" width="14.7109375" style="3" customWidth="1"/>
    <col min="4620" max="4620" width="27.7109375" style="3" customWidth="1"/>
    <col min="4621" max="4861" width="11.42578125" style="3"/>
    <col min="4862" max="4862" width="5.140625" style="3" customWidth="1"/>
    <col min="4863" max="4863" width="6.7109375" style="3" customWidth="1"/>
    <col min="4864" max="4864" width="11.42578125" style="3"/>
    <col min="4865" max="4865" width="8" style="3" customWidth="1"/>
    <col min="4866" max="4866" width="9.28515625" style="3" customWidth="1"/>
    <col min="4867" max="4867" width="45.7109375" style="3" customWidth="1"/>
    <col min="4868" max="4868" width="10.42578125" style="3" customWidth="1"/>
    <col min="4869" max="4869" width="24.7109375" style="3" customWidth="1"/>
    <col min="4870" max="4870" width="6.140625" style="3" customWidth="1"/>
    <col min="4871" max="4871" width="12.42578125" style="3" customWidth="1"/>
    <col min="4872" max="4872" width="14.7109375" style="3" customWidth="1"/>
    <col min="4873" max="4873" width="13.85546875" style="3" customWidth="1"/>
    <col min="4874" max="4874" width="12" style="3" customWidth="1"/>
    <col min="4875" max="4875" width="14.7109375" style="3" customWidth="1"/>
    <col min="4876" max="4876" width="27.7109375" style="3" customWidth="1"/>
    <col min="4877" max="5117" width="11.42578125" style="3"/>
    <col min="5118" max="5118" width="5.140625" style="3" customWidth="1"/>
    <col min="5119" max="5119" width="6.7109375" style="3" customWidth="1"/>
    <col min="5120" max="5120" width="11.42578125" style="3"/>
    <col min="5121" max="5121" width="8" style="3" customWidth="1"/>
    <col min="5122" max="5122" width="9.28515625" style="3" customWidth="1"/>
    <col min="5123" max="5123" width="45.7109375" style="3" customWidth="1"/>
    <col min="5124" max="5124" width="10.42578125" style="3" customWidth="1"/>
    <col min="5125" max="5125" width="24.7109375" style="3" customWidth="1"/>
    <col min="5126" max="5126" width="6.140625" style="3" customWidth="1"/>
    <col min="5127" max="5127" width="12.42578125" style="3" customWidth="1"/>
    <col min="5128" max="5128" width="14.7109375" style="3" customWidth="1"/>
    <col min="5129" max="5129" width="13.85546875" style="3" customWidth="1"/>
    <col min="5130" max="5130" width="12" style="3" customWidth="1"/>
    <col min="5131" max="5131" width="14.7109375" style="3" customWidth="1"/>
    <col min="5132" max="5132" width="27.7109375" style="3" customWidth="1"/>
    <col min="5133" max="5373" width="11.42578125" style="3"/>
    <col min="5374" max="5374" width="5.140625" style="3" customWidth="1"/>
    <col min="5375" max="5375" width="6.7109375" style="3" customWidth="1"/>
    <col min="5376" max="5376" width="11.42578125" style="3"/>
    <col min="5377" max="5377" width="8" style="3" customWidth="1"/>
    <col min="5378" max="5378" width="9.28515625" style="3" customWidth="1"/>
    <col min="5379" max="5379" width="45.7109375" style="3" customWidth="1"/>
    <col min="5380" max="5380" width="10.42578125" style="3" customWidth="1"/>
    <col min="5381" max="5381" width="24.7109375" style="3" customWidth="1"/>
    <col min="5382" max="5382" width="6.140625" style="3" customWidth="1"/>
    <col min="5383" max="5383" width="12.42578125" style="3" customWidth="1"/>
    <col min="5384" max="5384" width="14.7109375" style="3" customWidth="1"/>
    <col min="5385" max="5385" width="13.85546875" style="3" customWidth="1"/>
    <col min="5386" max="5386" width="12" style="3" customWidth="1"/>
    <col min="5387" max="5387" width="14.7109375" style="3" customWidth="1"/>
    <col min="5388" max="5388" width="27.7109375" style="3" customWidth="1"/>
    <col min="5389" max="5629" width="11.42578125" style="3"/>
    <col min="5630" max="5630" width="5.140625" style="3" customWidth="1"/>
    <col min="5631" max="5631" width="6.7109375" style="3" customWidth="1"/>
    <col min="5632" max="5632" width="11.42578125" style="3"/>
    <col min="5633" max="5633" width="8" style="3" customWidth="1"/>
    <col min="5634" max="5634" width="9.28515625" style="3" customWidth="1"/>
    <col min="5635" max="5635" width="45.7109375" style="3" customWidth="1"/>
    <col min="5636" max="5636" width="10.42578125" style="3" customWidth="1"/>
    <col min="5637" max="5637" width="24.7109375" style="3" customWidth="1"/>
    <col min="5638" max="5638" width="6.140625" style="3" customWidth="1"/>
    <col min="5639" max="5639" width="12.42578125" style="3" customWidth="1"/>
    <col min="5640" max="5640" width="14.7109375" style="3" customWidth="1"/>
    <col min="5641" max="5641" width="13.85546875" style="3" customWidth="1"/>
    <col min="5642" max="5642" width="12" style="3" customWidth="1"/>
    <col min="5643" max="5643" width="14.7109375" style="3" customWidth="1"/>
    <col min="5644" max="5644" width="27.7109375" style="3" customWidth="1"/>
    <col min="5645" max="5885" width="11.42578125" style="3"/>
    <col min="5886" max="5886" width="5.140625" style="3" customWidth="1"/>
    <col min="5887" max="5887" width="6.7109375" style="3" customWidth="1"/>
    <col min="5888" max="5888" width="11.42578125" style="3"/>
    <col min="5889" max="5889" width="8" style="3" customWidth="1"/>
    <col min="5890" max="5890" width="9.28515625" style="3" customWidth="1"/>
    <col min="5891" max="5891" width="45.7109375" style="3" customWidth="1"/>
    <col min="5892" max="5892" width="10.42578125" style="3" customWidth="1"/>
    <col min="5893" max="5893" width="24.7109375" style="3" customWidth="1"/>
    <col min="5894" max="5894" width="6.140625" style="3" customWidth="1"/>
    <col min="5895" max="5895" width="12.42578125" style="3" customWidth="1"/>
    <col min="5896" max="5896" width="14.7109375" style="3" customWidth="1"/>
    <col min="5897" max="5897" width="13.85546875" style="3" customWidth="1"/>
    <col min="5898" max="5898" width="12" style="3" customWidth="1"/>
    <col min="5899" max="5899" width="14.7109375" style="3" customWidth="1"/>
    <col min="5900" max="5900" width="27.7109375" style="3" customWidth="1"/>
    <col min="5901" max="6141" width="11.42578125" style="3"/>
    <col min="6142" max="6142" width="5.140625" style="3" customWidth="1"/>
    <col min="6143" max="6143" width="6.7109375" style="3" customWidth="1"/>
    <col min="6144" max="6144" width="11.42578125" style="3"/>
    <col min="6145" max="6145" width="8" style="3" customWidth="1"/>
    <col min="6146" max="6146" width="9.28515625" style="3" customWidth="1"/>
    <col min="6147" max="6147" width="45.7109375" style="3" customWidth="1"/>
    <col min="6148" max="6148" width="10.42578125" style="3" customWidth="1"/>
    <col min="6149" max="6149" width="24.7109375" style="3" customWidth="1"/>
    <col min="6150" max="6150" width="6.140625" style="3" customWidth="1"/>
    <col min="6151" max="6151" width="12.42578125" style="3" customWidth="1"/>
    <col min="6152" max="6152" width="14.7109375" style="3" customWidth="1"/>
    <col min="6153" max="6153" width="13.85546875" style="3" customWidth="1"/>
    <col min="6154" max="6154" width="12" style="3" customWidth="1"/>
    <col min="6155" max="6155" width="14.7109375" style="3" customWidth="1"/>
    <col min="6156" max="6156" width="27.7109375" style="3" customWidth="1"/>
    <col min="6157" max="6397" width="11.42578125" style="3"/>
    <col min="6398" max="6398" width="5.140625" style="3" customWidth="1"/>
    <col min="6399" max="6399" width="6.7109375" style="3" customWidth="1"/>
    <col min="6400" max="6400" width="11.42578125" style="3"/>
    <col min="6401" max="6401" width="8" style="3" customWidth="1"/>
    <col min="6402" max="6402" width="9.28515625" style="3" customWidth="1"/>
    <col min="6403" max="6403" width="45.7109375" style="3" customWidth="1"/>
    <col min="6404" max="6404" width="10.42578125" style="3" customWidth="1"/>
    <col min="6405" max="6405" width="24.7109375" style="3" customWidth="1"/>
    <col min="6406" max="6406" width="6.140625" style="3" customWidth="1"/>
    <col min="6407" max="6407" width="12.42578125" style="3" customWidth="1"/>
    <col min="6408" max="6408" width="14.7109375" style="3" customWidth="1"/>
    <col min="6409" max="6409" width="13.85546875" style="3" customWidth="1"/>
    <col min="6410" max="6410" width="12" style="3" customWidth="1"/>
    <col min="6411" max="6411" width="14.7109375" style="3" customWidth="1"/>
    <col min="6412" max="6412" width="27.7109375" style="3" customWidth="1"/>
    <col min="6413" max="6653" width="11.42578125" style="3"/>
    <col min="6654" max="6654" width="5.140625" style="3" customWidth="1"/>
    <col min="6655" max="6655" width="6.7109375" style="3" customWidth="1"/>
    <col min="6656" max="6656" width="11.42578125" style="3"/>
    <col min="6657" max="6657" width="8" style="3" customWidth="1"/>
    <col min="6658" max="6658" width="9.28515625" style="3" customWidth="1"/>
    <col min="6659" max="6659" width="45.7109375" style="3" customWidth="1"/>
    <col min="6660" max="6660" width="10.42578125" style="3" customWidth="1"/>
    <col min="6661" max="6661" width="24.7109375" style="3" customWidth="1"/>
    <col min="6662" max="6662" width="6.140625" style="3" customWidth="1"/>
    <col min="6663" max="6663" width="12.42578125" style="3" customWidth="1"/>
    <col min="6664" max="6664" width="14.7109375" style="3" customWidth="1"/>
    <col min="6665" max="6665" width="13.85546875" style="3" customWidth="1"/>
    <col min="6666" max="6666" width="12" style="3" customWidth="1"/>
    <col min="6667" max="6667" width="14.7109375" style="3" customWidth="1"/>
    <col min="6668" max="6668" width="27.7109375" style="3" customWidth="1"/>
    <col min="6669" max="6909" width="11.42578125" style="3"/>
    <col min="6910" max="6910" width="5.140625" style="3" customWidth="1"/>
    <col min="6911" max="6911" width="6.7109375" style="3" customWidth="1"/>
    <col min="6912" max="6912" width="11.42578125" style="3"/>
    <col min="6913" max="6913" width="8" style="3" customWidth="1"/>
    <col min="6914" max="6914" width="9.28515625" style="3" customWidth="1"/>
    <col min="6915" max="6915" width="45.7109375" style="3" customWidth="1"/>
    <col min="6916" max="6916" width="10.42578125" style="3" customWidth="1"/>
    <col min="6917" max="6917" width="24.7109375" style="3" customWidth="1"/>
    <col min="6918" max="6918" width="6.140625" style="3" customWidth="1"/>
    <col min="6919" max="6919" width="12.42578125" style="3" customWidth="1"/>
    <col min="6920" max="6920" width="14.7109375" style="3" customWidth="1"/>
    <col min="6921" max="6921" width="13.85546875" style="3" customWidth="1"/>
    <col min="6922" max="6922" width="12" style="3" customWidth="1"/>
    <col min="6923" max="6923" width="14.7109375" style="3" customWidth="1"/>
    <col min="6924" max="6924" width="27.7109375" style="3" customWidth="1"/>
    <col min="6925" max="7165" width="11.42578125" style="3"/>
    <col min="7166" max="7166" width="5.140625" style="3" customWidth="1"/>
    <col min="7167" max="7167" width="6.7109375" style="3" customWidth="1"/>
    <col min="7168" max="7168" width="11.42578125" style="3"/>
    <col min="7169" max="7169" width="8" style="3" customWidth="1"/>
    <col min="7170" max="7170" width="9.28515625" style="3" customWidth="1"/>
    <col min="7171" max="7171" width="45.7109375" style="3" customWidth="1"/>
    <col min="7172" max="7172" width="10.42578125" style="3" customWidth="1"/>
    <col min="7173" max="7173" width="24.7109375" style="3" customWidth="1"/>
    <col min="7174" max="7174" width="6.140625" style="3" customWidth="1"/>
    <col min="7175" max="7175" width="12.42578125" style="3" customWidth="1"/>
    <col min="7176" max="7176" width="14.7109375" style="3" customWidth="1"/>
    <col min="7177" max="7177" width="13.85546875" style="3" customWidth="1"/>
    <col min="7178" max="7178" width="12" style="3" customWidth="1"/>
    <col min="7179" max="7179" width="14.7109375" style="3" customWidth="1"/>
    <col min="7180" max="7180" width="27.7109375" style="3" customWidth="1"/>
    <col min="7181" max="7421" width="11.42578125" style="3"/>
    <col min="7422" max="7422" width="5.140625" style="3" customWidth="1"/>
    <col min="7423" max="7423" width="6.7109375" style="3" customWidth="1"/>
    <col min="7424" max="7424" width="11.42578125" style="3"/>
    <col min="7425" max="7425" width="8" style="3" customWidth="1"/>
    <col min="7426" max="7426" width="9.28515625" style="3" customWidth="1"/>
    <col min="7427" max="7427" width="45.7109375" style="3" customWidth="1"/>
    <col min="7428" max="7428" width="10.42578125" style="3" customWidth="1"/>
    <col min="7429" max="7429" width="24.7109375" style="3" customWidth="1"/>
    <col min="7430" max="7430" width="6.140625" style="3" customWidth="1"/>
    <col min="7431" max="7431" width="12.42578125" style="3" customWidth="1"/>
    <col min="7432" max="7432" width="14.7109375" style="3" customWidth="1"/>
    <col min="7433" max="7433" width="13.85546875" style="3" customWidth="1"/>
    <col min="7434" max="7434" width="12" style="3" customWidth="1"/>
    <col min="7435" max="7435" width="14.7109375" style="3" customWidth="1"/>
    <col min="7436" max="7436" width="27.7109375" style="3" customWidth="1"/>
    <col min="7437" max="7677" width="11.42578125" style="3"/>
    <col min="7678" max="7678" width="5.140625" style="3" customWidth="1"/>
    <col min="7679" max="7679" width="6.7109375" style="3" customWidth="1"/>
    <col min="7680" max="7680" width="11.42578125" style="3"/>
    <col min="7681" max="7681" width="8" style="3" customWidth="1"/>
    <col min="7682" max="7682" width="9.28515625" style="3" customWidth="1"/>
    <col min="7683" max="7683" width="45.7109375" style="3" customWidth="1"/>
    <col min="7684" max="7684" width="10.42578125" style="3" customWidth="1"/>
    <col min="7685" max="7685" width="24.7109375" style="3" customWidth="1"/>
    <col min="7686" max="7686" width="6.140625" style="3" customWidth="1"/>
    <col min="7687" max="7687" width="12.42578125" style="3" customWidth="1"/>
    <col min="7688" max="7688" width="14.7109375" style="3" customWidth="1"/>
    <col min="7689" max="7689" width="13.85546875" style="3" customWidth="1"/>
    <col min="7690" max="7690" width="12" style="3" customWidth="1"/>
    <col min="7691" max="7691" width="14.7109375" style="3" customWidth="1"/>
    <col min="7692" max="7692" width="27.7109375" style="3" customWidth="1"/>
    <col min="7693" max="7933" width="11.42578125" style="3"/>
    <col min="7934" max="7934" width="5.140625" style="3" customWidth="1"/>
    <col min="7935" max="7935" width="6.7109375" style="3" customWidth="1"/>
    <col min="7936" max="7936" width="11.42578125" style="3"/>
    <col min="7937" max="7937" width="8" style="3" customWidth="1"/>
    <col min="7938" max="7938" width="9.28515625" style="3" customWidth="1"/>
    <col min="7939" max="7939" width="45.7109375" style="3" customWidth="1"/>
    <col min="7940" max="7940" width="10.42578125" style="3" customWidth="1"/>
    <col min="7941" max="7941" width="24.7109375" style="3" customWidth="1"/>
    <col min="7942" max="7942" width="6.140625" style="3" customWidth="1"/>
    <col min="7943" max="7943" width="12.42578125" style="3" customWidth="1"/>
    <col min="7944" max="7944" width="14.7109375" style="3" customWidth="1"/>
    <col min="7945" max="7945" width="13.85546875" style="3" customWidth="1"/>
    <col min="7946" max="7946" width="12" style="3" customWidth="1"/>
    <col min="7947" max="7947" width="14.7109375" style="3" customWidth="1"/>
    <col min="7948" max="7948" width="27.7109375" style="3" customWidth="1"/>
    <col min="7949" max="8189" width="11.42578125" style="3"/>
    <col min="8190" max="8190" width="5.140625" style="3" customWidth="1"/>
    <col min="8191" max="8191" width="6.7109375" style="3" customWidth="1"/>
    <col min="8192" max="8192" width="11.42578125" style="3"/>
    <col min="8193" max="8193" width="8" style="3" customWidth="1"/>
    <col min="8194" max="8194" width="9.28515625" style="3" customWidth="1"/>
    <col min="8195" max="8195" width="45.7109375" style="3" customWidth="1"/>
    <col min="8196" max="8196" width="10.42578125" style="3" customWidth="1"/>
    <col min="8197" max="8197" width="24.7109375" style="3" customWidth="1"/>
    <col min="8198" max="8198" width="6.140625" style="3" customWidth="1"/>
    <col min="8199" max="8199" width="12.42578125" style="3" customWidth="1"/>
    <col min="8200" max="8200" width="14.7109375" style="3" customWidth="1"/>
    <col min="8201" max="8201" width="13.85546875" style="3" customWidth="1"/>
    <col min="8202" max="8202" width="12" style="3" customWidth="1"/>
    <col min="8203" max="8203" width="14.7109375" style="3" customWidth="1"/>
    <col min="8204" max="8204" width="27.7109375" style="3" customWidth="1"/>
    <col min="8205" max="8445" width="11.42578125" style="3"/>
    <col min="8446" max="8446" width="5.140625" style="3" customWidth="1"/>
    <col min="8447" max="8447" width="6.7109375" style="3" customWidth="1"/>
    <col min="8448" max="8448" width="11.42578125" style="3"/>
    <col min="8449" max="8449" width="8" style="3" customWidth="1"/>
    <col min="8450" max="8450" width="9.28515625" style="3" customWidth="1"/>
    <col min="8451" max="8451" width="45.7109375" style="3" customWidth="1"/>
    <col min="8452" max="8452" width="10.42578125" style="3" customWidth="1"/>
    <col min="8453" max="8453" width="24.7109375" style="3" customWidth="1"/>
    <col min="8454" max="8454" width="6.140625" style="3" customWidth="1"/>
    <col min="8455" max="8455" width="12.42578125" style="3" customWidth="1"/>
    <col min="8456" max="8456" width="14.7109375" style="3" customWidth="1"/>
    <col min="8457" max="8457" width="13.85546875" style="3" customWidth="1"/>
    <col min="8458" max="8458" width="12" style="3" customWidth="1"/>
    <col min="8459" max="8459" width="14.7109375" style="3" customWidth="1"/>
    <col min="8460" max="8460" width="27.7109375" style="3" customWidth="1"/>
    <col min="8461" max="8701" width="11.42578125" style="3"/>
    <col min="8702" max="8702" width="5.140625" style="3" customWidth="1"/>
    <col min="8703" max="8703" width="6.7109375" style="3" customWidth="1"/>
    <col min="8704" max="8704" width="11.42578125" style="3"/>
    <col min="8705" max="8705" width="8" style="3" customWidth="1"/>
    <col min="8706" max="8706" width="9.28515625" style="3" customWidth="1"/>
    <col min="8707" max="8707" width="45.7109375" style="3" customWidth="1"/>
    <col min="8708" max="8708" width="10.42578125" style="3" customWidth="1"/>
    <col min="8709" max="8709" width="24.7109375" style="3" customWidth="1"/>
    <col min="8710" max="8710" width="6.140625" style="3" customWidth="1"/>
    <col min="8711" max="8711" width="12.42578125" style="3" customWidth="1"/>
    <col min="8712" max="8712" width="14.7109375" style="3" customWidth="1"/>
    <col min="8713" max="8713" width="13.85546875" style="3" customWidth="1"/>
    <col min="8714" max="8714" width="12" style="3" customWidth="1"/>
    <col min="8715" max="8715" width="14.7109375" style="3" customWidth="1"/>
    <col min="8716" max="8716" width="27.7109375" style="3" customWidth="1"/>
    <col min="8717" max="8957" width="11.42578125" style="3"/>
    <col min="8958" max="8958" width="5.140625" style="3" customWidth="1"/>
    <col min="8959" max="8959" width="6.7109375" style="3" customWidth="1"/>
    <col min="8960" max="8960" width="11.42578125" style="3"/>
    <col min="8961" max="8961" width="8" style="3" customWidth="1"/>
    <col min="8962" max="8962" width="9.28515625" style="3" customWidth="1"/>
    <col min="8963" max="8963" width="45.7109375" style="3" customWidth="1"/>
    <col min="8964" max="8964" width="10.42578125" style="3" customWidth="1"/>
    <col min="8965" max="8965" width="24.7109375" style="3" customWidth="1"/>
    <col min="8966" max="8966" width="6.140625" style="3" customWidth="1"/>
    <col min="8967" max="8967" width="12.42578125" style="3" customWidth="1"/>
    <col min="8968" max="8968" width="14.7109375" style="3" customWidth="1"/>
    <col min="8969" max="8969" width="13.85546875" style="3" customWidth="1"/>
    <col min="8970" max="8970" width="12" style="3" customWidth="1"/>
    <col min="8971" max="8971" width="14.7109375" style="3" customWidth="1"/>
    <col min="8972" max="8972" width="27.7109375" style="3" customWidth="1"/>
    <col min="8973" max="9213" width="11.42578125" style="3"/>
    <col min="9214" max="9214" width="5.140625" style="3" customWidth="1"/>
    <col min="9215" max="9215" width="6.7109375" style="3" customWidth="1"/>
    <col min="9216" max="9216" width="11.42578125" style="3"/>
    <col min="9217" max="9217" width="8" style="3" customWidth="1"/>
    <col min="9218" max="9218" width="9.28515625" style="3" customWidth="1"/>
    <col min="9219" max="9219" width="45.7109375" style="3" customWidth="1"/>
    <col min="9220" max="9220" width="10.42578125" style="3" customWidth="1"/>
    <col min="9221" max="9221" width="24.7109375" style="3" customWidth="1"/>
    <col min="9222" max="9222" width="6.140625" style="3" customWidth="1"/>
    <col min="9223" max="9223" width="12.42578125" style="3" customWidth="1"/>
    <col min="9224" max="9224" width="14.7109375" style="3" customWidth="1"/>
    <col min="9225" max="9225" width="13.85546875" style="3" customWidth="1"/>
    <col min="9226" max="9226" width="12" style="3" customWidth="1"/>
    <col min="9227" max="9227" width="14.7109375" style="3" customWidth="1"/>
    <col min="9228" max="9228" width="27.7109375" style="3" customWidth="1"/>
    <col min="9229" max="9469" width="11.42578125" style="3"/>
    <col min="9470" max="9470" width="5.140625" style="3" customWidth="1"/>
    <col min="9471" max="9471" width="6.7109375" style="3" customWidth="1"/>
    <col min="9472" max="9472" width="11.42578125" style="3"/>
    <col min="9473" max="9473" width="8" style="3" customWidth="1"/>
    <col min="9474" max="9474" width="9.28515625" style="3" customWidth="1"/>
    <col min="9475" max="9475" width="45.7109375" style="3" customWidth="1"/>
    <col min="9476" max="9476" width="10.42578125" style="3" customWidth="1"/>
    <col min="9477" max="9477" width="24.7109375" style="3" customWidth="1"/>
    <col min="9478" max="9478" width="6.140625" style="3" customWidth="1"/>
    <col min="9479" max="9479" width="12.42578125" style="3" customWidth="1"/>
    <col min="9480" max="9480" width="14.7109375" style="3" customWidth="1"/>
    <col min="9481" max="9481" width="13.85546875" style="3" customWidth="1"/>
    <col min="9482" max="9482" width="12" style="3" customWidth="1"/>
    <col min="9483" max="9483" width="14.7109375" style="3" customWidth="1"/>
    <col min="9484" max="9484" width="27.7109375" style="3" customWidth="1"/>
    <col min="9485" max="9725" width="11.42578125" style="3"/>
    <col min="9726" max="9726" width="5.140625" style="3" customWidth="1"/>
    <col min="9727" max="9727" width="6.7109375" style="3" customWidth="1"/>
    <col min="9728" max="9728" width="11.42578125" style="3"/>
    <col min="9729" max="9729" width="8" style="3" customWidth="1"/>
    <col min="9730" max="9730" width="9.28515625" style="3" customWidth="1"/>
    <col min="9731" max="9731" width="45.7109375" style="3" customWidth="1"/>
    <col min="9732" max="9732" width="10.42578125" style="3" customWidth="1"/>
    <col min="9733" max="9733" width="24.7109375" style="3" customWidth="1"/>
    <col min="9734" max="9734" width="6.140625" style="3" customWidth="1"/>
    <col min="9735" max="9735" width="12.42578125" style="3" customWidth="1"/>
    <col min="9736" max="9736" width="14.7109375" style="3" customWidth="1"/>
    <col min="9737" max="9737" width="13.85546875" style="3" customWidth="1"/>
    <col min="9738" max="9738" width="12" style="3" customWidth="1"/>
    <col min="9739" max="9739" width="14.7109375" style="3" customWidth="1"/>
    <col min="9740" max="9740" width="27.7109375" style="3" customWidth="1"/>
    <col min="9741" max="9981" width="11.42578125" style="3"/>
    <col min="9982" max="9982" width="5.140625" style="3" customWidth="1"/>
    <col min="9983" max="9983" width="6.7109375" style="3" customWidth="1"/>
    <col min="9984" max="9984" width="11.42578125" style="3"/>
    <col min="9985" max="9985" width="8" style="3" customWidth="1"/>
    <col min="9986" max="9986" width="9.28515625" style="3" customWidth="1"/>
    <col min="9987" max="9987" width="45.7109375" style="3" customWidth="1"/>
    <col min="9988" max="9988" width="10.42578125" style="3" customWidth="1"/>
    <col min="9989" max="9989" width="24.7109375" style="3" customWidth="1"/>
    <col min="9990" max="9990" width="6.140625" style="3" customWidth="1"/>
    <col min="9991" max="9991" width="12.42578125" style="3" customWidth="1"/>
    <col min="9992" max="9992" width="14.7109375" style="3" customWidth="1"/>
    <col min="9993" max="9993" width="13.85546875" style="3" customWidth="1"/>
    <col min="9994" max="9994" width="12" style="3" customWidth="1"/>
    <col min="9995" max="9995" width="14.7109375" style="3" customWidth="1"/>
    <col min="9996" max="9996" width="27.7109375" style="3" customWidth="1"/>
    <col min="9997" max="10237" width="11.42578125" style="3"/>
    <col min="10238" max="10238" width="5.140625" style="3" customWidth="1"/>
    <col min="10239" max="10239" width="6.7109375" style="3" customWidth="1"/>
    <col min="10240" max="10240" width="11.42578125" style="3"/>
    <col min="10241" max="10241" width="8" style="3" customWidth="1"/>
    <col min="10242" max="10242" width="9.28515625" style="3" customWidth="1"/>
    <col min="10243" max="10243" width="45.7109375" style="3" customWidth="1"/>
    <col min="10244" max="10244" width="10.42578125" style="3" customWidth="1"/>
    <col min="10245" max="10245" width="24.7109375" style="3" customWidth="1"/>
    <col min="10246" max="10246" width="6.140625" style="3" customWidth="1"/>
    <col min="10247" max="10247" width="12.42578125" style="3" customWidth="1"/>
    <col min="10248" max="10248" width="14.7109375" style="3" customWidth="1"/>
    <col min="10249" max="10249" width="13.85546875" style="3" customWidth="1"/>
    <col min="10250" max="10250" width="12" style="3" customWidth="1"/>
    <col min="10251" max="10251" width="14.7109375" style="3" customWidth="1"/>
    <col min="10252" max="10252" width="27.7109375" style="3" customWidth="1"/>
    <col min="10253" max="10493" width="11.42578125" style="3"/>
    <col min="10494" max="10494" width="5.140625" style="3" customWidth="1"/>
    <col min="10495" max="10495" width="6.7109375" style="3" customWidth="1"/>
    <col min="10496" max="10496" width="11.42578125" style="3"/>
    <col min="10497" max="10497" width="8" style="3" customWidth="1"/>
    <col min="10498" max="10498" width="9.28515625" style="3" customWidth="1"/>
    <col min="10499" max="10499" width="45.7109375" style="3" customWidth="1"/>
    <col min="10500" max="10500" width="10.42578125" style="3" customWidth="1"/>
    <col min="10501" max="10501" width="24.7109375" style="3" customWidth="1"/>
    <col min="10502" max="10502" width="6.140625" style="3" customWidth="1"/>
    <col min="10503" max="10503" width="12.42578125" style="3" customWidth="1"/>
    <col min="10504" max="10504" width="14.7109375" style="3" customWidth="1"/>
    <col min="10505" max="10505" width="13.85546875" style="3" customWidth="1"/>
    <col min="10506" max="10506" width="12" style="3" customWidth="1"/>
    <col min="10507" max="10507" width="14.7109375" style="3" customWidth="1"/>
    <col min="10508" max="10508" width="27.7109375" style="3" customWidth="1"/>
    <col min="10509" max="10749" width="11.42578125" style="3"/>
    <col min="10750" max="10750" width="5.140625" style="3" customWidth="1"/>
    <col min="10751" max="10751" width="6.7109375" style="3" customWidth="1"/>
    <col min="10752" max="10752" width="11.42578125" style="3"/>
    <col min="10753" max="10753" width="8" style="3" customWidth="1"/>
    <col min="10754" max="10754" width="9.28515625" style="3" customWidth="1"/>
    <col min="10755" max="10755" width="45.7109375" style="3" customWidth="1"/>
    <col min="10756" max="10756" width="10.42578125" style="3" customWidth="1"/>
    <col min="10757" max="10757" width="24.7109375" style="3" customWidth="1"/>
    <col min="10758" max="10758" width="6.140625" style="3" customWidth="1"/>
    <col min="10759" max="10759" width="12.42578125" style="3" customWidth="1"/>
    <col min="10760" max="10760" width="14.7109375" style="3" customWidth="1"/>
    <col min="10761" max="10761" width="13.85546875" style="3" customWidth="1"/>
    <col min="10762" max="10762" width="12" style="3" customWidth="1"/>
    <col min="10763" max="10763" width="14.7109375" style="3" customWidth="1"/>
    <col min="10764" max="10764" width="27.7109375" style="3" customWidth="1"/>
    <col min="10765" max="11005" width="11.42578125" style="3"/>
    <col min="11006" max="11006" width="5.140625" style="3" customWidth="1"/>
    <col min="11007" max="11007" width="6.7109375" style="3" customWidth="1"/>
    <col min="11008" max="11008" width="11.42578125" style="3"/>
    <col min="11009" max="11009" width="8" style="3" customWidth="1"/>
    <col min="11010" max="11010" width="9.28515625" style="3" customWidth="1"/>
    <col min="11011" max="11011" width="45.7109375" style="3" customWidth="1"/>
    <col min="11012" max="11012" width="10.42578125" style="3" customWidth="1"/>
    <col min="11013" max="11013" width="24.7109375" style="3" customWidth="1"/>
    <col min="11014" max="11014" width="6.140625" style="3" customWidth="1"/>
    <col min="11015" max="11015" width="12.42578125" style="3" customWidth="1"/>
    <col min="11016" max="11016" width="14.7109375" style="3" customWidth="1"/>
    <col min="11017" max="11017" width="13.85546875" style="3" customWidth="1"/>
    <col min="11018" max="11018" width="12" style="3" customWidth="1"/>
    <col min="11019" max="11019" width="14.7109375" style="3" customWidth="1"/>
    <col min="11020" max="11020" width="27.7109375" style="3" customWidth="1"/>
    <col min="11021" max="11261" width="11.42578125" style="3"/>
    <col min="11262" max="11262" width="5.140625" style="3" customWidth="1"/>
    <col min="11263" max="11263" width="6.7109375" style="3" customWidth="1"/>
    <col min="11264" max="11264" width="11.42578125" style="3"/>
    <col min="11265" max="11265" width="8" style="3" customWidth="1"/>
    <col min="11266" max="11266" width="9.28515625" style="3" customWidth="1"/>
    <col min="11267" max="11267" width="45.7109375" style="3" customWidth="1"/>
    <col min="11268" max="11268" width="10.42578125" style="3" customWidth="1"/>
    <col min="11269" max="11269" width="24.7109375" style="3" customWidth="1"/>
    <col min="11270" max="11270" width="6.140625" style="3" customWidth="1"/>
    <col min="11271" max="11271" width="12.42578125" style="3" customWidth="1"/>
    <col min="11272" max="11272" width="14.7109375" style="3" customWidth="1"/>
    <col min="11273" max="11273" width="13.85546875" style="3" customWidth="1"/>
    <col min="11274" max="11274" width="12" style="3" customWidth="1"/>
    <col min="11275" max="11275" width="14.7109375" style="3" customWidth="1"/>
    <col min="11276" max="11276" width="27.7109375" style="3" customWidth="1"/>
    <col min="11277" max="11517" width="11.42578125" style="3"/>
    <col min="11518" max="11518" width="5.140625" style="3" customWidth="1"/>
    <col min="11519" max="11519" width="6.7109375" style="3" customWidth="1"/>
    <col min="11520" max="11520" width="11.42578125" style="3"/>
    <col min="11521" max="11521" width="8" style="3" customWidth="1"/>
    <col min="11522" max="11522" width="9.28515625" style="3" customWidth="1"/>
    <col min="11523" max="11523" width="45.7109375" style="3" customWidth="1"/>
    <col min="11524" max="11524" width="10.42578125" style="3" customWidth="1"/>
    <col min="11525" max="11525" width="24.7109375" style="3" customWidth="1"/>
    <col min="11526" max="11526" width="6.140625" style="3" customWidth="1"/>
    <col min="11527" max="11527" width="12.42578125" style="3" customWidth="1"/>
    <col min="11528" max="11528" width="14.7109375" style="3" customWidth="1"/>
    <col min="11529" max="11529" width="13.85546875" style="3" customWidth="1"/>
    <col min="11530" max="11530" width="12" style="3" customWidth="1"/>
    <col min="11531" max="11531" width="14.7109375" style="3" customWidth="1"/>
    <col min="11532" max="11532" width="27.7109375" style="3" customWidth="1"/>
    <col min="11533" max="11773" width="11.42578125" style="3"/>
    <col min="11774" max="11774" width="5.140625" style="3" customWidth="1"/>
    <col min="11775" max="11775" width="6.7109375" style="3" customWidth="1"/>
    <col min="11776" max="11776" width="11.42578125" style="3"/>
    <col min="11777" max="11777" width="8" style="3" customWidth="1"/>
    <col min="11778" max="11778" width="9.28515625" style="3" customWidth="1"/>
    <col min="11779" max="11779" width="45.7109375" style="3" customWidth="1"/>
    <col min="11780" max="11780" width="10.42578125" style="3" customWidth="1"/>
    <col min="11781" max="11781" width="24.7109375" style="3" customWidth="1"/>
    <col min="11782" max="11782" width="6.140625" style="3" customWidth="1"/>
    <col min="11783" max="11783" width="12.42578125" style="3" customWidth="1"/>
    <col min="11784" max="11784" width="14.7109375" style="3" customWidth="1"/>
    <col min="11785" max="11785" width="13.85546875" style="3" customWidth="1"/>
    <col min="11786" max="11786" width="12" style="3" customWidth="1"/>
    <col min="11787" max="11787" width="14.7109375" style="3" customWidth="1"/>
    <col min="11788" max="11788" width="27.7109375" style="3" customWidth="1"/>
    <col min="11789" max="12029" width="11.42578125" style="3"/>
    <col min="12030" max="12030" width="5.140625" style="3" customWidth="1"/>
    <col min="12031" max="12031" width="6.7109375" style="3" customWidth="1"/>
    <col min="12032" max="12032" width="11.42578125" style="3"/>
    <col min="12033" max="12033" width="8" style="3" customWidth="1"/>
    <col min="12034" max="12034" width="9.28515625" style="3" customWidth="1"/>
    <col min="12035" max="12035" width="45.7109375" style="3" customWidth="1"/>
    <col min="12036" max="12036" width="10.42578125" style="3" customWidth="1"/>
    <col min="12037" max="12037" width="24.7109375" style="3" customWidth="1"/>
    <col min="12038" max="12038" width="6.140625" style="3" customWidth="1"/>
    <col min="12039" max="12039" width="12.42578125" style="3" customWidth="1"/>
    <col min="12040" max="12040" width="14.7109375" style="3" customWidth="1"/>
    <col min="12041" max="12041" width="13.85546875" style="3" customWidth="1"/>
    <col min="12042" max="12042" width="12" style="3" customWidth="1"/>
    <col min="12043" max="12043" width="14.7109375" style="3" customWidth="1"/>
    <col min="12044" max="12044" width="27.7109375" style="3" customWidth="1"/>
    <col min="12045" max="12285" width="11.42578125" style="3"/>
    <col min="12286" max="12286" width="5.140625" style="3" customWidth="1"/>
    <col min="12287" max="12287" width="6.7109375" style="3" customWidth="1"/>
    <col min="12288" max="12288" width="11.42578125" style="3"/>
    <col min="12289" max="12289" width="8" style="3" customWidth="1"/>
    <col min="12290" max="12290" width="9.28515625" style="3" customWidth="1"/>
    <col min="12291" max="12291" width="45.7109375" style="3" customWidth="1"/>
    <col min="12292" max="12292" width="10.42578125" style="3" customWidth="1"/>
    <col min="12293" max="12293" width="24.7109375" style="3" customWidth="1"/>
    <col min="12294" max="12294" width="6.140625" style="3" customWidth="1"/>
    <col min="12295" max="12295" width="12.42578125" style="3" customWidth="1"/>
    <col min="12296" max="12296" width="14.7109375" style="3" customWidth="1"/>
    <col min="12297" max="12297" width="13.85546875" style="3" customWidth="1"/>
    <col min="12298" max="12298" width="12" style="3" customWidth="1"/>
    <col min="12299" max="12299" width="14.7109375" style="3" customWidth="1"/>
    <col min="12300" max="12300" width="27.7109375" style="3" customWidth="1"/>
    <col min="12301" max="12541" width="11.42578125" style="3"/>
    <col min="12542" max="12542" width="5.140625" style="3" customWidth="1"/>
    <col min="12543" max="12543" width="6.7109375" style="3" customWidth="1"/>
    <col min="12544" max="12544" width="11.42578125" style="3"/>
    <col min="12545" max="12545" width="8" style="3" customWidth="1"/>
    <col min="12546" max="12546" width="9.28515625" style="3" customWidth="1"/>
    <col min="12547" max="12547" width="45.7109375" style="3" customWidth="1"/>
    <col min="12548" max="12548" width="10.42578125" style="3" customWidth="1"/>
    <col min="12549" max="12549" width="24.7109375" style="3" customWidth="1"/>
    <col min="12550" max="12550" width="6.140625" style="3" customWidth="1"/>
    <col min="12551" max="12551" width="12.42578125" style="3" customWidth="1"/>
    <col min="12552" max="12552" width="14.7109375" style="3" customWidth="1"/>
    <col min="12553" max="12553" width="13.85546875" style="3" customWidth="1"/>
    <col min="12554" max="12554" width="12" style="3" customWidth="1"/>
    <col min="12555" max="12555" width="14.7109375" style="3" customWidth="1"/>
    <col min="12556" max="12556" width="27.7109375" style="3" customWidth="1"/>
    <col min="12557" max="12797" width="11.42578125" style="3"/>
    <col min="12798" max="12798" width="5.140625" style="3" customWidth="1"/>
    <col min="12799" max="12799" width="6.7109375" style="3" customWidth="1"/>
    <col min="12800" max="12800" width="11.42578125" style="3"/>
    <col min="12801" max="12801" width="8" style="3" customWidth="1"/>
    <col min="12802" max="12802" width="9.28515625" style="3" customWidth="1"/>
    <col min="12803" max="12803" width="45.7109375" style="3" customWidth="1"/>
    <col min="12804" max="12804" width="10.42578125" style="3" customWidth="1"/>
    <col min="12805" max="12805" width="24.7109375" style="3" customWidth="1"/>
    <col min="12806" max="12806" width="6.140625" style="3" customWidth="1"/>
    <col min="12807" max="12807" width="12.42578125" style="3" customWidth="1"/>
    <col min="12808" max="12808" width="14.7109375" style="3" customWidth="1"/>
    <col min="12809" max="12809" width="13.85546875" style="3" customWidth="1"/>
    <col min="12810" max="12810" width="12" style="3" customWidth="1"/>
    <col min="12811" max="12811" width="14.7109375" style="3" customWidth="1"/>
    <col min="12812" max="12812" width="27.7109375" style="3" customWidth="1"/>
    <col min="12813" max="13053" width="11.42578125" style="3"/>
    <col min="13054" max="13054" width="5.140625" style="3" customWidth="1"/>
    <col min="13055" max="13055" width="6.7109375" style="3" customWidth="1"/>
    <col min="13056" max="13056" width="11.42578125" style="3"/>
    <col min="13057" max="13057" width="8" style="3" customWidth="1"/>
    <col min="13058" max="13058" width="9.28515625" style="3" customWidth="1"/>
    <col min="13059" max="13059" width="45.7109375" style="3" customWidth="1"/>
    <col min="13060" max="13060" width="10.42578125" style="3" customWidth="1"/>
    <col min="13061" max="13061" width="24.7109375" style="3" customWidth="1"/>
    <col min="13062" max="13062" width="6.140625" style="3" customWidth="1"/>
    <col min="13063" max="13063" width="12.42578125" style="3" customWidth="1"/>
    <col min="13064" max="13064" width="14.7109375" style="3" customWidth="1"/>
    <col min="13065" max="13065" width="13.85546875" style="3" customWidth="1"/>
    <col min="13066" max="13066" width="12" style="3" customWidth="1"/>
    <col min="13067" max="13067" width="14.7109375" style="3" customWidth="1"/>
    <col min="13068" max="13068" width="27.7109375" style="3" customWidth="1"/>
    <col min="13069" max="13309" width="11.42578125" style="3"/>
    <col min="13310" max="13310" width="5.140625" style="3" customWidth="1"/>
    <col min="13311" max="13311" width="6.7109375" style="3" customWidth="1"/>
    <col min="13312" max="13312" width="11.42578125" style="3"/>
    <col min="13313" max="13313" width="8" style="3" customWidth="1"/>
    <col min="13314" max="13314" width="9.28515625" style="3" customWidth="1"/>
    <col min="13315" max="13315" width="45.7109375" style="3" customWidth="1"/>
    <col min="13316" max="13316" width="10.42578125" style="3" customWidth="1"/>
    <col min="13317" max="13317" width="24.7109375" style="3" customWidth="1"/>
    <col min="13318" max="13318" width="6.140625" style="3" customWidth="1"/>
    <col min="13319" max="13319" width="12.42578125" style="3" customWidth="1"/>
    <col min="13320" max="13320" width="14.7109375" style="3" customWidth="1"/>
    <col min="13321" max="13321" width="13.85546875" style="3" customWidth="1"/>
    <col min="13322" max="13322" width="12" style="3" customWidth="1"/>
    <col min="13323" max="13323" width="14.7109375" style="3" customWidth="1"/>
    <col min="13324" max="13324" width="27.7109375" style="3" customWidth="1"/>
    <col min="13325" max="13565" width="11.42578125" style="3"/>
    <col min="13566" max="13566" width="5.140625" style="3" customWidth="1"/>
    <col min="13567" max="13567" width="6.7109375" style="3" customWidth="1"/>
    <col min="13568" max="13568" width="11.42578125" style="3"/>
    <col min="13569" max="13569" width="8" style="3" customWidth="1"/>
    <col min="13570" max="13570" width="9.28515625" style="3" customWidth="1"/>
    <col min="13571" max="13571" width="45.7109375" style="3" customWidth="1"/>
    <col min="13572" max="13572" width="10.42578125" style="3" customWidth="1"/>
    <col min="13573" max="13573" width="24.7109375" style="3" customWidth="1"/>
    <col min="13574" max="13574" width="6.140625" style="3" customWidth="1"/>
    <col min="13575" max="13575" width="12.42578125" style="3" customWidth="1"/>
    <col min="13576" max="13576" width="14.7109375" style="3" customWidth="1"/>
    <col min="13577" max="13577" width="13.85546875" style="3" customWidth="1"/>
    <col min="13578" max="13578" width="12" style="3" customWidth="1"/>
    <col min="13579" max="13579" width="14.7109375" style="3" customWidth="1"/>
    <col min="13580" max="13580" width="27.7109375" style="3" customWidth="1"/>
    <col min="13581" max="13821" width="11.42578125" style="3"/>
    <col min="13822" max="13822" width="5.140625" style="3" customWidth="1"/>
    <col min="13823" max="13823" width="6.7109375" style="3" customWidth="1"/>
    <col min="13824" max="13824" width="11.42578125" style="3"/>
    <col min="13825" max="13825" width="8" style="3" customWidth="1"/>
    <col min="13826" max="13826" width="9.28515625" style="3" customWidth="1"/>
    <col min="13827" max="13827" width="45.7109375" style="3" customWidth="1"/>
    <col min="13828" max="13828" width="10.42578125" style="3" customWidth="1"/>
    <col min="13829" max="13829" width="24.7109375" style="3" customWidth="1"/>
    <col min="13830" max="13830" width="6.140625" style="3" customWidth="1"/>
    <col min="13831" max="13831" width="12.42578125" style="3" customWidth="1"/>
    <col min="13832" max="13832" width="14.7109375" style="3" customWidth="1"/>
    <col min="13833" max="13833" width="13.85546875" style="3" customWidth="1"/>
    <col min="13834" max="13834" width="12" style="3" customWidth="1"/>
    <col min="13835" max="13835" width="14.7109375" style="3" customWidth="1"/>
    <col min="13836" max="13836" width="27.7109375" style="3" customWidth="1"/>
    <col min="13837" max="14077" width="11.42578125" style="3"/>
    <col min="14078" max="14078" width="5.140625" style="3" customWidth="1"/>
    <col min="14079" max="14079" width="6.7109375" style="3" customWidth="1"/>
    <col min="14080" max="14080" width="11.42578125" style="3"/>
    <col min="14081" max="14081" width="8" style="3" customWidth="1"/>
    <col min="14082" max="14082" width="9.28515625" style="3" customWidth="1"/>
    <col min="14083" max="14083" width="45.7109375" style="3" customWidth="1"/>
    <col min="14084" max="14084" width="10.42578125" style="3" customWidth="1"/>
    <col min="14085" max="14085" width="24.7109375" style="3" customWidth="1"/>
    <col min="14086" max="14086" width="6.140625" style="3" customWidth="1"/>
    <col min="14087" max="14087" width="12.42578125" style="3" customWidth="1"/>
    <col min="14088" max="14088" width="14.7109375" style="3" customWidth="1"/>
    <col min="14089" max="14089" width="13.85546875" style="3" customWidth="1"/>
    <col min="14090" max="14090" width="12" style="3" customWidth="1"/>
    <col min="14091" max="14091" width="14.7109375" style="3" customWidth="1"/>
    <col min="14092" max="14092" width="27.7109375" style="3" customWidth="1"/>
    <col min="14093" max="14333" width="11.42578125" style="3"/>
    <col min="14334" max="14334" width="5.140625" style="3" customWidth="1"/>
    <col min="14335" max="14335" width="6.7109375" style="3" customWidth="1"/>
    <col min="14336" max="14336" width="11.42578125" style="3"/>
    <col min="14337" max="14337" width="8" style="3" customWidth="1"/>
    <col min="14338" max="14338" width="9.28515625" style="3" customWidth="1"/>
    <col min="14339" max="14339" width="45.7109375" style="3" customWidth="1"/>
    <col min="14340" max="14340" width="10.42578125" style="3" customWidth="1"/>
    <col min="14341" max="14341" width="24.7109375" style="3" customWidth="1"/>
    <col min="14342" max="14342" width="6.140625" style="3" customWidth="1"/>
    <col min="14343" max="14343" width="12.42578125" style="3" customWidth="1"/>
    <col min="14344" max="14344" width="14.7109375" style="3" customWidth="1"/>
    <col min="14345" max="14345" width="13.85546875" style="3" customWidth="1"/>
    <col min="14346" max="14346" width="12" style="3" customWidth="1"/>
    <col min="14347" max="14347" width="14.7109375" style="3" customWidth="1"/>
    <col min="14348" max="14348" width="27.7109375" style="3" customWidth="1"/>
    <col min="14349" max="14589" width="11.42578125" style="3"/>
    <col min="14590" max="14590" width="5.140625" style="3" customWidth="1"/>
    <col min="14591" max="14591" width="6.7109375" style="3" customWidth="1"/>
    <col min="14592" max="14592" width="11.42578125" style="3"/>
    <col min="14593" max="14593" width="8" style="3" customWidth="1"/>
    <col min="14594" max="14594" width="9.28515625" style="3" customWidth="1"/>
    <col min="14595" max="14595" width="45.7109375" style="3" customWidth="1"/>
    <col min="14596" max="14596" width="10.42578125" style="3" customWidth="1"/>
    <col min="14597" max="14597" width="24.7109375" style="3" customWidth="1"/>
    <col min="14598" max="14598" width="6.140625" style="3" customWidth="1"/>
    <col min="14599" max="14599" width="12.42578125" style="3" customWidth="1"/>
    <col min="14600" max="14600" width="14.7109375" style="3" customWidth="1"/>
    <col min="14601" max="14601" width="13.85546875" style="3" customWidth="1"/>
    <col min="14602" max="14602" width="12" style="3" customWidth="1"/>
    <col min="14603" max="14603" width="14.7109375" style="3" customWidth="1"/>
    <col min="14604" max="14604" width="27.7109375" style="3" customWidth="1"/>
    <col min="14605" max="14845" width="11.42578125" style="3"/>
    <col min="14846" max="14846" width="5.140625" style="3" customWidth="1"/>
    <col min="14847" max="14847" width="6.7109375" style="3" customWidth="1"/>
    <col min="14848" max="14848" width="11.42578125" style="3"/>
    <col min="14849" max="14849" width="8" style="3" customWidth="1"/>
    <col min="14850" max="14850" width="9.28515625" style="3" customWidth="1"/>
    <col min="14851" max="14851" width="45.7109375" style="3" customWidth="1"/>
    <col min="14852" max="14852" width="10.42578125" style="3" customWidth="1"/>
    <col min="14853" max="14853" width="24.7109375" style="3" customWidth="1"/>
    <col min="14854" max="14854" width="6.140625" style="3" customWidth="1"/>
    <col min="14855" max="14855" width="12.42578125" style="3" customWidth="1"/>
    <col min="14856" max="14856" width="14.7109375" style="3" customWidth="1"/>
    <col min="14857" max="14857" width="13.85546875" style="3" customWidth="1"/>
    <col min="14858" max="14858" width="12" style="3" customWidth="1"/>
    <col min="14859" max="14859" width="14.7109375" style="3" customWidth="1"/>
    <col min="14860" max="14860" width="27.7109375" style="3" customWidth="1"/>
    <col min="14861" max="15101" width="11.42578125" style="3"/>
    <col min="15102" max="15102" width="5.140625" style="3" customWidth="1"/>
    <col min="15103" max="15103" width="6.7109375" style="3" customWidth="1"/>
    <col min="15104" max="15104" width="11.42578125" style="3"/>
    <col min="15105" max="15105" width="8" style="3" customWidth="1"/>
    <col min="15106" max="15106" width="9.28515625" style="3" customWidth="1"/>
    <col min="15107" max="15107" width="45.7109375" style="3" customWidth="1"/>
    <col min="15108" max="15108" width="10.42578125" style="3" customWidth="1"/>
    <col min="15109" max="15109" width="24.7109375" style="3" customWidth="1"/>
    <col min="15110" max="15110" width="6.140625" style="3" customWidth="1"/>
    <col min="15111" max="15111" width="12.42578125" style="3" customWidth="1"/>
    <col min="15112" max="15112" width="14.7109375" style="3" customWidth="1"/>
    <col min="15113" max="15113" width="13.85546875" style="3" customWidth="1"/>
    <col min="15114" max="15114" width="12" style="3" customWidth="1"/>
    <col min="15115" max="15115" width="14.7109375" style="3" customWidth="1"/>
    <col min="15116" max="15116" width="27.7109375" style="3" customWidth="1"/>
    <col min="15117" max="15357" width="11.42578125" style="3"/>
    <col min="15358" max="15358" width="5.140625" style="3" customWidth="1"/>
    <col min="15359" max="15359" width="6.7109375" style="3" customWidth="1"/>
    <col min="15360" max="15360" width="11.42578125" style="3"/>
    <col min="15361" max="15361" width="8" style="3" customWidth="1"/>
    <col min="15362" max="15362" width="9.28515625" style="3" customWidth="1"/>
    <col min="15363" max="15363" width="45.7109375" style="3" customWidth="1"/>
    <col min="15364" max="15364" width="10.42578125" style="3" customWidth="1"/>
    <col min="15365" max="15365" width="24.7109375" style="3" customWidth="1"/>
    <col min="15366" max="15366" width="6.140625" style="3" customWidth="1"/>
    <col min="15367" max="15367" width="12.42578125" style="3" customWidth="1"/>
    <col min="15368" max="15368" width="14.7109375" style="3" customWidth="1"/>
    <col min="15369" max="15369" width="13.85546875" style="3" customWidth="1"/>
    <col min="15370" max="15370" width="12" style="3" customWidth="1"/>
    <col min="15371" max="15371" width="14.7109375" style="3" customWidth="1"/>
    <col min="15372" max="15372" width="27.7109375" style="3" customWidth="1"/>
    <col min="15373" max="15613" width="11.42578125" style="3"/>
    <col min="15614" max="15614" width="5.140625" style="3" customWidth="1"/>
    <col min="15615" max="15615" width="6.7109375" style="3" customWidth="1"/>
    <col min="15616" max="15616" width="11.42578125" style="3"/>
    <col min="15617" max="15617" width="8" style="3" customWidth="1"/>
    <col min="15618" max="15618" width="9.28515625" style="3" customWidth="1"/>
    <col min="15619" max="15619" width="45.7109375" style="3" customWidth="1"/>
    <col min="15620" max="15620" width="10.42578125" style="3" customWidth="1"/>
    <col min="15621" max="15621" width="24.7109375" style="3" customWidth="1"/>
    <col min="15622" max="15622" width="6.140625" style="3" customWidth="1"/>
    <col min="15623" max="15623" width="12.42578125" style="3" customWidth="1"/>
    <col min="15624" max="15624" width="14.7109375" style="3" customWidth="1"/>
    <col min="15625" max="15625" width="13.85546875" style="3" customWidth="1"/>
    <col min="15626" max="15626" width="12" style="3" customWidth="1"/>
    <col min="15627" max="15627" width="14.7109375" style="3" customWidth="1"/>
    <col min="15628" max="15628" width="27.7109375" style="3" customWidth="1"/>
    <col min="15629" max="15869" width="11.42578125" style="3"/>
    <col min="15870" max="15870" width="5.140625" style="3" customWidth="1"/>
    <col min="15871" max="15871" width="6.7109375" style="3" customWidth="1"/>
    <col min="15872" max="15872" width="11.42578125" style="3"/>
    <col min="15873" max="15873" width="8" style="3" customWidth="1"/>
    <col min="15874" max="15874" width="9.28515625" style="3" customWidth="1"/>
    <col min="15875" max="15875" width="45.7109375" style="3" customWidth="1"/>
    <col min="15876" max="15876" width="10.42578125" style="3" customWidth="1"/>
    <col min="15877" max="15877" width="24.7109375" style="3" customWidth="1"/>
    <col min="15878" max="15878" width="6.140625" style="3" customWidth="1"/>
    <col min="15879" max="15879" width="12.42578125" style="3" customWidth="1"/>
    <col min="15880" max="15880" width="14.7109375" style="3" customWidth="1"/>
    <col min="15881" max="15881" width="13.85546875" style="3" customWidth="1"/>
    <col min="15882" max="15882" width="12" style="3" customWidth="1"/>
    <col min="15883" max="15883" width="14.7109375" style="3" customWidth="1"/>
    <col min="15884" max="15884" width="27.7109375" style="3" customWidth="1"/>
    <col min="15885" max="16125" width="11.42578125" style="3"/>
    <col min="16126" max="16126" width="5.140625" style="3" customWidth="1"/>
    <col min="16127" max="16127" width="6.7109375" style="3" customWidth="1"/>
    <col min="16128" max="16128" width="11.42578125" style="3"/>
    <col min="16129" max="16129" width="8" style="3" customWidth="1"/>
    <col min="16130" max="16130" width="9.28515625" style="3" customWidth="1"/>
    <col min="16131" max="16131" width="45.7109375" style="3" customWidth="1"/>
    <col min="16132" max="16132" width="10.42578125" style="3" customWidth="1"/>
    <col min="16133" max="16133" width="24.7109375" style="3" customWidth="1"/>
    <col min="16134" max="16134" width="6.140625" style="3" customWidth="1"/>
    <col min="16135" max="16135" width="12.42578125" style="3" customWidth="1"/>
    <col min="16136" max="16136" width="14.7109375" style="3" customWidth="1"/>
    <col min="16137" max="16137" width="13.85546875" style="3" customWidth="1"/>
    <col min="16138" max="16138" width="12" style="3" customWidth="1"/>
    <col min="16139" max="16139" width="14.7109375" style="3" customWidth="1"/>
    <col min="16140" max="16140" width="27.7109375" style="3" customWidth="1"/>
    <col min="16141" max="16384" width="11.42578125" style="3"/>
  </cols>
  <sheetData>
    <row r="1" spans="1:12" s="387" customFormat="1" ht="17.25" customHeight="1" x14ac:dyDescent="0.25">
      <c r="A1" s="386" t="s">
        <v>0</v>
      </c>
      <c r="C1" s="388"/>
      <c r="D1" s="385"/>
      <c r="E1" s="389"/>
      <c r="F1" s="385"/>
      <c r="G1" s="385"/>
      <c r="H1" s="390"/>
      <c r="K1" s="391"/>
      <c r="L1" s="392"/>
    </row>
    <row r="2" spans="1:12" s="387" customFormat="1" ht="15.75" customHeight="1" x14ac:dyDescent="0.25">
      <c r="A2" s="386" t="s">
        <v>2786</v>
      </c>
      <c r="C2" s="388"/>
      <c r="D2" s="385"/>
      <c r="E2" s="389"/>
      <c r="F2" s="385"/>
      <c r="G2" s="385"/>
      <c r="H2" s="390"/>
      <c r="K2" s="391"/>
      <c r="L2" s="392"/>
    </row>
    <row r="3" spans="1:12" s="387" customFormat="1" ht="12.75" customHeight="1" x14ac:dyDescent="0.25">
      <c r="B3" s="393"/>
      <c r="C3" s="388"/>
      <c r="D3" s="385"/>
      <c r="E3" s="389"/>
      <c r="F3" s="385"/>
      <c r="G3" s="385"/>
      <c r="H3" s="390"/>
      <c r="K3" s="391"/>
      <c r="L3" s="392"/>
    </row>
    <row r="4" spans="1:12" s="360" customFormat="1" ht="41.25" customHeight="1" x14ac:dyDescent="0.25">
      <c r="A4" s="481" t="s">
        <v>3198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</row>
    <row r="5" spans="1:12" s="360" customFormat="1" ht="12.75" customHeight="1" x14ac:dyDescent="0.25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</row>
    <row r="6" spans="1:12" s="387" customFormat="1" ht="15" x14ac:dyDescent="0.25">
      <c r="A6" s="386" t="s">
        <v>3199</v>
      </c>
      <c r="C6" s="388"/>
      <c r="D6" s="393"/>
      <c r="E6" s="395"/>
      <c r="F6" s="393"/>
      <c r="G6" s="396"/>
      <c r="H6" s="396"/>
      <c r="I6" s="385"/>
      <c r="K6" s="391"/>
      <c r="L6" s="392"/>
    </row>
    <row r="7" spans="1:12" s="387" customFormat="1" ht="15" x14ac:dyDescent="0.25">
      <c r="A7" s="397" t="s">
        <v>2789</v>
      </c>
      <c r="C7" s="388"/>
      <c r="D7" s="385"/>
      <c r="E7" s="389"/>
      <c r="F7" s="385"/>
      <c r="G7" s="385"/>
      <c r="H7" s="390"/>
      <c r="K7" s="391"/>
      <c r="L7" s="392"/>
    </row>
    <row r="8" spans="1:12" s="377" customFormat="1" ht="36" customHeight="1" x14ac:dyDescent="0.25">
      <c r="A8" s="398" t="s">
        <v>3200</v>
      </c>
      <c r="B8" s="399" t="s">
        <v>2791</v>
      </c>
      <c r="C8" s="399" t="s">
        <v>162</v>
      </c>
      <c r="D8" s="400" t="s">
        <v>163</v>
      </c>
      <c r="E8" s="399" t="s">
        <v>164</v>
      </c>
      <c r="F8" s="399" t="s">
        <v>165</v>
      </c>
      <c r="G8" s="400" t="s">
        <v>3201</v>
      </c>
      <c r="H8" s="401" t="s">
        <v>3202</v>
      </c>
      <c r="I8" s="401" t="s">
        <v>3203</v>
      </c>
      <c r="J8" s="401" t="s">
        <v>3204</v>
      </c>
      <c r="K8" s="401" t="s">
        <v>3205</v>
      </c>
      <c r="L8" s="398" t="s">
        <v>172</v>
      </c>
    </row>
    <row r="9" spans="1:12" ht="30" customHeight="1" x14ac:dyDescent="0.25">
      <c r="A9" s="341">
        <v>1</v>
      </c>
      <c r="B9" s="328" t="s">
        <v>3206</v>
      </c>
      <c r="C9" s="375" t="s">
        <v>3207</v>
      </c>
      <c r="D9" s="328" t="s">
        <v>3208</v>
      </c>
      <c r="E9" s="375" t="s">
        <v>3209</v>
      </c>
      <c r="F9" s="328" t="s">
        <v>247</v>
      </c>
      <c r="G9" s="330">
        <v>1125.6000000000001</v>
      </c>
      <c r="H9" s="330"/>
      <c r="I9" s="330">
        <f t="shared" ref="I9:I86" si="0">SUM(G9:H9)</f>
        <v>1125.6000000000001</v>
      </c>
      <c r="J9" s="330">
        <v>40.85</v>
      </c>
      <c r="K9" s="330">
        <f t="shared" ref="K9:K86" si="1">I9-J9</f>
        <v>1084.7500000000002</v>
      </c>
      <c r="L9" s="375"/>
    </row>
    <row r="10" spans="1:12" ht="30" customHeight="1" x14ac:dyDescent="0.25">
      <c r="A10" s="341">
        <v>2</v>
      </c>
      <c r="B10" s="328" t="s">
        <v>3210</v>
      </c>
      <c r="C10" s="375" t="s">
        <v>3211</v>
      </c>
      <c r="D10" s="328" t="s">
        <v>3212</v>
      </c>
      <c r="E10" s="375" t="s">
        <v>180</v>
      </c>
      <c r="F10" s="328" t="s">
        <v>349</v>
      </c>
      <c r="G10" s="330">
        <v>3081.43</v>
      </c>
      <c r="H10" s="330"/>
      <c r="I10" s="330">
        <f t="shared" si="0"/>
        <v>3081.43</v>
      </c>
      <c r="J10" s="330">
        <v>138.26</v>
      </c>
      <c r="K10" s="330">
        <f t="shared" si="1"/>
        <v>2943.17</v>
      </c>
      <c r="L10" s="375"/>
    </row>
    <row r="11" spans="1:12" ht="30" customHeight="1" x14ac:dyDescent="0.25">
      <c r="A11" s="341">
        <v>3</v>
      </c>
      <c r="B11" s="328" t="s">
        <v>3213</v>
      </c>
      <c r="C11" s="375" t="s">
        <v>3214</v>
      </c>
      <c r="D11" s="328" t="s">
        <v>3215</v>
      </c>
      <c r="E11" s="375" t="s">
        <v>296</v>
      </c>
      <c r="F11" s="328" t="s">
        <v>247</v>
      </c>
      <c r="G11" s="330">
        <v>1283.1799999999998</v>
      </c>
      <c r="H11" s="330"/>
      <c r="I11" s="330">
        <f t="shared" si="0"/>
        <v>1283.1799999999998</v>
      </c>
      <c r="J11" s="330">
        <v>82.61</v>
      </c>
      <c r="K11" s="330">
        <f t="shared" si="1"/>
        <v>1200.57</v>
      </c>
      <c r="L11" s="375"/>
    </row>
    <row r="12" spans="1:12" ht="30" customHeight="1" x14ac:dyDescent="0.25">
      <c r="A12" s="341">
        <v>4</v>
      </c>
      <c r="B12" s="328" t="s">
        <v>3216</v>
      </c>
      <c r="C12" s="375" t="s">
        <v>3217</v>
      </c>
      <c r="D12" s="328" t="s">
        <v>3218</v>
      </c>
      <c r="E12" s="375" t="s">
        <v>199</v>
      </c>
      <c r="F12" s="328" t="s">
        <v>247</v>
      </c>
      <c r="G12" s="330">
        <v>1295.18</v>
      </c>
      <c r="H12" s="330"/>
      <c r="I12" s="330">
        <f t="shared" si="0"/>
        <v>1295.18</v>
      </c>
      <c r="J12" s="330">
        <v>191.89</v>
      </c>
      <c r="K12" s="330">
        <f t="shared" si="1"/>
        <v>1103.29</v>
      </c>
      <c r="L12" s="375"/>
    </row>
    <row r="13" spans="1:12" ht="30" customHeight="1" x14ac:dyDescent="0.25">
      <c r="A13" s="341">
        <v>5</v>
      </c>
      <c r="B13" s="328" t="s">
        <v>3219</v>
      </c>
      <c r="C13" s="375" t="s">
        <v>3220</v>
      </c>
      <c r="D13" s="328" t="s">
        <v>3221</v>
      </c>
      <c r="E13" s="375" t="s">
        <v>3222</v>
      </c>
      <c r="F13" s="328" t="s">
        <v>3223</v>
      </c>
      <c r="G13" s="330">
        <v>1224.47</v>
      </c>
      <c r="H13" s="330"/>
      <c r="I13" s="330">
        <f t="shared" si="0"/>
        <v>1224.47</v>
      </c>
      <c r="J13" s="330">
        <v>72.509999999999991</v>
      </c>
      <c r="K13" s="330">
        <f t="shared" si="1"/>
        <v>1151.96</v>
      </c>
      <c r="L13" s="375"/>
    </row>
    <row r="14" spans="1:12" ht="30" customHeight="1" x14ac:dyDescent="0.25">
      <c r="A14" s="341">
        <v>6</v>
      </c>
      <c r="B14" s="328" t="s">
        <v>3224</v>
      </c>
      <c r="C14" s="375" t="s">
        <v>3225</v>
      </c>
      <c r="D14" s="328" t="s">
        <v>3226</v>
      </c>
      <c r="E14" s="375" t="s">
        <v>273</v>
      </c>
      <c r="F14" s="328" t="s">
        <v>704</v>
      </c>
      <c r="G14" s="330">
        <v>994.91000000000008</v>
      </c>
      <c r="H14" s="330"/>
      <c r="I14" s="330">
        <f t="shared" si="0"/>
        <v>994.91000000000008</v>
      </c>
      <c r="J14" s="330">
        <v>38.479999999999997</v>
      </c>
      <c r="K14" s="330">
        <f t="shared" si="1"/>
        <v>956.43000000000006</v>
      </c>
      <c r="L14" s="375"/>
    </row>
    <row r="15" spans="1:12" ht="30" customHeight="1" x14ac:dyDescent="0.25">
      <c r="A15" s="341">
        <v>7</v>
      </c>
      <c r="B15" s="328" t="s">
        <v>3227</v>
      </c>
      <c r="C15" s="375" t="s">
        <v>3228</v>
      </c>
      <c r="D15" s="328" t="s">
        <v>3229</v>
      </c>
      <c r="E15" s="375" t="s">
        <v>3209</v>
      </c>
      <c r="F15" s="328" t="s">
        <v>247</v>
      </c>
      <c r="G15" s="330">
        <v>1005.05</v>
      </c>
      <c r="H15" s="330"/>
      <c r="I15" s="330">
        <f t="shared" si="0"/>
        <v>1005.05</v>
      </c>
      <c r="J15" s="330">
        <v>32.99</v>
      </c>
      <c r="K15" s="330">
        <f t="shared" si="1"/>
        <v>972.06</v>
      </c>
      <c r="L15" s="375"/>
    </row>
    <row r="16" spans="1:12" ht="30" customHeight="1" x14ac:dyDescent="0.25">
      <c r="A16" s="341">
        <v>8</v>
      </c>
      <c r="B16" s="328" t="s">
        <v>3230</v>
      </c>
      <c r="C16" s="375" t="s">
        <v>3231</v>
      </c>
      <c r="D16" s="328" t="s">
        <v>3232</v>
      </c>
      <c r="E16" s="375" t="s">
        <v>3209</v>
      </c>
      <c r="F16" s="328" t="s">
        <v>247</v>
      </c>
      <c r="G16" s="330">
        <v>1299.99</v>
      </c>
      <c r="H16" s="330"/>
      <c r="I16" s="330">
        <f t="shared" si="0"/>
        <v>1299.99</v>
      </c>
      <c r="J16" s="330">
        <v>43.29</v>
      </c>
      <c r="K16" s="330">
        <f t="shared" si="1"/>
        <v>1256.7</v>
      </c>
      <c r="L16" s="375"/>
    </row>
    <row r="17" spans="1:12" ht="30" customHeight="1" x14ac:dyDescent="0.25">
      <c r="A17" s="341">
        <v>9</v>
      </c>
      <c r="B17" s="328" t="s">
        <v>3233</v>
      </c>
      <c r="C17" s="375" t="s">
        <v>3234</v>
      </c>
      <c r="D17" s="328" t="s">
        <v>3232</v>
      </c>
      <c r="E17" s="375" t="s">
        <v>3235</v>
      </c>
      <c r="F17" s="328" t="s">
        <v>247</v>
      </c>
      <c r="G17" s="330">
        <v>841.2</v>
      </c>
      <c r="H17" s="330"/>
      <c r="I17" s="330">
        <f t="shared" si="0"/>
        <v>841.2</v>
      </c>
      <c r="J17" s="330">
        <v>29.65</v>
      </c>
      <c r="K17" s="330">
        <f t="shared" si="1"/>
        <v>811.55000000000007</v>
      </c>
      <c r="L17" s="375"/>
    </row>
    <row r="18" spans="1:12" ht="30" customHeight="1" x14ac:dyDescent="0.25">
      <c r="A18" s="341">
        <v>10</v>
      </c>
      <c r="B18" s="328" t="s">
        <v>3236</v>
      </c>
      <c r="C18" s="375" t="s">
        <v>3237</v>
      </c>
      <c r="D18" s="328" t="s">
        <v>3238</v>
      </c>
      <c r="E18" s="375" t="s">
        <v>3209</v>
      </c>
      <c r="F18" s="328" t="s">
        <v>247</v>
      </c>
      <c r="G18" s="330">
        <v>1295.8300000000002</v>
      </c>
      <c r="H18" s="330"/>
      <c r="I18" s="330">
        <f t="shared" si="0"/>
        <v>1295.8300000000002</v>
      </c>
      <c r="J18" s="330">
        <v>53.12</v>
      </c>
      <c r="K18" s="330">
        <f t="shared" si="1"/>
        <v>1242.7100000000003</v>
      </c>
      <c r="L18" s="375"/>
    </row>
    <row r="19" spans="1:12" ht="30" customHeight="1" x14ac:dyDescent="0.25">
      <c r="A19" s="341">
        <v>11</v>
      </c>
      <c r="B19" s="328" t="s">
        <v>3239</v>
      </c>
      <c r="C19" s="375" t="s">
        <v>3240</v>
      </c>
      <c r="D19" s="328" t="s">
        <v>3241</v>
      </c>
      <c r="E19" s="375" t="s">
        <v>3209</v>
      </c>
      <c r="F19" s="328" t="s">
        <v>247</v>
      </c>
      <c r="G19" s="330">
        <v>1293.74</v>
      </c>
      <c r="H19" s="330"/>
      <c r="I19" s="330">
        <f t="shared" si="0"/>
        <v>1293.74</v>
      </c>
      <c r="J19" s="330">
        <v>83.039999999999992</v>
      </c>
      <c r="K19" s="330">
        <f t="shared" si="1"/>
        <v>1210.7</v>
      </c>
      <c r="L19" s="375"/>
    </row>
    <row r="20" spans="1:12" ht="30" customHeight="1" x14ac:dyDescent="0.25">
      <c r="A20" s="341">
        <v>12</v>
      </c>
      <c r="B20" s="328" t="s">
        <v>3242</v>
      </c>
      <c r="C20" s="375" t="s">
        <v>3243</v>
      </c>
      <c r="D20" s="328" t="s">
        <v>3244</v>
      </c>
      <c r="E20" s="375" t="s">
        <v>199</v>
      </c>
      <c r="F20" s="328" t="s">
        <v>247</v>
      </c>
      <c r="G20" s="330">
        <v>1274.9000000000001</v>
      </c>
      <c r="H20" s="330"/>
      <c r="I20" s="330">
        <f t="shared" si="0"/>
        <v>1274.9000000000001</v>
      </c>
      <c r="J20" s="330">
        <v>67.28</v>
      </c>
      <c r="K20" s="330">
        <f t="shared" si="1"/>
        <v>1207.6200000000001</v>
      </c>
      <c r="L20" s="375"/>
    </row>
    <row r="21" spans="1:12" ht="30" customHeight="1" x14ac:dyDescent="0.25">
      <c r="A21" s="341">
        <v>13</v>
      </c>
      <c r="B21" s="328" t="s">
        <v>3245</v>
      </c>
      <c r="C21" s="375" t="s">
        <v>3246</v>
      </c>
      <c r="D21" s="328" t="s">
        <v>3247</v>
      </c>
      <c r="E21" s="375" t="s">
        <v>3248</v>
      </c>
      <c r="F21" s="328" t="s">
        <v>414</v>
      </c>
      <c r="G21" s="330">
        <v>1288.52</v>
      </c>
      <c r="H21" s="330"/>
      <c r="I21" s="330">
        <f t="shared" si="0"/>
        <v>1288.52</v>
      </c>
      <c r="J21" s="330">
        <v>53.73</v>
      </c>
      <c r="K21" s="330">
        <f t="shared" si="1"/>
        <v>1234.79</v>
      </c>
      <c r="L21" s="375"/>
    </row>
    <row r="22" spans="1:12" ht="30" customHeight="1" x14ac:dyDescent="0.25">
      <c r="A22" s="341">
        <v>14</v>
      </c>
      <c r="B22" s="328" t="s">
        <v>3249</v>
      </c>
      <c r="C22" s="375" t="s">
        <v>3250</v>
      </c>
      <c r="D22" s="328" t="s">
        <v>3251</v>
      </c>
      <c r="E22" s="375" t="s">
        <v>3209</v>
      </c>
      <c r="F22" s="328" t="s">
        <v>247</v>
      </c>
      <c r="G22" s="330">
        <v>1299.99</v>
      </c>
      <c r="H22" s="330"/>
      <c r="I22" s="330">
        <f t="shared" si="0"/>
        <v>1299.99</v>
      </c>
      <c r="J22" s="330">
        <v>43.29</v>
      </c>
      <c r="K22" s="330">
        <f t="shared" si="1"/>
        <v>1256.7</v>
      </c>
      <c r="L22" s="375"/>
    </row>
    <row r="23" spans="1:12" ht="30" customHeight="1" x14ac:dyDescent="0.25">
      <c r="A23" s="341">
        <v>15</v>
      </c>
      <c r="B23" s="328" t="s">
        <v>3252</v>
      </c>
      <c r="C23" s="375" t="s">
        <v>3253</v>
      </c>
      <c r="D23" s="328" t="s">
        <v>3254</v>
      </c>
      <c r="E23" s="375" t="s">
        <v>307</v>
      </c>
      <c r="F23" s="328" t="s">
        <v>308</v>
      </c>
      <c r="G23" s="330">
        <v>1086.74</v>
      </c>
      <c r="H23" s="330"/>
      <c r="I23" s="330">
        <f t="shared" si="0"/>
        <v>1086.74</v>
      </c>
      <c r="J23" s="330">
        <v>73.069999999999993</v>
      </c>
      <c r="K23" s="330">
        <f t="shared" si="1"/>
        <v>1013.6700000000001</v>
      </c>
      <c r="L23" s="375"/>
    </row>
    <row r="24" spans="1:12" ht="30" customHeight="1" x14ac:dyDescent="0.25">
      <c r="A24" s="341">
        <v>16</v>
      </c>
      <c r="B24" s="328" t="s">
        <v>3255</v>
      </c>
      <c r="C24" s="375" t="s">
        <v>3256</v>
      </c>
      <c r="D24" s="328" t="s">
        <v>3257</v>
      </c>
      <c r="E24" s="375" t="s">
        <v>296</v>
      </c>
      <c r="F24" s="328" t="s">
        <v>269</v>
      </c>
      <c r="G24" s="330">
        <v>854.92000000000007</v>
      </c>
      <c r="H24" s="330"/>
      <c r="I24" s="330">
        <f t="shared" si="0"/>
        <v>854.92000000000007</v>
      </c>
      <c r="J24" s="330">
        <v>30.17</v>
      </c>
      <c r="K24" s="330">
        <f t="shared" si="1"/>
        <v>824.75000000000011</v>
      </c>
      <c r="L24" s="375"/>
    </row>
    <row r="25" spans="1:12" ht="30" customHeight="1" x14ac:dyDescent="0.25">
      <c r="A25" s="341">
        <v>17</v>
      </c>
      <c r="B25" s="328" t="s">
        <v>3258</v>
      </c>
      <c r="C25" s="375" t="s">
        <v>3259</v>
      </c>
      <c r="D25" s="328" t="s">
        <v>3260</v>
      </c>
      <c r="E25" s="375" t="s">
        <v>3209</v>
      </c>
      <c r="F25" s="328" t="s">
        <v>247</v>
      </c>
      <c r="G25" s="330">
        <v>1294.56</v>
      </c>
      <c r="H25" s="330"/>
      <c r="I25" s="330">
        <f t="shared" si="0"/>
        <v>1294.56</v>
      </c>
      <c r="J25" s="330">
        <v>68.069999999999993</v>
      </c>
      <c r="K25" s="330">
        <f t="shared" si="1"/>
        <v>1226.49</v>
      </c>
      <c r="L25" s="375"/>
    </row>
    <row r="26" spans="1:12" ht="30" customHeight="1" x14ac:dyDescent="0.25">
      <c r="A26" s="341">
        <v>18</v>
      </c>
      <c r="B26" s="328" t="s">
        <v>3261</v>
      </c>
      <c r="C26" s="375" t="s">
        <v>3262</v>
      </c>
      <c r="D26" s="328" t="s">
        <v>3263</v>
      </c>
      <c r="E26" s="375" t="s">
        <v>296</v>
      </c>
      <c r="F26" s="328" t="s">
        <v>247</v>
      </c>
      <c r="G26" s="330">
        <v>841.95</v>
      </c>
      <c r="H26" s="330"/>
      <c r="I26" s="330">
        <f t="shared" si="0"/>
        <v>841.95</v>
      </c>
      <c r="J26" s="330">
        <v>29.5</v>
      </c>
      <c r="K26" s="330">
        <f t="shared" si="1"/>
        <v>812.45</v>
      </c>
      <c r="L26" s="375"/>
    </row>
    <row r="27" spans="1:12" ht="30" customHeight="1" x14ac:dyDescent="0.25">
      <c r="A27" s="341">
        <v>19</v>
      </c>
      <c r="B27" s="328" t="s">
        <v>3264</v>
      </c>
      <c r="C27" s="375" t="s">
        <v>3265</v>
      </c>
      <c r="D27" s="328" t="s">
        <v>3266</v>
      </c>
      <c r="E27" s="375" t="s">
        <v>3209</v>
      </c>
      <c r="F27" s="328" t="s">
        <v>247</v>
      </c>
      <c r="G27" s="330">
        <v>967.78000000000009</v>
      </c>
      <c r="H27" s="330"/>
      <c r="I27" s="330">
        <f t="shared" si="0"/>
        <v>967.78000000000009</v>
      </c>
      <c r="J27" s="330">
        <v>35.4</v>
      </c>
      <c r="K27" s="330">
        <f t="shared" si="1"/>
        <v>932.38000000000011</v>
      </c>
      <c r="L27" s="375"/>
    </row>
    <row r="28" spans="1:12" ht="30" customHeight="1" x14ac:dyDescent="0.25">
      <c r="A28" s="341">
        <v>20</v>
      </c>
      <c r="B28" s="328" t="s">
        <v>3267</v>
      </c>
      <c r="C28" s="375" t="s">
        <v>3268</v>
      </c>
      <c r="D28" s="328" t="s">
        <v>3269</v>
      </c>
      <c r="E28" s="375" t="s">
        <v>3209</v>
      </c>
      <c r="F28" s="328" t="s">
        <v>247</v>
      </c>
      <c r="G28" s="330">
        <v>1235.1999999999998</v>
      </c>
      <c r="H28" s="330"/>
      <c r="I28" s="330">
        <f t="shared" si="0"/>
        <v>1235.1999999999998</v>
      </c>
      <c r="J28" s="330">
        <v>112.7</v>
      </c>
      <c r="K28" s="330">
        <f t="shared" si="1"/>
        <v>1122.4999999999998</v>
      </c>
      <c r="L28" s="375"/>
    </row>
    <row r="29" spans="1:12" ht="30" customHeight="1" x14ac:dyDescent="0.25">
      <c r="A29" s="341">
        <v>21</v>
      </c>
      <c r="B29" s="328" t="s">
        <v>3270</v>
      </c>
      <c r="C29" s="375" t="s">
        <v>3271</v>
      </c>
      <c r="D29" s="328" t="s">
        <v>3272</v>
      </c>
      <c r="E29" s="375" t="s">
        <v>3209</v>
      </c>
      <c r="F29" s="328" t="s">
        <v>247</v>
      </c>
      <c r="G29" s="330">
        <v>1294.56</v>
      </c>
      <c r="H29" s="330"/>
      <c r="I29" s="330">
        <f t="shared" si="0"/>
        <v>1294.56</v>
      </c>
      <c r="J29" s="330">
        <v>53.07</v>
      </c>
      <c r="K29" s="330">
        <f t="shared" si="1"/>
        <v>1241.49</v>
      </c>
      <c r="L29" s="375"/>
    </row>
    <row r="30" spans="1:12" ht="30" customHeight="1" x14ac:dyDescent="0.25">
      <c r="A30" s="341">
        <v>22</v>
      </c>
      <c r="B30" s="328" t="s">
        <v>3273</v>
      </c>
      <c r="C30" s="375" t="s">
        <v>3274</v>
      </c>
      <c r="D30" s="328" t="s">
        <v>3275</v>
      </c>
      <c r="E30" s="375" t="s">
        <v>3209</v>
      </c>
      <c r="F30" s="328" t="s">
        <v>247</v>
      </c>
      <c r="G30" s="330">
        <v>1296.3300000000002</v>
      </c>
      <c r="H30" s="330"/>
      <c r="I30" s="330">
        <f t="shared" si="0"/>
        <v>1296.3300000000002</v>
      </c>
      <c r="J30" s="330">
        <v>43.14</v>
      </c>
      <c r="K30" s="330">
        <f t="shared" si="1"/>
        <v>1253.19</v>
      </c>
      <c r="L30" s="375"/>
    </row>
    <row r="31" spans="1:12" ht="30" customHeight="1" x14ac:dyDescent="0.25">
      <c r="A31" s="341">
        <v>23</v>
      </c>
      <c r="B31" s="328" t="s">
        <v>3276</v>
      </c>
      <c r="C31" s="375" t="s">
        <v>3277</v>
      </c>
      <c r="D31" s="328" t="s">
        <v>3278</v>
      </c>
      <c r="E31" s="375" t="s">
        <v>190</v>
      </c>
      <c r="F31" s="328" t="s">
        <v>349</v>
      </c>
      <c r="G31" s="330">
        <v>3868.8599999999997</v>
      </c>
      <c r="H31" s="330"/>
      <c r="I31" s="330">
        <f t="shared" si="0"/>
        <v>3868.8599999999997</v>
      </c>
      <c r="J31" s="330">
        <v>154.75</v>
      </c>
      <c r="K31" s="330">
        <f t="shared" si="1"/>
        <v>3714.1099999999997</v>
      </c>
      <c r="L31" s="375"/>
    </row>
    <row r="32" spans="1:12" ht="30" customHeight="1" x14ac:dyDescent="0.25">
      <c r="A32" s="341">
        <v>24</v>
      </c>
      <c r="B32" s="328" t="s">
        <v>3279</v>
      </c>
      <c r="C32" s="375" t="s">
        <v>3280</v>
      </c>
      <c r="D32" s="328" t="s">
        <v>3281</v>
      </c>
      <c r="E32" s="375" t="s">
        <v>190</v>
      </c>
      <c r="F32" s="328" t="s">
        <v>349</v>
      </c>
      <c r="G32" s="330">
        <v>3871.8599999999997</v>
      </c>
      <c r="H32" s="330"/>
      <c r="I32" s="330">
        <f t="shared" si="0"/>
        <v>3871.8599999999997</v>
      </c>
      <c r="J32" s="330">
        <v>550.87</v>
      </c>
      <c r="K32" s="330">
        <f t="shared" si="1"/>
        <v>3320.99</v>
      </c>
      <c r="L32" s="375"/>
    </row>
    <row r="33" spans="1:12" ht="30" customHeight="1" x14ac:dyDescent="0.25">
      <c r="A33" s="341">
        <v>25</v>
      </c>
      <c r="B33" s="328" t="s">
        <v>3282</v>
      </c>
      <c r="C33" s="375" t="s">
        <v>3283</v>
      </c>
      <c r="D33" s="328" t="s">
        <v>3284</v>
      </c>
      <c r="E33" s="375" t="s">
        <v>307</v>
      </c>
      <c r="F33" s="328" t="s">
        <v>308</v>
      </c>
      <c r="G33" s="330">
        <v>1171.4900000000002</v>
      </c>
      <c r="H33" s="330"/>
      <c r="I33" s="330">
        <f t="shared" si="0"/>
        <v>1171.4900000000002</v>
      </c>
      <c r="J33" s="330">
        <v>70.94</v>
      </c>
      <c r="K33" s="330">
        <f t="shared" si="1"/>
        <v>1100.5500000000002</v>
      </c>
      <c r="L33" s="375"/>
    </row>
    <row r="34" spans="1:12" ht="30" customHeight="1" x14ac:dyDescent="0.25">
      <c r="A34" s="341">
        <v>26</v>
      </c>
      <c r="B34" s="328" t="s">
        <v>3285</v>
      </c>
      <c r="C34" s="375" t="s">
        <v>3286</v>
      </c>
      <c r="D34" s="328" t="s">
        <v>3287</v>
      </c>
      <c r="E34" s="375" t="s">
        <v>3222</v>
      </c>
      <c r="F34" s="328" t="s">
        <v>3223</v>
      </c>
      <c r="G34" s="330">
        <v>1233.0900000000001</v>
      </c>
      <c r="H34" s="330"/>
      <c r="I34" s="330">
        <f t="shared" si="0"/>
        <v>1233.0900000000001</v>
      </c>
      <c r="J34" s="330">
        <v>62.86</v>
      </c>
      <c r="K34" s="330">
        <f t="shared" si="1"/>
        <v>1170.2300000000002</v>
      </c>
      <c r="L34" s="375"/>
    </row>
    <row r="35" spans="1:12" ht="30" customHeight="1" x14ac:dyDescent="0.25">
      <c r="A35" s="341">
        <v>27</v>
      </c>
      <c r="B35" s="328" t="s">
        <v>3288</v>
      </c>
      <c r="C35" s="375" t="s">
        <v>3289</v>
      </c>
      <c r="D35" s="328" t="s">
        <v>3290</v>
      </c>
      <c r="E35" s="375" t="s">
        <v>3209</v>
      </c>
      <c r="F35" s="328" t="s">
        <v>247</v>
      </c>
      <c r="G35" s="330">
        <v>1293.74</v>
      </c>
      <c r="H35" s="330"/>
      <c r="I35" s="330">
        <f t="shared" si="0"/>
        <v>1293.74</v>
      </c>
      <c r="J35" s="330">
        <v>134.94</v>
      </c>
      <c r="K35" s="330">
        <f t="shared" si="1"/>
        <v>1158.8</v>
      </c>
      <c r="L35" s="375"/>
    </row>
    <row r="36" spans="1:12" ht="30" customHeight="1" x14ac:dyDescent="0.25">
      <c r="A36" s="341">
        <v>28</v>
      </c>
      <c r="B36" s="328" t="s">
        <v>3291</v>
      </c>
      <c r="C36" s="375" t="s">
        <v>3289</v>
      </c>
      <c r="D36" s="328" t="s">
        <v>3290</v>
      </c>
      <c r="E36" s="375" t="s">
        <v>3209</v>
      </c>
      <c r="F36" s="328" t="s">
        <v>247</v>
      </c>
      <c r="G36" s="330">
        <v>530.81999999999994</v>
      </c>
      <c r="H36" s="330"/>
      <c r="I36" s="330">
        <f t="shared" si="0"/>
        <v>530.81999999999994</v>
      </c>
      <c r="J36" s="330">
        <v>17.23</v>
      </c>
      <c r="K36" s="330">
        <f t="shared" si="1"/>
        <v>513.58999999999992</v>
      </c>
      <c r="L36" s="375"/>
    </row>
    <row r="37" spans="1:12" ht="30" customHeight="1" x14ac:dyDescent="0.25">
      <c r="A37" s="341">
        <v>29</v>
      </c>
      <c r="B37" s="328" t="s">
        <v>3292</v>
      </c>
      <c r="C37" s="375" t="s">
        <v>3293</v>
      </c>
      <c r="D37" s="328" t="s">
        <v>3294</v>
      </c>
      <c r="E37" s="375" t="s">
        <v>3209</v>
      </c>
      <c r="F37" s="328" t="s">
        <v>247</v>
      </c>
      <c r="G37" s="330">
        <v>1195.58</v>
      </c>
      <c r="H37" s="330"/>
      <c r="I37" s="330">
        <f t="shared" si="0"/>
        <v>1195.58</v>
      </c>
      <c r="J37" s="330">
        <v>54.55</v>
      </c>
      <c r="K37" s="330">
        <f t="shared" si="1"/>
        <v>1141.03</v>
      </c>
      <c r="L37" s="375"/>
    </row>
    <row r="38" spans="1:12" ht="30" customHeight="1" x14ac:dyDescent="0.25">
      <c r="A38" s="341">
        <v>30</v>
      </c>
      <c r="B38" s="328" t="s">
        <v>3295</v>
      </c>
      <c r="C38" s="375" t="s">
        <v>3296</v>
      </c>
      <c r="D38" s="328" t="s">
        <v>3297</v>
      </c>
      <c r="E38" s="375" t="s">
        <v>3209</v>
      </c>
      <c r="F38" s="328" t="s">
        <v>247</v>
      </c>
      <c r="G38" s="330">
        <v>1299.99</v>
      </c>
      <c r="H38" s="330"/>
      <c r="I38" s="330">
        <f t="shared" si="0"/>
        <v>1299.99</v>
      </c>
      <c r="J38" s="330">
        <v>43.29</v>
      </c>
      <c r="K38" s="330">
        <f t="shared" si="1"/>
        <v>1256.7</v>
      </c>
      <c r="L38" s="375"/>
    </row>
    <row r="39" spans="1:12" ht="30" customHeight="1" x14ac:dyDescent="0.25">
      <c r="A39" s="341">
        <v>31</v>
      </c>
      <c r="B39" s="328" t="s">
        <v>3298</v>
      </c>
      <c r="C39" s="375" t="s">
        <v>3299</v>
      </c>
      <c r="D39" s="328" t="s">
        <v>3300</v>
      </c>
      <c r="E39" s="375" t="s">
        <v>3209</v>
      </c>
      <c r="F39" s="328" t="s">
        <v>247</v>
      </c>
      <c r="G39" s="330">
        <v>1288.31</v>
      </c>
      <c r="H39" s="330"/>
      <c r="I39" s="330">
        <f t="shared" si="0"/>
        <v>1288.31</v>
      </c>
      <c r="J39" s="330">
        <v>52.82</v>
      </c>
      <c r="K39" s="330">
        <f t="shared" si="1"/>
        <v>1235.49</v>
      </c>
      <c r="L39" s="375"/>
    </row>
    <row r="40" spans="1:12" ht="30" customHeight="1" x14ac:dyDescent="0.25">
      <c r="A40" s="341">
        <v>32</v>
      </c>
      <c r="B40" s="328" t="s">
        <v>3301</v>
      </c>
      <c r="C40" s="375" t="s">
        <v>3302</v>
      </c>
      <c r="D40" s="328" t="s">
        <v>3303</v>
      </c>
      <c r="E40" s="375" t="s">
        <v>3304</v>
      </c>
      <c r="F40" s="328" t="s">
        <v>247</v>
      </c>
      <c r="G40" s="330">
        <v>830.65</v>
      </c>
      <c r="H40" s="330"/>
      <c r="I40" s="330">
        <f t="shared" si="0"/>
        <v>830.65</v>
      </c>
      <c r="J40" s="330">
        <v>39.049999999999997</v>
      </c>
      <c r="K40" s="330">
        <f t="shared" si="1"/>
        <v>791.6</v>
      </c>
      <c r="L40" s="375"/>
    </row>
    <row r="41" spans="1:12" ht="30" customHeight="1" x14ac:dyDescent="0.25">
      <c r="A41" s="341">
        <v>33</v>
      </c>
      <c r="B41" s="328" t="s">
        <v>3305</v>
      </c>
      <c r="C41" s="375" t="s">
        <v>3306</v>
      </c>
      <c r="D41" s="328" t="s">
        <v>3307</v>
      </c>
      <c r="E41" s="375" t="s">
        <v>3209</v>
      </c>
      <c r="F41" s="328" t="s">
        <v>247</v>
      </c>
      <c r="G41" s="330">
        <v>945.6</v>
      </c>
      <c r="H41" s="330"/>
      <c r="I41" s="330">
        <f t="shared" si="0"/>
        <v>945.6</v>
      </c>
      <c r="J41" s="330">
        <v>33.65</v>
      </c>
      <c r="K41" s="330">
        <f t="shared" si="1"/>
        <v>911.95</v>
      </c>
      <c r="L41" s="375"/>
    </row>
    <row r="42" spans="1:12" ht="30" customHeight="1" x14ac:dyDescent="0.25">
      <c r="A42" s="341">
        <v>34</v>
      </c>
      <c r="B42" s="328" t="s">
        <v>3308</v>
      </c>
      <c r="C42" s="375" t="s">
        <v>3309</v>
      </c>
      <c r="D42" s="328" t="s">
        <v>3310</v>
      </c>
      <c r="E42" s="375" t="s">
        <v>3311</v>
      </c>
      <c r="F42" s="328" t="s">
        <v>958</v>
      </c>
      <c r="G42" s="330">
        <v>1069.0500000000002</v>
      </c>
      <c r="H42" s="330"/>
      <c r="I42" s="330">
        <f t="shared" si="0"/>
        <v>1069.0500000000002</v>
      </c>
      <c r="J42" s="330">
        <v>386.08000000000004</v>
      </c>
      <c r="K42" s="330">
        <f t="shared" si="1"/>
        <v>682.97000000000014</v>
      </c>
      <c r="L42" s="375"/>
    </row>
    <row r="43" spans="1:12" ht="30" customHeight="1" x14ac:dyDescent="0.25">
      <c r="A43" s="341">
        <v>35</v>
      </c>
      <c r="B43" s="328" t="s">
        <v>3312</v>
      </c>
      <c r="C43" s="375" t="s">
        <v>3313</v>
      </c>
      <c r="D43" s="328" t="s">
        <v>3314</v>
      </c>
      <c r="E43" s="375" t="s">
        <v>212</v>
      </c>
      <c r="F43" s="328" t="s">
        <v>236</v>
      </c>
      <c r="G43" s="330">
        <v>1362.76</v>
      </c>
      <c r="H43" s="330"/>
      <c r="I43" s="330">
        <f t="shared" si="0"/>
        <v>1362.76</v>
      </c>
      <c r="J43" s="330">
        <v>53.11</v>
      </c>
      <c r="K43" s="330">
        <f t="shared" si="1"/>
        <v>1309.6500000000001</v>
      </c>
      <c r="L43" s="375"/>
    </row>
    <row r="44" spans="1:12" ht="30" customHeight="1" x14ac:dyDescent="0.25">
      <c r="A44" s="341">
        <v>36</v>
      </c>
      <c r="B44" s="328" t="s">
        <v>3315</v>
      </c>
      <c r="C44" s="375" t="s">
        <v>3316</v>
      </c>
      <c r="D44" s="328" t="s">
        <v>3317</v>
      </c>
      <c r="E44" s="375" t="s">
        <v>3318</v>
      </c>
      <c r="F44" s="328" t="s">
        <v>247</v>
      </c>
      <c r="G44" s="330">
        <v>1280.1100000000001</v>
      </c>
      <c r="H44" s="330"/>
      <c r="I44" s="330">
        <f t="shared" si="0"/>
        <v>1280.1100000000001</v>
      </c>
      <c r="J44" s="330">
        <v>52.49</v>
      </c>
      <c r="K44" s="330">
        <f t="shared" si="1"/>
        <v>1227.6200000000001</v>
      </c>
      <c r="L44" s="375"/>
    </row>
    <row r="45" spans="1:12" ht="30" customHeight="1" x14ac:dyDescent="0.25">
      <c r="A45" s="341">
        <v>37</v>
      </c>
      <c r="B45" s="328" t="s">
        <v>3319</v>
      </c>
      <c r="C45" s="375" t="s">
        <v>3320</v>
      </c>
      <c r="D45" s="328" t="s">
        <v>3321</v>
      </c>
      <c r="E45" s="375" t="s">
        <v>3322</v>
      </c>
      <c r="F45" s="328" t="s">
        <v>1810</v>
      </c>
      <c r="G45" s="330">
        <v>1354</v>
      </c>
      <c r="H45" s="330"/>
      <c r="I45" s="330">
        <f t="shared" si="0"/>
        <v>1354</v>
      </c>
      <c r="J45" s="330">
        <v>52.76</v>
      </c>
      <c r="K45" s="330">
        <f t="shared" si="1"/>
        <v>1301.24</v>
      </c>
      <c r="L45" s="375"/>
    </row>
    <row r="46" spans="1:12" ht="30" customHeight="1" x14ac:dyDescent="0.25">
      <c r="A46" s="341">
        <v>38</v>
      </c>
      <c r="B46" s="328" t="s">
        <v>3323</v>
      </c>
      <c r="C46" s="375" t="s">
        <v>3324</v>
      </c>
      <c r="D46" s="328" t="s">
        <v>3325</v>
      </c>
      <c r="E46" s="375" t="s">
        <v>199</v>
      </c>
      <c r="F46" s="328" t="s">
        <v>247</v>
      </c>
      <c r="G46" s="330">
        <v>990</v>
      </c>
      <c r="H46" s="330"/>
      <c r="I46" s="330">
        <f t="shared" si="0"/>
        <v>990</v>
      </c>
      <c r="J46" s="330">
        <v>89.960000000000008</v>
      </c>
      <c r="K46" s="330">
        <f t="shared" si="1"/>
        <v>900.04</v>
      </c>
      <c r="L46" s="375"/>
    </row>
    <row r="47" spans="1:12" ht="30" customHeight="1" x14ac:dyDescent="0.25">
      <c r="A47" s="341">
        <v>39</v>
      </c>
      <c r="B47" s="328" t="s">
        <v>3326</v>
      </c>
      <c r="C47" s="375" t="s">
        <v>3327</v>
      </c>
      <c r="D47" s="328" t="s">
        <v>3328</v>
      </c>
      <c r="E47" s="375" t="s">
        <v>3329</v>
      </c>
      <c r="F47" s="328" t="s">
        <v>349</v>
      </c>
      <c r="G47" s="330">
        <v>3093.67</v>
      </c>
      <c r="H47" s="330"/>
      <c r="I47" s="330">
        <f t="shared" si="0"/>
        <v>3093.67</v>
      </c>
      <c r="J47" s="330">
        <v>1460.3</v>
      </c>
      <c r="K47" s="330">
        <f t="shared" si="1"/>
        <v>1633.3700000000001</v>
      </c>
      <c r="L47" s="375"/>
    </row>
    <row r="48" spans="1:12" ht="30" customHeight="1" x14ac:dyDescent="0.25">
      <c r="A48" s="341">
        <v>40</v>
      </c>
      <c r="B48" s="328" t="s">
        <v>3330</v>
      </c>
      <c r="C48" s="375" t="s">
        <v>3331</v>
      </c>
      <c r="D48" s="328" t="s">
        <v>3332</v>
      </c>
      <c r="E48" s="375" t="s">
        <v>3235</v>
      </c>
      <c r="F48" s="328" t="s">
        <v>247</v>
      </c>
      <c r="G48" s="330">
        <v>915.92</v>
      </c>
      <c r="H48" s="330"/>
      <c r="I48" s="330">
        <f t="shared" si="0"/>
        <v>915.92</v>
      </c>
      <c r="J48" s="330">
        <v>42.46</v>
      </c>
      <c r="K48" s="330">
        <f t="shared" si="1"/>
        <v>873.45999999999992</v>
      </c>
      <c r="L48" s="375"/>
    </row>
    <row r="49" spans="1:12" ht="30" customHeight="1" x14ac:dyDescent="0.25">
      <c r="A49" s="341">
        <v>41</v>
      </c>
      <c r="B49" s="328" t="s">
        <v>3333</v>
      </c>
      <c r="C49" s="375" t="s">
        <v>3334</v>
      </c>
      <c r="D49" s="328" t="s">
        <v>3335</v>
      </c>
      <c r="E49" s="375" t="s">
        <v>3336</v>
      </c>
      <c r="F49" s="328" t="s">
        <v>247</v>
      </c>
      <c r="G49" s="330">
        <v>971.85</v>
      </c>
      <c r="H49" s="330"/>
      <c r="I49" s="330">
        <f t="shared" si="0"/>
        <v>971.85</v>
      </c>
      <c r="J49" s="330">
        <v>34.700000000000003</v>
      </c>
      <c r="K49" s="330">
        <f t="shared" si="1"/>
        <v>937.15</v>
      </c>
      <c r="L49" s="375"/>
    </row>
    <row r="50" spans="1:12" ht="30" customHeight="1" x14ac:dyDescent="0.25">
      <c r="A50" s="341">
        <v>42</v>
      </c>
      <c r="B50" s="328" t="s">
        <v>3337</v>
      </c>
      <c r="C50" s="375" t="s">
        <v>3338</v>
      </c>
      <c r="D50" s="328" t="s">
        <v>3339</v>
      </c>
      <c r="E50" s="375" t="s">
        <v>180</v>
      </c>
      <c r="F50" s="328" t="s">
        <v>349</v>
      </c>
      <c r="G50" s="330">
        <v>1460.1100000000001</v>
      </c>
      <c r="H50" s="330"/>
      <c r="I50" s="330">
        <f t="shared" si="0"/>
        <v>1460.1100000000001</v>
      </c>
      <c r="J50" s="330">
        <v>73.400000000000006</v>
      </c>
      <c r="K50" s="330">
        <f t="shared" si="1"/>
        <v>1386.71</v>
      </c>
      <c r="L50" s="375"/>
    </row>
    <row r="51" spans="1:12" ht="30" customHeight="1" x14ac:dyDescent="0.25">
      <c r="A51" s="341">
        <v>43</v>
      </c>
      <c r="B51" s="328" t="s">
        <v>3340</v>
      </c>
      <c r="C51" s="375" t="s">
        <v>3341</v>
      </c>
      <c r="D51" s="328" t="s">
        <v>3342</v>
      </c>
      <c r="E51" s="375" t="s">
        <v>199</v>
      </c>
      <c r="F51" s="328" t="s">
        <v>247</v>
      </c>
      <c r="G51" s="330">
        <v>1293.74</v>
      </c>
      <c r="H51" s="330"/>
      <c r="I51" s="330">
        <f t="shared" si="0"/>
        <v>1293.74</v>
      </c>
      <c r="J51" s="330">
        <v>53.04</v>
      </c>
      <c r="K51" s="330">
        <f t="shared" si="1"/>
        <v>1240.7</v>
      </c>
      <c r="L51" s="375"/>
    </row>
    <row r="52" spans="1:12" ht="30" customHeight="1" x14ac:dyDescent="0.25">
      <c r="A52" s="341">
        <v>44</v>
      </c>
      <c r="B52" s="328" t="s">
        <v>3343</v>
      </c>
      <c r="C52" s="375" t="s">
        <v>3344</v>
      </c>
      <c r="D52" s="328" t="s">
        <v>3345</v>
      </c>
      <c r="E52" s="375" t="s">
        <v>199</v>
      </c>
      <c r="F52" s="328" t="s">
        <v>247</v>
      </c>
      <c r="G52" s="330">
        <v>651.86</v>
      </c>
      <c r="H52" s="330"/>
      <c r="I52" s="330">
        <f t="shared" si="0"/>
        <v>651.86</v>
      </c>
      <c r="J52" s="330">
        <v>26.06</v>
      </c>
      <c r="K52" s="330">
        <f t="shared" si="1"/>
        <v>625.80000000000007</v>
      </c>
      <c r="L52" s="375"/>
    </row>
    <row r="53" spans="1:12" ht="30" customHeight="1" x14ac:dyDescent="0.25">
      <c r="A53" s="341">
        <v>45</v>
      </c>
      <c r="B53" s="328" t="s">
        <v>3346</v>
      </c>
      <c r="C53" s="375" t="s">
        <v>3347</v>
      </c>
      <c r="D53" s="328" t="s">
        <v>3348</v>
      </c>
      <c r="E53" s="375" t="s">
        <v>3209</v>
      </c>
      <c r="F53" s="328" t="s">
        <v>247</v>
      </c>
      <c r="G53" s="330">
        <v>1293.74</v>
      </c>
      <c r="H53" s="330"/>
      <c r="I53" s="330">
        <f t="shared" si="0"/>
        <v>1293.74</v>
      </c>
      <c r="J53" s="330">
        <v>68.039999999999992</v>
      </c>
      <c r="K53" s="330">
        <f t="shared" si="1"/>
        <v>1225.7</v>
      </c>
      <c r="L53" s="375"/>
    </row>
    <row r="54" spans="1:12" ht="30" customHeight="1" x14ac:dyDescent="0.25">
      <c r="A54" s="341">
        <v>46</v>
      </c>
      <c r="B54" s="328" t="s">
        <v>3349</v>
      </c>
      <c r="C54" s="375" t="s">
        <v>3350</v>
      </c>
      <c r="D54" s="328" t="s">
        <v>3351</v>
      </c>
      <c r="E54" s="375" t="s">
        <v>3209</v>
      </c>
      <c r="F54" s="328" t="s">
        <v>247</v>
      </c>
      <c r="G54" s="330">
        <v>1222.6100000000001</v>
      </c>
      <c r="H54" s="330"/>
      <c r="I54" s="330">
        <f t="shared" si="0"/>
        <v>1222.6100000000001</v>
      </c>
      <c r="J54" s="330">
        <v>70.25</v>
      </c>
      <c r="K54" s="330">
        <f t="shared" si="1"/>
        <v>1152.3600000000001</v>
      </c>
      <c r="L54" s="375"/>
    </row>
    <row r="55" spans="1:12" ht="30" customHeight="1" x14ac:dyDescent="0.25">
      <c r="A55" s="341">
        <v>47</v>
      </c>
      <c r="B55" s="328" t="s">
        <v>3352</v>
      </c>
      <c r="C55" s="375" t="s">
        <v>3353</v>
      </c>
      <c r="D55" s="328" t="s">
        <v>3354</v>
      </c>
      <c r="E55" s="375" t="s">
        <v>3336</v>
      </c>
      <c r="F55" s="328" t="s">
        <v>247</v>
      </c>
      <c r="G55" s="330">
        <v>985.78000000000009</v>
      </c>
      <c r="H55" s="330"/>
      <c r="I55" s="330">
        <f t="shared" si="0"/>
        <v>985.78000000000009</v>
      </c>
      <c r="J55" s="330">
        <v>36.119999999999997</v>
      </c>
      <c r="K55" s="330">
        <f t="shared" si="1"/>
        <v>949.66000000000008</v>
      </c>
      <c r="L55" s="375"/>
    </row>
    <row r="56" spans="1:12" ht="30" customHeight="1" x14ac:dyDescent="0.25">
      <c r="A56" s="341">
        <v>48</v>
      </c>
      <c r="B56" s="328" t="s">
        <v>3355</v>
      </c>
      <c r="C56" s="375" t="s">
        <v>3356</v>
      </c>
      <c r="D56" s="328" t="s">
        <v>3357</v>
      </c>
      <c r="E56" s="375" t="s">
        <v>3358</v>
      </c>
      <c r="F56" s="328" t="s">
        <v>3223</v>
      </c>
      <c r="G56" s="330">
        <v>1235.24</v>
      </c>
      <c r="H56" s="330"/>
      <c r="I56" s="330">
        <f t="shared" si="0"/>
        <v>1235.24</v>
      </c>
      <c r="J56" s="330">
        <v>47.95</v>
      </c>
      <c r="K56" s="330">
        <f t="shared" si="1"/>
        <v>1187.29</v>
      </c>
      <c r="L56" s="375"/>
    </row>
    <row r="57" spans="1:12" ht="30" customHeight="1" x14ac:dyDescent="0.25">
      <c r="A57" s="341">
        <v>49</v>
      </c>
      <c r="B57" s="328" t="s">
        <v>3359</v>
      </c>
      <c r="C57" s="375" t="s">
        <v>3360</v>
      </c>
      <c r="D57" s="328" t="s">
        <v>3361</v>
      </c>
      <c r="E57" s="375" t="s">
        <v>3336</v>
      </c>
      <c r="F57" s="328" t="s">
        <v>247</v>
      </c>
      <c r="G57" s="330">
        <v>1294.56</v>
      </c>
      <c r="H57" s="330"/>
      <c r="I57" s="330">
        <f t="shared" si="0"/>
        <v>1294.56</v>
      </c>
      <c r="J57" s="330">
        <v>53.07</v>
      </c>
      <c r="K57" s="330">
        <f t="shared" si="1"/>
        <v>1241.49</v>
      </c>
      <c r="L57" s="375"/>
    </row>
    <row r="58" spans="1:12" ht="30" customHeight="1" x14ac:dyDescent="0.25">
      <c r="A58" s="341">
        <v>50</v>
      </c>
      <c r="B58" s="328" t="s">
        <v>3362</v>
      </c>
      <c r="C58" s="375" t="s">
        <v>3363</v>
      </c>
      <c r="D58" s="328" t="s">
        <v>3364</v>
      </c>
      <c r="E58" s="375" t="s">
        <v>3365</v>
      </c>
      <c r="F58" s="328" t="s">
        <v>312</v>
      </c>
      <c r="G58" s="330">
        <v>1003.07</v>
      </c>
      <c r="H58" s="330"/>
      <c r="I58" s="330">
        <f t="shared" si="0"/>
        <v>1003.07</v>
      </c>
      <c r="J58" s="330">
        <v>39.17</v>
      </c>
      <c r="K58" s="330">
        <f t="shared" si="1"/>
        <v>963.90000000000009</v>
      </c>
      <c r="L58" s="375"/>
    </row>
    <row r="59" spans="1:12" ht="30" customHeight="1" x14ac:dyDescent="0.25">
      <c r="A59" s="341">
        <v>51</v>
      </c>
      <c r="B59" s="328" t="s">
        <v>3366</v>
      </c>
      <c r="C59" s="375" t="s">
        <v>3367</v>
      </c>
      <c r="D59" s="328" t="s">
        <v>3368</v>
      </c>
      <c r="E59" s="375" t="s">
        <v>296</v>
      </c>
      <c r="F59" s="328" t="s">
        <v>247</v>
      </c>
      <c r="G59" s="330">
        <v>1171.19</v>
      </c>
      <c r="H59" s="330"/>
      <c r="I59" s="330">
        <f t="shared" si="0"/>
        <v>1171.19</v>
      </c>
      <c r="J59" s="330">
        <v>38.14</v>
      </c>
      <c r="K59" s="330">
        <f t="shared" si="1"/>
        <v>1133.05</v>
      </c>
      <c r="L59" s="375"/>
    </row>
    <row r="60" spans="1:12" ht="30" customHeight="1" x14ac:dyDescent="0.25">
      <c r="A60" s="341">
        <v>52</v>
      </c>
      <c r="B60" s="328" t="s">
        <v>3369</v>
      </c>
      <c r="C60" s="375" t="s">
        <v>3370</v>
      </c>
      <c r="D60" s="328" t="s">
        <v>3371</v>
      </c>
      <c r="E60" s="375" t="s">
        <v>3209</v>
      </c>
      <c r="F60" s="328" t="s">
        <v>247</v>
      </c>
      <c r="G60" s="330">
        <v>1281.04</v>
      </c>
      <c r="H60" s="330"/>
      <c r="I60" s="330">
        <f t="shared" si="0"/>
        <v>1281.04</v>
      </c>
      <c r="J60" s="330">
        <v>42.53</v>
      </c>
      <c r="K60" s="330">
        <f t="shared" si="1"/>
        <v>1238.51</v>
      </c>
      <c r="L60" s="375"/>
    </row>
    <row r="61" spans="1:12" ht="30" customHeight="1" x14ac:dyDescent="0.25">
      <c r="A61" s="341">
        <v>53</v>
      </c>
      <c r="B61" s="328" t="s">
        <v>3372</v>
      </c>
      <c r="C61" s="375" t="s">
        <v>3373</v>
      </c>
      <c r="D61" s="328" t="s">
        <v>3371</v>
      </c>
      <c r="E61" s="375" t="s">
        <v>3209</v>
      </c>
      <c r="F61" s="328" t="s">
        <v>247</v>
      </c>
      <c r="G61" s="330">
        <v>1140.6400000000003</v>
      </c>
      <c r="H61" s="330"/>
      <c r="I61" s="330">
        <f t="shared" si="0"/>
        <v>1140.6400000000003</v>
      </c>
      <c r="J61" s="330">
        <v>36.92</v>
      </c>
      <c r="K61" s="330">
        <f t="shared" si="1"/>
        <v>1103.7200000000003</v>
      </c>
      <c r="L61" s="375"/>
    </row>
    <row r="62" spans="1:12" ht="30" customHeight="1" x14ac:dyDescent="0.25">
      <c r="A62" s="341">
        <v>54</v>
      </c>
      <c r="B62" s="328" t="s">
        <v>3374</v>
      </c>
      <c r="C62" s="375" t="s">
        <v>3375</v>
      </c>
      <c r="D62" s="328" t="s">
        <v>3376</v>
      </c>
      <c r="E62" s="375" t="s">
        <v>3209</v>
      </c>
      <c r="F62" s="328" t="s">
        <v>247</v>
      </c>
      <c r="G62" s="330">
        <v>1298.2600000000002</v>
      </c>
      <c r="H62" s="330"/>
      <c r="I62" s="330">
        <f t="shared" si="0"/>
        <v>1298.2600000000002</v>
      </c>
      <c r="J62" s="330">
        <v>43.22</v>
      </c>
      <c r="K62" s="330">
        <f t="shared" si="1"/>
        <v>1255.0400000000002</v>
      </c>
      <c r="L62" s="375"/>
    </row>
    <row r="63" spans="1:12" ht="30" customHeight="1" x14ac:dyDescent="0.25">
      <c r="A63" s="341">
        <v>55</v>
      </c>
      <c r="B63" s="328" t="s">
        <v>3377</v>
      </c>
      <c r="C63" s="375" t="s">
        <v>3378</v>
      </c>
      <c r="D63" s="328" t="s">
        <v>3379</v>
      </c>
      <c r="E63" s="375" t="s">
        <v>307</v>
      </c>
      <c r="F63" s="328" t="s">
        <v>308</v>
      </c>
      <c r="G63" s="330">
        <v>1092.82</v>
      </c>
      <c r="H63" s="330"/>
      <c r="I63" s="330">
        <f t="shared" si="0"/>
        <v>1092.82</v>
      </c>
      <c r="J63" s="330">
        <v>67.31</v>
      </c>
      <c r="K63" s="330">
        <f t="shared" si="1"/>
        <v>1025.51</v>
      </c>
      <c r="L63" s="375"/>
    </row>
    <row r="64" spans="1:12" ht="30" customHeight="1" x14ac:dyDescent="0.25">
      <c r="A64" s="341">
        <v>56</v>
      </c>
      <c r="B64" s="328" t="s">
        <v>3380</v>
      </c>
      <c r="C64" s="375" t="s">
        <v>3381</v>
      </c>
      <c r="D64" s="328" t="s">
        <v>3382</v>
      </c>
      <c r="E64" s="375" t="s">
        <v>307</v>
      </c>
      <c r="F64" s="328" t="s">
        <v>308</v>
      </c>
      <c r="G64" s="330">
        <v>974.69</v>
      </c>
      <c r="H64" s="330"/>
      <c r="I64" s="330">
        <f t="shared" si="0"/>
        <v>974.69</v>
      </c>
      <c r="J64" s="330">
        <v>77.83</v>
      </c>
      <c r="K64" s="330">
        <f t="shared" si="1"/>
        <v>896.86</v>
      </c>
      <c r="L64" s="375"/>
    </row>
    <row r="65" spans="1:12" ht="30" customHeight="1" x14ac:dyDescent="0.25">
      <c r="A65" s="341">
        <v>57</v>
      </c>
      <c r="B65" s="328" t="s">
        <v>3383</v>
      </c>
      <c r="C65" s="375" t="s">
        <v>3384</v>
      </c>
      <c r="D65" s="328" t="s">
        <v>3385</v>
      </c>
      <c r="E65" s="375" t="s">
        <v>3386</v>
      </c>
      <c r="F65" s="328" t="s">
        <v>3387</v>
      </c>
      <c r="G65" s="330">
        <v>810.08999999999992</v>
      </c>
      <c r="H65" s="330"/>
      <c r="I65" s="330">
        <f t="shared" si="0"/>
        <v>810.08999999999992</v>
      </c>
      <c r="J65" s="330">
        <v>57.18</v>
      </c>
      <c r="K65" s="330">
        <f t="shared" si="1"/>
        <v>752.91</v>
      </c>
      <c r="L65" s="375"/>
    </row>
    <row r="66" spans="1:12" ht="30" customHeight="1" x14ac:dyDescent="0.25">
      <c r="A66" s="341">
        <v>58</v>
      </c>
      <c r="B66" s="328" t="s">
        <v>3388</v>
      </c>
      <c r="C66" s="375" t="s">
        <v>3389</v>
      </c>
      <c r="D66" s="328" t="s">
        <v>3390</v>
      </c>
      <c r="E66" s="375" t="s">
        <v>3311</v>
      </c>
      <c r="F66" s="328" t="s">
        <v>958</v>
      </c>
      <c r="G66" s="330">
        <v>1304.04</v>
      </c>
      <c r="H66" s="330"/>
      <c r="I66" s="330">
        <f t="shared" si="0"/>
        <v>1304.04</v>
      </c>
      <c r="J66" s="330">
        <v>42.01</v>
      </c>
      <c r="K66" s="330">
        <f t="shared" si="1"/>
        <v>1262.03</v>
      </c>
      <c r="L66" s="375"/>
    </row>
    <row r="67" spans="1:12" ht="30" customHeight="1" x14ac:dyDescent="0.25">
      <c r="A67" s="341">
        <v>59</v>
      </c>
      <c r="B67" s="328" t="s">
        <v>3391</v>
      </c>
      <c r="C67" s="375" t="s">
        <v>3392</v>
      </c>
      <c r="D67" s="328" t="s">
        <v>3393</v>
      </c>
      <c r="E67" s="375" t="s">
        <v>3209</v>
      </c>
      <c r="F67" s="328" t="s">
        <v>247</v>
      </c>
      <c r="G67" s="330">
        <v>1288.31</v>
      </c>
      <c r="H67" s="330"/>
      <c r="I67" s="330">
        <f t="shared" si="0"/>
        <v>1288.31</v>
      </c>
      <c r="J67" s="330">
        <v>52.82</v>
      </c>
      <c r="K67" s="330">
        <f t="shared" si="1"/>
        <v>1235.49</v>
      </c>
      <c r="L67" s="375"/>
    </row>
    <row r="68" spans="1:12" ht="30" customHeight="1" x14ac:dyDescent="0.25">
      <c r="A68" s="341">
        <v>60</v>
      </c>
      <c r="B68" s="328" t="s">
        <v>3394</v>
      </c>
      <c r="C68" s="375" t="s">
        <v>3395</v>
      </c>
      <c r="D68" s="328" t="s">
        <v>3396</v>
      </c>
      <c r="E68" s="375" t="s">
        <v>3397</v>
      </c>
      <c r="F68" s="328" t="s">
        <v>204</v>
      </c>
      <c r="G68" s="330">
        <v>818.74</v>
      </c>
      <c r="H68" s="330"/>
      <c r="I68" s="330">
        <f t="shared" si="0"/>
        <v>818.74</v>
      </c>
      <c r="J68" s="330">
        <v>400.03</v>
      </c>
      <c r="K68" s="330">
        <f t="shared" si="1"/>
        <v>418.71000000000004</v>
      </c>
      <c r="L68" s="375"/>
    </row>
    <row r="69" spans="1:12" ht="30" customHeight="1" x14ac:dyDescent="0.25">
      <c r="A69" s="341">
        <v>61</v>
      </c>
      <c r="B69" s="328" t="s">
        <v>3398</v>
      </c>
      <c r="C69" s="375" t="s">
        <v>3399</v>
      </c>
      <c r="D69" s="328" t="s">
        <v>3400</v>
      </c>
      <c r="E69" s="375" t="s">
        <v>341</v>
      </c>
      <c r="F69" s="328" t="s">
        <v>342</v>
      </c>
      <c r="G69" s="330">
        <v>996.12</v>
      </c>
      <c r="H69" s="330"/>
      <c r="I69" s="330">
        <f t="shared" si="0"/>
        <v>996.12</v>
      </c>
      <c r="J69" s="330">
        <v>80.84</v>
      </c>
      <c r="K69" s="330">
        <f t="shared" si="1"/>
        <v>915.28</v>
      </c>
      <c r="L69" s="375"/>
    </row>
    <row r="70" spans="1:12" ht="30" customHeight="1" x14ac:dyDescent="0.25">
      <c r="A70" s="341">
        <v>62</v>
      </c>
      <c r="B70" s="328" t="s">
        <v>3401</v>
      </c>
      <c r="C70" s="375" t="s">
        <v>3402</v>
      </c>
      <c r="D70" s="328" t="s">
        <v>3403</v>
      </c>
      <c r="E70" s="375" t="s">
        <v>700</v>
      </c>
      <c r="F70" s="328" t="s">
        <v>247</v>
      </c>
      <c r="G70" s="330">
        <v>1280.1100000000001</v>
      </c>
      <c r="H70" s="330"/>
      <c r="I70" s="330">
        <f t="shared" si="0"/>
        <v>1280.1100000000001</v>
      </c>
      <c r="J70" s="330">
        <v>67.490000000000009</v>
      </c>
      <c r="K70" s="330">
        <f t="shared" si="1"/>
        <v>1212.6200000000001</v>
      </c>
      <c r="L70" s="375"/>
    </row>
    <row r="71" spans="1:12" ht="30" customHeight="1" x14ac:dyDescent="0.25">
      <c r="A71" s="341">
        <v>63</v>
      </c>
      <c r="B71" s="328" t="s">
        <v>3404</v>
      </c>
      <c r="C71" s="375" t="s">
        <v>3405</v>
      </c>
      <c r="D71" s="328" t="s">
        <v>3406</v>
      </c>
      <c r="E71" s="375" t="s">
        <v>180</v>
      </c>
      <c r="F71" s="328" t="s">
        <v>349</v>
      </c>
      <c r="G71" s="330">
        <v>3093.6900000000005</v>
      </c>
      <c r="H71" s="330"/>
      <c r="I71" s="330">
        <f t="shared" si="0"/>
        <v>3093.6900000000005</v>
      </c>
      <c r="J71" s="330">
        <v>540.73</v>
      </c>
      <c r="K71" s="330">
        <f t="shared" si="1"/>
        <v>2552.9600000000005</v>
      </c>
      <c r="L71" s="375"/>
    </row>
    <row r="72" spans="1:12" ht="30" customHeight="1" x14ac:dyDescent="0.25">
      <c r="A72" s="341">
        <v>64</v>
      </c>
      <c r="B72" s="328" t="s">
        <v>3407</v>
      </c>
      <c r="C72" s="375" t="s">
        <v>3408</v>
      </c>
      <c r="D72" s="328" t="s">
        <v>3409</v>
      </c>
      <c r="E72" s="375" t="s">
        <v>3410</v>
      </c>
      <c r="F72" s="328" t="s">
        <v>247</v>
      </c>
      <c r="G72" s="330">
        <v>1106.7</v>
      </c>
      <c r="H72" s="330"/>
      <c r="I72" s="330">
        <f t="shared" si="0"/>
        <v>1106.7</v>
      </c>
      <c r="J72" s="330">
        <v>47.41</v>
      </c>
      <c r="K72" s="330">
        <f t="shared" si="1"/>
        <v>1059.29</v>
      </c>
      <c r="L72" s="375"/>
    </row>
    <row r="73" spans="1:12" ht="30" customHeight="1" x14ac:dyDescent="0.25">
      <c r="A73" s="341">
        <v>65</v>
      </c>
      <c r="B73" s="328" t="s">
        <v>3411</v>
      </c>
      <c r="C73" s="375" t="s">
        <v>3412</v>
      </c>
      <c r="D73" s="328" t="s">
        <v>3413</v>
      </c>
      <c r="E73" s="375" t="s">
        <v>3209</v>
      </c>
      <c r="F73" s="328" t="s">
        <v>247</v>
      </c>
      <c r="G73" s="330">
        <v>1140.75</v>
      </c>
      <c r="H73" s="330"/>
      <c r="I73" s="330">
        <f t="shared" si="0"/>
        <v>1140.75</v>
      </c>
      <c r="J73" s="330">
        <v>61.92</v>
      </c>
      <c r="K73" s="330">
        <f t="shared" si="1"/>
        <v>1078.83</v>
      </c>
      <c r="L73" s="375"/>
    </row>
    <row r="74" spans="1:12" ht="30" customHeight="1" x14ac:dyDescent="0.25">
      <c r="A74" s="341">
        <v>66</v>
      </c>
      <c r="B74" s="328" t="s">
        <v>3414</v>
      </c>
      <c r="C74" s="375" t="s">
        <v>3415</v>
      </c>
      <c r="D74" s="328" t="s">
        <v>3416</v>
      </c>
      <c r="E74" s="375" t="s">
        <v>3209</v>
      </c>
      <c r="F74" s="328" t="s">
        <v>247</v>
      </c>
      <c r="G74" s="330">
        <v>1288.31</v>
      </c>
      <c r="H74" s="330"/>
      <c r="I74" s="330">
        <f t="shared" si="0"/>
        <v>1288.31</v>
      </c>
      <c r="J74" s="330">
        <v>52.82</v>
      </c>
      <c r="K74" s="330">
        <f t="shared" si="1"/>
        <v>1235.49</v>
      </c>
      <c r="L74" s="375"/>
    </row>
    <row r="75" spans="1:12" ht="30" customHeight="1" x14ac:dyDescent="0.25">
      <c r="A75" s="341">
        <v>67</v>
      </c>
      <c r="B75" s="328" t="s">
        <v>3417</v>
      </c>
      <c r="C75" s="375" t="s">
        <v>3418</v>
      </c>
      <c r="D75" s="328" t="s">
        <v>3419</v>
      </c>
      <c r="E75" s="375" t="s">
        <v>700</v>
      </c>
      <c r="F75" s="328" t="s">
        <v>247</v>
      </c>
      <c r="G75" s="330">
        <v>825.92000000000007</v>
      </c>
      <c r="H75" s="330"/>
      <c r="I75" s="330">
        <f t="shared" si="0"/>
        <v>825.92000000000007</v>
      </c>
      <c r="J75" s="330">
        <v>25.78</v>
      </c>
      <c r="K75" s="330">
        <f t="shared" si="1"/>
        <v>800.1400000000001</v>
      </c>
      <c r="L75" s="375"/>
    </row>
    <row r="76" spans="1:12" ht="30" customHeight="1" x14ac:dyDescent="0.25">
      <c r="A76" s="341">
        <v>68</v>
      </c>
      <c r="B76" s="328" t="s">
        <v>3420</v>
      </c>
      <c r="C76" s="375" t="s">
        <v>3421</v>
      </c>
      <c r="D76" s="328" t="s">
        <v>3422</v>
      </c>
      <c r="E76" s="375" t="s">
        <v>3209</v>
      </c>
      <c r="F76" s="328" t="s">
        <v>247</v>
      </c>
      <c r="G76" s="330">
        <v>1298.75</v>
      </c>
      <c r="H76" s="330"/>
      <c r="I76" s="330">
        <f t="shared" si="0"/>
        <v>1298.75</v>
      </c>
      <c r="J76" s="330">
        <v>58.24</v>
      </c>
      <c r="K76" s="330">
        <f t="shared" si="1"/>
        <v>1240.51</v>
      </c>
      <c r="L76" s="375"/>
    </row>
    <row r="77" spans="1:12" ht="30" customHeight="1" x14ac:dyDescent="0.25">
      <c r="A77" s="341">
        <v>69</v>
      </c>
      <c r="B77" s="328" t="s">
        <v>3423</v>
      </c>
      <c r="C77" s="375" t="s">
        <v>3424</v>
      </c>
      <c r="D77" s="328" t="s">
        <v>3425</v>
      </c>
      <c r="E77" s="375" t="s">
        <v>3336</v>
      </c>
      <c r="F77" s="328" t="s">
        <v>247</v>
      </c>
      <c r="G77" s="330">
        <v>837.00000000000011</v>
      </c>
      <c r="H77" s="330"/>
      <c r="I77" s="330">
        <f t="shared" si="0"/>
        <v>837.00000000000011</v>
      </c>
      <c r="J77" s="330">
        <v>30</v>
      </c>
      <c r="K77" s="330">
        <f t="shared" si="1"/>
        <v>807.00000000000011</v>
      </c>
      <c r="L77" s="375"/>
    </row>
    <row r="78" spans="1:12" ht="30" customHeight="1" x14ac:dyDescent="0.25">
      <c r="A78" s="341">
        <v>70</v>
      </c>
      <c r="B78" s="328" t="s">
        <v>3426</v>
      </c>
      <c r="C78" s="375" t="s">
        <v>3427</v>
      </c>
      <c r="D78" s="328" t="s">
        <v>3428</v>
      </c>
      <c r="E78" s="375" t="s">
        <v>3209</v>
      </c>
      <c r="F78" s="328" t="s">
        <v>247</v>
      </c>
      <c r="G78" s="330">
        <v>1234.92</v>
      </c>
      <c r="H78" s="330"/>
      <c r="I78" s="330">
        <f t="shared" si="0"/>
        <v>1234.92</v>
      </c>
      <c r="J78" s="330">
        <v>65.680000000000007</v>
      </c>
      <c r="K78" s="330">
        <f t="shared" si="1"/>
        <v>1169.24</v>
      </c>
      <c r="L78" s="375"/>
    </row>
    <row r="79" spans="1:12" ht="30" customHeight="1" x14ac:dyDescent="0.25">
      <c r="A79" s="341">
        <v>71</v>
      </c>
      <c r="B79" s="328" t="s">
        <v>3429</v>
      </c>
      <c r="C79" s="375" t="s">
        <v>3430</v>
      </c>
      <c r="D79" s="328" t="s">
        <v>3431</v>
      </c>
      <c r="E79" s="375" t="s">
        <v>3410</v>
      </c>
      <c r="F79" s="328" t="s">
        <v>247</v>
      </c>
      <c r="G79" s="330">
        <v>760.54</v>
      </c>
      <c r="H79" s="330"/>
      <c r="I79" s="330">
        <f t="shared" si="0"/>
        <v>760.54</v>
      </c>
      <c r="J79" s="330">
        <v>23.56</v>
      </c>
      <c r="K79" s="330">
        <f t="shared" si="1"/>
        <v>736.98</v>
      </c>
      <c r="L79" s="375"/>
    </row>
    <row r="80" spans="1:12" ht="30" customHeight="1" x14ac:dyDescent="0.25">
      <c r="A80" s="341">
        <v>72</v>
      </c>
      <c r="B80" s="328" t="s">
        <v>3432</v>
      </c>
      <c r="C80" s="375" t="s">
        <v>3433</v>
      </c>
      <c r="D80" s="328" t="s">
        <v>3434</v>
      </c>
      <c r="E80" s="375" t="s">
        <v>212</v>
      </c>
      <c r="F80" s="328" t="s">
        <v>442</v>
      </c>
      <c r="G80" s="330">
        <v>988.82999999999993</v>
      </c>
      <c r="H80" s="330"/>
      <c r="I80" s="330">
        <f t="shared" si="0"/>
        <v>988.82999999999993</v>
      </c>
      <c r="J80" s="330">
        <v>61.120000000000005</v>
      </c>
      <c r="K80" s="330">
        <f t="shared" si="1"/>
        <v>927.70999999999992</v>
      </c>
      <c r="L80" s="375"/>
    </row>
    <row r="81" spans="1:12" ht="30" customHeight="1" x14ac:dyDescent="0.25">
      <c r="A81" s="341">
        <v>73</v>
      </c>
      <c r="B81" s="328" t="s">
        <v>3435</v>
      </c>
      <c r="C81" s="375" t="s">
        <v>3436</v>
      </c>
      <c r="D81" s="328" t="s">
        <v>3437</v>
      </c>
      <c r="E81" s="375" t="s">
        <v>3438</v>
      </c>
      <c r="F81" s="328" t="s">
        <v>247</v>
      </c>
      <c r="G81" s="330">
        <v>1294.56</v>
      </c>
      <c r="H81" s="330"/>
      <c r="I81" s="330">
        <f t="shared" si="0"/>
        <v>1294.56</v>
      </c>
      <c r="J81" s="330">
        <v>43.08</v>
      </c>
      <c r="K81" s="330">
        <f t="shared" si="1"/>
        <v>1251.48</v>
      </c>
      <c r="L81" s="375"/>
    </row>
    <row r="82" spans="1:12" ht="30" customHeight="1" x14ac:dyDescent="0.25">
      <c r="A82" s="341">
        <v>74</v>
      </c>
      <c r="B82" s="328" t="s">
        <v>3439</v>
      </c>
      <c r="C82" s="375" t="s">
        <v>3440</v>
      </c>
      <c r="D82" s="328" t="s">
        <v>3441</v>
      </c>
      <c r="E82" s="375" t="s">
        <v>3442</v>
      </c>
      <c r="F82" s="328" t="s">
        <v>349</v>
      </c>
      <c r="G82" s="330">
        <v>3081.43</v>
      </c>
      <c r="H82" s="330"/>
      <c r="I82" s="330">
        <f t="shared" si="0"/>
        <v>3081.43</v>
      </c>
      <c r="J82" s="330">
        <v>123.26</v>
      </c>
      <c r="K82" s="330">
        <f t="shared" si="1"/>
        <v>2958.1699999999996</v>
      </c>
      <c r="L82" s="375"/>
    </row>
    <row r="83" spans="1:12" ht="30" customHeight="1" x14ac:dyDescent="0.25">
      <c r="A83" s="341">
        <v>75</v>
      </c>
      <c r="B83" s="328" t="s">
        <v>3443</v>
      </c>
      <c r="C83" s="375" t="s">
        <v>3444</v>
      </c>
      <c r="D83" s="328" t="s">
        <v>3445</v>
      </c>
      <c r="E83" s="375" t="s">
        <v>3446</v>
      </c>
      <c r="F83" s="328" t="s">
        <v>247</v>
      </c>
      <c r="G83" s="330">
        <v>772.43000000000006</v>
      </c>
      <c r="H83" s="330"/>
      <c r="I83" s="330">
        <f t="shared" si="0"/>
        <v>772.43000000000006</v>
      </c>
      <c r="J83" s="330">
        <v>26.72</v>
      </c>
      <c r="K83" s="330">
        <f t="shared" si="1"/>
        <v>745.71</v>
      </c>
      <c r="L83" s="375"/>
    </row>
    <row r="84" spans="1:12" ht="30" customHeight="1" x14ac:dyDescent="0.25">
      <c r="A84" s="341">
        <v>76</v>
      </c>
      <c r="B84" s="328" t="s">
        <v>3447</v>
      </c>
      <c r="C84" s="375" t="s">
        <v>3448</v>
      </c>
      <c r="D84" s="328" t="s">
        <v>3449</v>
      </c>
      <c r="E84" s="375" t="s">
        <v>3450</v>
      </c>
      <c r="F84" s="328" t="s">
        <v>247</v>
      </c>
      <c r="G84" s="330">
        <v>1279.2</v>
      </c>
      <c r="H84" s="330"/>
      <c r="I84" s="330">
        <f t="shared" si="0"/>
        <v>1279.2</v>
      </c>
      <c r="J84" s="330">
        <v>342.41999999999996</v>
      </c>
      <c r="K84" s="330">
        <f t="shared" si="1"/>
        <v>936.78000000000009</v>
      </c>
      <c r="L84" s="375"/>
    </row>
    <row r="85" spans="1:12" ht="30" customHeight="1" x14ac:dyDescent="0.25">
      <c r="A85" s="341">
        <v>77</v>
      </c>
      <c r="B85" s="328" t="s">
        <v>3451</v>
      </c>
      <c r="C85" s="375" t="s">
        <v>3452</v>
      </c>
      <c r="D85" s="328" t="s">
        <v>3453</v>
      </c>
      <c r="E85" s="375" t="s">
        <v>180</v>
      </c>
      <c r="F85" s="328" t="s">
        <v>349</v>
      </c>
      <c r="G85" s="330">
        <v>2802.04</v>
      </c>
      <c r="H85" s="330"/>
      <c r="I85" s="330">
        <f t="shared" si="0"/>
        <v>2802.04</v>
      </c>
      <c r="J85" s="330">
        <v>112.08</v>
      </c>
      <c r="K85" s="330">
        <f t="shared" si="1"/>
        <v>2689.96</v>
      </c>
      <c r="L85" s="375"/>
    </row>
    <row r="86" spans="1:12" ht="30" customHeight="1" x14ac:dyDescent="0.25">
      <c r="A86" s="341">
        <v>78</v>
      </c>
      <c r="B86" s="328" t="s">
        <v>3454</v>
      </c>
      <c r="C86" s="375" t="s">
        <v>3455</v>
      </c>
      <c r="D86" s="328" t="s">
        <v>3456</v>
      </c>
      <c r="E86" s="375" t="s">
        <v>3209</v>
      </c>
      <c r="F86" s="328" t="s">
        <v>247</v>
      </c>
      <c r="G86" s="330">
        <v>958.36</v>
      </c>
      <c r="H86" s="330"/>
      <c r="I86" s="330">
        <f t="shared" si="0"/>
        <v>958.36</v>
      </c>
      <c r="J86" s="330">
        <v>54.16</v>
      </c>
      <c r="K86" s="330">
        <f t="shared" si="1"/>
        <v>904.2</v>
      </c>
      <c r="L86" s="375"/>
    </row>
    <row r="87" spans="1:12" ht="30" customHeight="1" x14ac:dyDescent="0.25">
      <c r="A87" s="341">
        <v>79</v>
      </c>
      <c r="B87" s="328" t="s">
        <v>3457</v>
      </c>
      <c r="C87" s="375" t="s">
        <v>3458</v>
      </c>
      <c r="D87" s="328" t="s">
        <v>3459</v>
      </c>
      <c r="E87" s="375" t="s">
        <v>3209</v>
      </c>
      <c r="F87" s="328" t="s">
        <v>247</v>
      </c>
      <c r="G87" s="330">
        <v>1294.56</v>
      </c>
      <c r="H87" s="330"/>
      <c r="I87" s="330">
        <f t="shared" ref="I87:I164" si="2">SUM(G87:H87)</f>
        <v>1294.56</v>
      </c>
      <c r="J87" s="330">
        <v>83.08</v>
      </c>
      <c r="K87" s="330">
        <f t="shared" ref="K87:K164" si="3">I87-J87</f>
        <v>1211.48</v>
      </c>
      <c r="L87" s="375"/>
    </row>
    <row r="88" spans="1:12" ht="30" customHeight="1" x14ac:dyDescent="0.25">
      <c r="A88" s="341">
        <v>80</v>
      </c>
      <c r="B88" s="328" t="s">
        <v>3460</v>
      </c>
      <c r="C88" s="375" t="s">
        <v>3461</v>
      </c>
      <c r="D88" s="328" t="s">
        <v>3462</v>
      </c>
      <c r="E88" s="375" t="s">
        <v>3222</v>
      </c>
      <c r="F88" s="328" t="s">
        <v>3223</v>
      </c>
      <c r="G88" s="330">
        <v>1230.23</v>
      </c>
      <c r="H88" s="330"/>
      <c r="I88" s="330">
        <f t="shared" si="2"/>
        <v>1230.23</v>
      </c>
      <c r="J88" s="330">
        <v>62.75</v>
      </c>
      <c r="K88" s="330">
        <f t="shared" si="3"/>
        <v>1167.48</v>
      </c>
      <c r="L88" s="375"/>
    </row>
    <row r="89" spans="1:12" ht="30" customHeight="1" x14ac:dyDescent="0.25">
      <c r="A89" s="341">
        <v>81</v>
      </c>
      <c r="B89" s="328" t="s">
        <v>3463</v>
      </c>
      <c r="C89" s="375" t="s">
        <v>3464</v>
      </c>
      <c r="D89" s="328" t="s">
        <v>3465</v>
      </c>
      <c r="E89" s="375" t="s">
        <v>212</v>
      </c>
      <c r="F89" s="328" t="s">
        <v>236</v>
      </c>
      <c r="G89" s="330">
        <v>1202.68</v>
      </c>
      <c r="H89" s="330"/>
      <c r="I89" s="330">
        <f t="shared" si="2"/>
        <v>1202.68</v>
      </c>
      <c r="J89" s="330">
        <v>46.71</v>
      </c>
      <c r="K89" s="330">
        <f t="shared" si="3"/>
        <v>1155.97</v>
      </c>
      <c r="L89" s="375"/>
    </row>
    <row r="90" spans="1:12" ht="30" customHeight="1" x14ac:dyDescent="0.25">
      <c r="A90" s="341">
        <v>82</v>
      </c>
      <c r="B90" s="328" t="s">
        <v>3466</v>
      </c>
      <c r="C90" s="375" t="s">
        <v>3467</v>
      </c>
      <c r="D90" s="328" t="s">
        <v>3468</v>
      </c>
      <c r="E90" s="375" t="s">
        <v>3209</v>
      </c>
      <c r="F90" s="328" t="s">
        <v>247</v>
      </c>
      <c r="G90" s="330">
        <v>1288.31</v>
      </c>
      <c r="H90" s="330"/>
      <c r="I90" s="330">
        <f t="shared" si="2"/>
        <v>1288.31</v>
      </c>
      <c r="J90" s="330">
        <v>82.83</v>
      </c>
      <c r="K90" s="330">
        <f t="shared" si="3"/>
        <v>1205.48</v>
      </c>
      <c r="L90" s="375"/>
    </row>
    <row r="91" spans="1:12" ht="30" customHeight="1" x14ac:dyDescent="0.25">
      <c r="A91" s="341">
        <v>83</v>
      </c>
      <c r="B91" s="328" t="s">
        <v>3469</v>
      </c>
      <c r="C91" s="375" t="s">
        <v>3470</v>
      </c>
      <c r="D91" s="328" t="s">
        <v>3471</v>
      </c>
      <c r="E91" s="375" t="s">
        <v>3209</v>
      </c>
      <c r="F91" s="328" t="s">
        <v>247</v>
      </c>
      <c r="G91" s="330">
        <v>1258.83</v>
      </c>
      <c r="H91" s="330"/>
      <c r="I91" s="330">
        <f t="shared" si="2"/>
        <v>1258.83</v>
      </c>
      <c r="J91" s="330">
        <v>51.65</v>
      </c>
      <c r="K91" s="330">
        <f t="shared" si="3"/>
        <v>1207.1799999999998</v>
      </c>
      <c r="L91" s="375"/>
    </row>
    <row r="92" spans="1:12" ht="30" customHeight="1" x14ac:dyDescent="0.25">
      <c r="A92" s="341">
        <v>84</v>
      </c>
      <c r="B92" s="328" t="s">
        <v>3472</v>
      </c>
      <c r="C92" s="375" t="s">
        <v>3473</v>
      </c>
      <c r="D92" s="328" t="s">
        <v>3474</v>
      </c>
      <c r="E92" s="375" t="s">
        <v>3475</v>
      </c>
      <c r="F92" s="328" t="s">
        <v>3223</v>
      </c>
      <c r="G92" s="330">
        <v>1228.9000000000001</v>
      </c>
      <c r="H92" s="330"/>
      <c r="I92" s="330">
        <f t="shared" si="2"/>
        <v>1228.9000000000001</v>
      </c>
      <c r="J92" s="330">
        <v>47.69</v>
      </c>
      <c r="K92" s="330">
        <f t="shared" si="3"/>
        <v>1181.21</v>
      </c>
      <c r="L92" s="375"/>
    </row>
    <row r="93" spans="1:12" ht="30" customHeight="1" x14ac:dyDescent="0.25">
      <c r="A93" s="341">
        <v>85</v>
      </c>
      <c r="B93" s="328" t="s">
        <v>3476</v>
      </c>
      <c r="C93" s="375" t="s">
        <v>3477</v>
      </c>
      <c r="D93" s="328" t="s">
        <v>3478</v>
      </c>
      <c r="E93" s="375" t="s">
        <v>3222</v>
      </c>
      <c r="F93" s="328" t="s">
        <v>3223</v>
      </c>
      <c r="G93" s="330">
        <v>810.43000000000006</v>
      </c>
      <c r="H93" s="330"/>
      <c r="I93" s="330">
        <f t="shared" si="2"/>
        <v>810.43000000000006</v>
      </c>
      <c r="J93" s="330">
        <v>45.95</v>
      </c>
      <c r="K93" s="330">
        <f t="shared" si="3"/>
        <v>764.48</v>
      </c>
      <c r="L93" s="375"/>
    </row>
    <row r="94" spans="1:12" ht="30" customHeight="1" x14ac:dyDescent="0.25">
      <c r="A94" s="341">
        <v>86</v>
      </c>
      <c r="B94" s="328" t="s">
        <v>3479</v>
      </c>
      <c r="C94" s="375" t="s">
        <v>3480</v>
      </c>
      <c r="D94" s="328" t="s">
        <v>3481</v>
      </c>
      <c r="E94" s="375" t="s">
        <v>3482</v>
      </c>
      <c r="F94" s="328" t="s">
        <v>349</v>
      </c>
      <c r="G94" s="330">
        <v>3081.43</v>
      </c>
      <c r="H94" s="330"/>
      <c r="I94" s="330">
        <f t="shared" si="2"/>
        <v>3081.43</v>
      </c>
      <c r="J94" s="330">
        <v>123.26</v>
      </c>
      <c r="K94" s="330">
        <f t="shared" si="3"/>
        <v>2958.1699999999996</v>
      </c>
      <c r="L94" s="375"/>
    </row>
    <row r="95" spans="1:12" ht="30" customHeight="1" x14ac:dyDescent="0.25">
      <c r="A95" s="341">
        <v>87</v>
      </c>
      <c r="B95" s="328" t="s">
        <v>3483</v>
      </c>
      <c r="C95" s="375" t="s">
        <v>3484</v>
      </c>
      <c r="D95" s="328" t="s">
        <v>3485</v>
      </c>
      <c r="E95" s="375" t="s">
        <v>700</v>
      </c>
      <c r="F95" s="328" t="s">
        <v>247</v>
      </c>
      <c r="G95" s="330">
        <v>1130.42</v>
      </c>
      <c r="H95" s="330"/>
      <c r="I95" s="330">
        <f t="shared" si="2"/>
        <v>1130.42</v>
      </c>
      <c r="J95" s="330">
        <v>297.77</v>
      </c>
      <c r="K95" s="330">
        <f t="shared" si="3"/>
        <v>832.65000000000009</v>
      </c>
      <c r="L95" s="375"/>
    </row>
    <row r="96" spans="1:12" ht="30" customHeight="1" x14ac:dyDescent="0.25">
      <c r="A96" s="341">
        <v>88</v>
      </c>
      <c r="B96" s="328" t="s">
        <v>3486</v>
      </c>
      <c r="C96" s="375" t="s">
        <v>3487</v>
      </c>
      <c r="D96" s="328" t="s">
        <v>3488</v>
      </c>
      <c r="E96" s="375" t="s">
        <v>3209</v>
      </c>
      <c r="F96" s="328" t="s">
        <v>247</v>
      </c>
      <c r="G96" s="330">
        <v>1293.74</v>
      </c>
      <c r="H96" s="330"/>
      <c r="I96" s="330">
        <f t="shared" si="2"/>
        <v>1293.74</v>
      </c>
      <c r="J96" s="330">
        <v>53.05</v>
      </c>
      <c r="K96" s="330">
        <f t="shared" si="3"/>
        <v>1240.69</v>
      </c>
      <c r="L96" s="375"/>
    </row>
    <row r="97" spans="1:12" ht="30" customHeight="1" x14ac:dyDescent="0.25">
      <c r="A97" s="341">
        <v>89</v>
      </c>
      <c r="B97" s="328" t="s">
        <v>3489</v>
      </c>
      <c r="C97" s="375" t="s">
        <v>3490</v>
      </c>
      <c r="D97" s="328" t="s">
        <v>3491</v>
      </c>
      <c r="E97" s="375" t="s">
        <v>3209</v>
      </c>
      <c r="F97" s="328" t="s">
        <v>247</v>
      </c>
      <c r="G97" s="330">
        <v>1293.74</v>
      </c>
      <c r="H97" s="330"/>
      <c r="I97" s="330">
        <f t="shared" si="2"/>
        <v>1293.74</v>
      </c>
      <c r="J97" s="330">
        <v>58.05</v>
      </c>
      <c r="K97" s="330">
        <f t="shared" si="3"/>
        <v>1235.69</v>
      </c>
      <c r="L97" s="375"/>
    </row>
    <row r="98" spans="1:12" ht="30" customHeight="1" x14ac:dyDescent="0.25">
      <c r="A98" s="341">
        <v>90</v>
      </c>
      <c r="B98" s="328" t="s">
        <v>3492</v>
      </c>
      <c r="C98" s="375" t="s">
        <v>3493</v>
      </c>
      <c r="D98" s="328" t="s">
        <v>3494</v>
      </c>
      <c r="E98" s="375" t="s">
        <v>296</v>
      </c>
      <c r="F98" s="328" t="s">
        <v>247</v>
      </c>
      <c r="G98" s="330">
        <v>1286.3499999999999</v>
      </c>
      <c r="H98" s="330"/>
      <c r="I98" s="330">
        <f t="shared" si="2"/>
        <v>1286.3499999999999</v>
      </c>
      <c r="J98" s="330">
        <v>57.75</v>
      </c>
      <c r="K98" s="330">
        <f t="shared" si="3"/>
        <v>1228.5999999999999</v>
      </c>
      <c r="L98" s="375"/>
    </row>
    <row r="99" spans="1:12" ht="30" customHeight="1" x14ac:dyDescent="0.25">
      <c r="A99" s="341">
        <v>91</v>
      </c>
      <c r="B99" s="328" t="s">
        <v>3495</v>
      </c>
      <c r="C99" s="375" t="s">
        <v>3496</v>
      </c>
      <c r="D99" s="328" t="s">
        <v>3497</v>
      </c>
      <c r="E99" s="375" t="s">
        <v>3498</v>
      </c>
      <c r="F99" s="328" t="s">
        <v>3499</v>
      </c>
      <c r="G99" s="330">
        <v>1452.88</v>
      </c>
      <c r="H99" s="330"/>
      <c r="I99" s="330">
        <f t="shared" si="2"/>
        <v>1452.88</v>
      </c>
      <c r="J99" s="330">
        <v>57.59</v>
      </c>
      <c r="K99" s="330">
        <f t="shared" si="3"/>
        <v>1395.2900000000002</v>
      </c>
      <c r="L99" s="375"/>
    </row>
    <row r="100" spans="1:12" ht="30" customHeight="1" x14ac:dyDescent="0.25">
      <c r="A100" s="341">
        <v>92</v>
      </c>
      <c r="B100" s="328" t="s">
        <v>3500</v>
      </c>
      <c r="C100" s="375" t="s">
        <v>3501</v>
      </c>
      <c r="D100" s="328" t="s">
        <v>3502</v>
      </c>
      <c r="E100" s="375" t="s">
        <v>3209</v>
      </c>
      <c r="F100" s="328" t="s">
        <v>247</v>
      </c>
      <c r="G100" s="330">
        <v>1002.6</v>
      </c>
      <c r="H100" s="330"/>
      <c r="I100" s="330">
        <f t="shared" si="2"/>
        <v>1002.6</v>
      </c>
      <c r="J100" s="330">
        <v>35.93</v>
      </c>
      <c r="K100" s="330">
        <f t="shared" si="3"/>
        <v>966.67000000000007</v>
      </c>
      <c r="L100" s="375"/>
    </row>
    <row r="101" spans="1:12" ht="30" customHeight="1" x14ac:dyDescent="0.25">
      <c r="A101" s="341">
        <v>93</v>
      </c>
      <c r="B101" s="328" t="s">
        <v>3503</v>
      </c>
      <c r="C101" s="375" t="s">
        <v>3504</v>
      </c>
      <c r="D101" s="328" t="s">
        <v>3505</v>
      </c>
      <c r="E101" s="375" t="s">
        <v>3209</v>
      </c>
      <c r="F101" s="328" t="s">
        <v>247</v>
      </c>
      <c r="G101" s="330">
        <v>1295.18</v>
      </c>
      <c r="H101" s="330"/>
      <c r="I101" s="330">
        <f t="shared" si="2"/>
        <v>1295.18</v>
      </c>
      <c r="J101" s="330">
        <v>53.1</v>
      </c>
      <c r="K101" s="330">
        <f t="shared" si="3"/>
        <v>1242.0800000000002</v>
      </c>
      <c r="L101" s="375"/>
    </row>
    <row r="102" spans="1:12" ht="30" customHeight="1" x14ac:dyDescent="0.25">
      <c r="A102" s="341">
        <v>94</v>
      </c>
      <c r="B102" s="328" t="s">
        <v>3506</v>
      </c>
      <c r="C102" s="375" t="s">
        <v>3507</v>
      </c>
      <c r="D102" s="328" t="s">
        <v>3508</v>
      </c>
      <c r="E102" s="375" t="s">
        <v>3442</v>
      </c>
      <c r="F102" s="328" t="s">
        <v>349</v>
      </c>
      <c r="G102" s="330">
        <v>3096.4799999999996</v>
      </c>
      <c r="H102" s="330"/>
      <c r="I102" s="330">
        <f t="shared" si="2"/>
        <v>3096.4799999999996</v>
      </c>
      <c r="J102" s="330">
        <v>190.66000000000003</v>
      </c>
      <c r="K102" s="330">
        <f t="shared" si="3"/>
        <v>2905.8199999999997</v>
      </c>
      <c r="L102" s="375"/>
    </row>
    <row r="103" spans="1:12" ht="30" customHeight="1" x14ac:dyDescent="0.25">
      <c r="A103" s="341">
        <v>95</v>
      </c>
      <c r="B103" s="328" t="s">
        <v>3509</v>
      </c>
      <c r="C103" s="375" t="s">
        <v>3510</v>
      </c>
      <c r="D103" s="328" t="s">
        <v>3511</v>
      </c>
      <c r="E103" s="375" t="s">
        <v>3209</v>
      </c>
      <c r="F103" s="328" t="s">
        <v>247</v>
      </c>
      <c r="G103" s="330">
        <v>1293.74</v>
      </c>
      <c r="H103" s="330"/>
      <c r="I103" s="330">
        <f t="shared" si="2"/>
        <v>1293.74</v>
      </c>
      <c r="J103" s="330">
        <v>53.05</v>
      </c>
      <c r="K103" s="330">
        <f t="shared" si="3"/>
        <v>1240.69</v>
      </c>
      <c r="L103" s="375"/>
    </row>
    <row r="104" spans="1:12" ht="30" customHeight="1" x14ac:dyDescent="0.25">
      <c r="A104" s="341">
        <v>96</v>
      </c>
      <c r="B104" s="328" t="s">
        <v>3512</v>
      </c>
      <c r="C104" s="375" t="s">
        <v>3513</v>
      </c>
      <c r="D104" s="328" t="s">
        <v>3514</v>
      </c>
      <c r="E104" s="375" t="s">
        <v>3209</v>
      </c>
      <c r="F104" s="328" t="s">
        <v>247</v>
      </c>
      <c r="G104" s="330">
        <v>1289.75</v>
      </c>
      <c r="H104" s="330"/>
      <c r="I104" s="330">
        <f t="shared" si="2"/>
        <v>1289.75</v>
      </c>
      <c r="J104" s="330">
        <v>52.89</v>
      </c>
      <c r="K104" s="330">
        <f t="shared" si="3"/>
        <v>1236.8599999999999</v>
      </c>
      <c r="L104" s="375"/>
    </row>
    <row r="105" spans="1:12" ht="30" customHeight="1" x14ac:dyDescent="0.25">
      <c r="A105" s="341">
        <v>97</v>
      </c>
      <c r="B105" s="328" t="s">
        <v>3515</v>
      </c>
      <c r="C105" s="375" t="s">
        <v>3516</v>
      </c>
      <c r="D105" s="328" t="s">
        <v>3517</v>
      </c>
      <c r="E105" s="375" t="s">
        <v>180</v>
      </c>
      <c r="F105" s="328" t="s">
        <v>181</v>
      </c>
      <c r="G105" s="330">
        <v>1358.38</v>
      </c>
      <c r="H105" s="330"/>
      <c r="I105" s="330">
        <f t="shared" si="2"/>
        <v>1358.38</v>
      </c>
      <c r="J105" s="330">
        <v>54.34</v>
      </c>
      <c r="K105" s="330">
        <f t="shared" si="3"/>
        <v>1304.0400000000002</v>
      </c>
      <c r="L105" s="375"/>
    </row>
    <row r="106" spans="1:12" ht="30" customHeight="1" x14ac:dyDescent="0.25">
      <c r="A106" s="341">
        <v>98</v>
      </c>
      <c r="B106" s="328" t="s">
        <v>3518</v>
      </c>
      <c r="C106" s="375" t="s">
        <v>3519</v>
      </c>
      <c r="D106" s="328" t="s">
        <v>3520</v>
      </c>
      <c r="E106" s="375" t="s">
        <v>296</v>
      </c>
      <c r="F106" s="328" t="s">
        <v>269</v>
      </c>
      <c r="G106" s="330">
        <v>950.64</v>
      </c>
      <c r="H106" s="330"/>
      <c r="I106" s="330">
        <f t="shared" si="2"/>
        <v>950.64</v>
      </c>
      <c r="J106" s="330">
        <v>55.42</v>
      </c>
      <c r="K106" s="330">
        <f t="shared" si="3"/>
        <v>895.22</v>
      </c>
      <c r="L106" s="375"/>
    </row>
    <row r="107" spans="1:12" ht="30" customHeight="1" x14ac:dyDescent="0.25">
      <c r="A107" s="341">
        <v>99</v>
      </c>
      <c r="B107" s="328" t="s">
        <v>3521</v>
      </c>
      <c r="C107" s="375" t="s">
        <v>3522</v>
      </c>
      <c r="D107" s="328" t="s">
        <v>3523</v>
      </c>
      <c r="E107" s="375" t="s">
        <v>3524</v>
      </c>
      <c r="F107" s="328" t="s">
        <v>3525</v>
      </c>
      <c r="G107" s="330">
        <v>834.01</v>
      </c>
      <c r="H107" s="330"/>
      <c r="I107" s="330">
        <f t="shared" si="2"/>
        <v>834.01</v>
      </c>
      <c r="J107" s="330">
        <v>27.46</v>
      </c>
      <c r="K107" s="330">
        <f t="shared" si="3"/>
        <v>806.55</v>
      </c>
      <c r="L107" s="375"/>
    </row>
    <row r="108" spans="1:12" ht="30" customHeight="1" x14ac:dyDescent="0.25">
      <c r="A108" s="341">
        <v>100</v>
      </c>
      <c r="B108" s="328" t="s">
        <v>3526</v>
      </c>
      <c r="C108" s="375" t="s">
        <v>3527</v>
      </c>
      <c r="D108" s="328" t="s">
        <v>3528</v>
      </c>
      <c r="E108" s="375" t="s">
        <v>212</v>
      </c>
      <c r="F108" s="328" t="s">
        <v>236</v>
      </c>
      <c r="G108" s="330">
        <v>867.01</v>
      </c>
      <c r="H108" s="330"/>
      <c r="I108" s="330">
        <f t="shared" si="2"/>
        <v>867.01</v>
      </c>
      <c r="J108" s="330">
        <v>33.42</v>
      </c>
      <c r="K108" s="330">
        <f t="shared" si="3"/>
        <v>833.59</v>
      </c>
      <c r="L108" s="375"/>
    </row>
    <row r="109" spans="1:12" ht="30" customHeight="1" x14ac:dyDescent="0.25">
      <c r="A109" s="341">
        <v>101</v>
      </c>
      <c r="B109" s="328" t="s">
        <v>3529</v>
      </c>
      <c r="C109" s="375" t="s">
        <v>3530</v>
      </c>
      <c r="D109" s="328" t="s">
        <v>3531</v>
      </c>
      <c r="E109" s="375" t="s">
        <v>246</v>
      </c>
      <c r="F109" s="328" t="s">
        <v>247</v>
      </c>
      <c r="G109" s="330">
        <v>1093.8600000000001</v>
      </c>
      <c r="H109" s="330"/>
      <c r="I109" s="330">
        <f t="shared" si="2"/>
        <v>1093.8600000000001</v>
      </c>
      <c r="J109" s="330">
        <v>50.05</v>
      </c>
      <c r="K109" s="330">
        <f t="shared" si="3"/>
        <v>1043.8100000000002</v>
      </c>
      <c r="L109" s="375"/>
    </row>
    <row r="110" spans="1:12" ht="30" customHeight="1" x14ac:dyDescent="0.25">
      <c r="A110" s="341">
        <v>102</v>
      </c>
      <c r="B110" s="328" t="s">
        <v>3532</v>
      </c>
      <c r="C110" s="375" t="s">
        <v>3533</v>
      </c>
      <c r="D110" s="328" t="s">
        <v>3534</v>
      </c>
      <c r="E110" s="375" t="s">
        <v>3410</v>
      </c>
      <c r="F110" s="328" t="s">
        <v>247</v>
      </c>
      <c r="G110" s="330">
        <v>789.69999999999993</v>
      </c>
      <c r="H110" s="330"/>
      <c r="I110" s="330">
        <f t="shared" si="2"/>
        <v>789.69999999999993</v>
      </c>
      <c r="J110" s="330">
        <v>24.46</v>
      </c>
      <c r="K110" s="330">
        <f t="shared" si="3"/>
        <v>765.2399999999999</v>
      </c>
      <c r="L110" s="375"/>
    </row>
    <row r="111" spans="1:12" ht="30" customHeight="1" x14ac:dyDescent="0.25">
      <c r="A111" s="341">
        <v>103</v>
      </c>
      <c r="B111" s="328" t="s">
        <v>3535</v>
      </c>
      <c r="C111" s="375" t="s">
        <v>3536</v>
      </c>
      <c r="D111" s="328" t="s">
        <v>3537</v>
      </c>
      <c r="E111" s="375" t="s">
        <v>3209</v>
      </c>
      <c r="F111" s="328" t="s">
        <v>247</v>
      </c>
      <c r="G111" s="330">
        <v>1294.56</v>
      </c>
      <c r="H111" s="330"/>
      <c r="I111" s="330">
        <f t="shared" si="2"/>
        <v>1294.56</v>
      </c>
      <c r="J111" s="330">
        <v>698.84</v>
      </c>
      <c r="K111" s="330">
        <f t="shared" si="3"/>
        <v>595.71999999999991</v>
      </c>
      <c r="L111" s="375"/>
    </row>
    <row r="112" spans="1:12" ht="30" customHeight="1" x14ac:dyDescent="0.25">
      <c r="A112" s="341">
        <v>104</v>
      </c>
      <c r="B112" s="328" t="s">
        <v>3538</v>
      </c>
      <c r="C112" s="375" t="s">
        <v>3539</v>
      </c>
      <c r="D112" s="328" t="s">
        <v>3540</v>
      </c>
      <c r="E112" s="375" t="s">
        <v>3209</v>
      </c>
      <c r="F112" s="328" t="s">
        <v>247</v>
      </c>
      <c r="G112" s="330">
        <v>1293.74</v>
      </c>
      <c r="H112" s="330"/>
      <c r="I112" s="330">
        <f t="shared" si="2"/>
        <v>1293.74</v>
      </c>
      <c r="J112" s="330">
        <v>53.05</v>
      </c>
      <c r="K112" s="330">
        <f t="shared" si="3"/>
        <v>1240.69</v>
      </c>
      <c r="L112" s="375"/>
    </row>
    <row r="113" spans="1:12" ht="30" customHeight="1" x14ac:dyDescent="0.25">
      <c r="A113" s="341">
        <v>105</v>
      </c>
      <c r="B113" s="328" t="s">
        <v>3541</v>
      </c>
      <c r="C113" s="375" t="s">
        <v>3542</v>
      </c>
      <c r="D113" s="328" t="s">
        <v>3543</v>
      </c>
      <c r="E113" s="375" t="s">
        <v>3544</v>
      </c>
      <c r="F113" s="328" t="s">
        <v>247</v>
      </c>
      <c r="G113" s="330">
        <v>914.44</v>
      </c>
      <c r="H113" s="330"/>
      <c r="I113" s="330">
        <f t="shared" si="2"/>
        <v>914.44</v>
      </c>
      <c r="J113" s="330">
        <v>47.4</v>
      </c>
      <c r="K113" s="330">
        <f t="shared" si="3"/>
        <v>867.04000000000008</v>
      </c>
      <c r="L113" s="375"/>
    </row>
    <row r="114" spans="1:12" ht="30" customHeight="1" x14ac:dyDescent="0.25">
      <c r="A114" s="341">
        <v>106</v>
      </c>
      <c r="B114" s="328" t="s">
        <v>3545</v>
      </c>
      <c r="C114" s="375" t="s">
        <v>3546</v>
      </c>
      <c r="D114" s="328" t="s">
        <v>3547</v>
      </c>
      <c r="E114" s="375" t="s">
        <v>3209</v>
      </c>
      <c r="F114" s="328" t="s">
        <v>247</v>
      </c>
      <c r="G114" s="330">
        <v>1029.46</v>
      </c>
      <c r="H114" s="330"/>
      <c r="I114" s="330">
        <f t="shared" si="2"/>
        <v>1029.46</v>
      </c>
      <c r="J114" s="330">
        <v>108.66999999999999</v>
      </c>
      <c r="K114" s="330">
        <f t="shared" si="3"/>
        <v>920.79000000000008</v>
      </c>
      <c r="L114" s="375"/>
    </row>
    <row r="115" spans="1:12" ht="30" customHeight="1" x14ac:dyDescent="0.25">
      <c r="A115" s="341">
        <v>107</v>
      </c>
      <c r="B115" s="328" t="s">
        <v>3548</v>
      </c>
      <c r="C115" s="375" t="s">
        <v>3549</v>
      </c>
      <c r="D115" s="328" t="s">
        <v>3550</v>
      </c>
      <c r="E115" s="375" t="s">
        <v>341</v>
      </c>
      <c r="F115" s="328" t="s">
        <v>342</v>
      </c>
      <c r="G115" s="330">
        <v>897</v>
      </c>
      <c r="H115" s="330"/>
      <c r="I115" s="330">
        <f t="shared" si="2"/>
        <v>897</v>
      </c>
      <c r="J115" s="330">
        <v>35.880000000000003</v>
      </c>
      <c r="K115" s="330">
        <f t="shared" si="3"/>
        <v>861.12</v>
      </c>
      <c r="L115" s="375"/>
    </row>
    <row r="116" spans="1:12" ht="30" customHeight="1" x14ac:dyDescent="0.25">
      <c r="A116" s="341">
        <v>108</v>
      </c>
      <c r="B116" s="328" t="s">
        <v>3551</v>
      </c>
      <c r="C116" s="375" t="s">
        <v>3552</v>
      </c>
      <c r="D116" s="328" t="s">
        <v>3553</v>
      </c>
      <c r="E116" s="375" t="s">
        <v>3554</v>
      </c>
      <c r="F116" s="328" t="s">
        <v>3555</v>
      </c>
      <c r="G116" s="330">
        <v>1296.0099999999998</v>
      </c>
      <c r="H116" s="330"/>
      <c r="I116" s="330">
        <f t="shared" si="2"/>
        <v>1296.0099999999998</v>
      </c>
      <c r="J116" s="330">
        <v>55.86</v>
      </c>
      <c r="K116" s="330">
        <f t="shared" si="3"/>
        <v>1240.1499999999999</v>
      </c>
      <c r="L116" s="375"/>
    </row>
    <row r="117" spans="1:12" ht="30" customHeight="1" x14ac:dyDescent="0.25">
      <c r="A117" s="341">
        <v>109</v>
      </c>
      <c r="B117" s="328" t="s">
        <v>3556</v>
      </c>
      <c r="C117" s="375" t="s">
        <v>3557</v>
      </c>
      <c r="D117" s="328" t="s">
        <v>3558</v>
      </c>
      <c r="E117" s="375" t="s">
        <v>3446</v>
      </c>
      <c r="F117" s="328" t="s">
        <v>247</v>
      </c>
      <c r="G117" s="330">
        <v>1295.18</v>
      </c>
      <c r="H117" s="330"/>
      <c r="I117" s="330">
        <f t="shared" si="2"/>
        <v>1295.18</v>
      </c>
      <c r="J117" s="330">
        <v>43.1</v>
      </c>
      <c r="K117" s="330">
        <f t="shared" si="3"/>
        <v>1252.0800000000002</v>
      </c>
      <c r="L117" s="375"/>
    </row>
    <row r="118" spans="1:12" ht="30" customHeight="1" x14ac:dyDescent="0.25">
      <c r="A118" s="341">
        <v>110</v>
      </c>
      <c r="B118" s="328" t="s">
        <v>3559</v>
      </c>
      <c r="C118" s="375" t="s">
        <v>3560</v>
      </c>
      <c r="D118" s="328" t="s">
        <v>3561</v>
      </c>
      <c r="E118" s="375" t="s">
        <v>3235</v>
      </c>
      <c r="F118" s="328" t="s">
        <v>247</v>
      </c>
      <c r="G118" s="330">
        <v>1294.56</v>
      </c>
      <c r="H118" s="330"/>
      <c r="I118" s="330">
        <f t="shared" si="2"/>
        <v>1294.56</v>
      </c>
      <c r="J118" s="330">
        <v>153.07999999999998</v>
      </c>
      <c r="K118" s="330">
        <f t="shared" si="3"/>
        <v>1141.48</v>
      </c>
      <c r="L118" s="375"/>
    </row>
    <row r="119" spans="1:12" ht="30" customHeight="1" x14ac:dyDescent="0.25">
      <c r="A119" s="341">
        <v>111</v>
      </c>
      <c r="B119" s="328" t="s">
        <v>3562</v>
      </c>
      <c r="C119" s="375" t="s">
        <v>3563</v>
      </c>
      <c r="D119" s="328" t="s">
        <v>3564</v>
      </c>
      <c r="E119" s="375" t="s">
        <v>3565</v>
      </c>
      <c r="F119" s="328" t="s">
        <v>3566</v>
      </c>
      <c r="G119" s="330">
        <v>1269.27</v>
      </c>
      <c r="H119" s="330"/>
      <c r="I119" s="330">
        <f t="shared" si="2"/>
        <v>1269.27</v>
      </c>
      <c r="J119" s="330">
        <v>162.70999999999998</v>
      </c>
      <c r="K119" s="330">
        <f t="shared" si="3"/>
        <v>1106.56</v>
      </c>
      <c r="L119" s="375"/>
    </row>
    <row r="120" spans="1:12" ht="30" customHeight="1" x14ac:dyDescent="0.25">
      <c r="A120" s="341">
        <v>112</v>
      </c>
      <c r="B120" s="328" t="s">
        <v>3567</v>
      </c>
      <c r="C120" s="375" t="s">
        <v>3568</v>
      </c>
      <c r="D120" s="328" t="s">
        <v>3569</v>
      </c>
      <c r="E120" s="375" t="s">
        <v>3209</v>
      </c>
      <c r="F120" s="328" t="s">
        <v>247</v>
      </c>
      <c r="G120" s="330">
        <v>764.39</v>
      </c>
      <c r="H120" s="330"/>
      <c r="I120" s="330">
        <f t="shared" si="2"/>
        <v>764.39</v>
      </c>
      <c r="J120" s="330">
        <v>21.87</v>
      </c>
      <c r="K120" s="330">
        <f t="shared" si="3"/>
        <v>742.52</v>
      </c>
      <c r="L120" s="375"/>
    </row>
    <row r="121" spans="1:12" ht="30" customHeight="1" x14ac:dyDescent="0.25">
      <c r="A121" s="341">
        <v>113</v>
      </c>
      <c r="B121" s="328" t="s">
        <v>3570</v>
      </c>
      <c r="C121" s="375" t="s">
        <v>3571</v>
      </c>
      <c r="D121" s="328" t="s">
        <v>3572</v>
      </c>
      <c r="E121" s="375" t="s">
        <v>307</v>
      </c>
      <c r="F121" s="328" t="s">
        <v>3573</v>
      </c>
      <c r="G121" s="330">
        <v>1166.42</v>
      </c>
      <c r="H121" s="330"/>
      <c r="I121" s="330">
        <f t="shared" si="2"/>
        <v>1166.42</v>
      </c>
      <c r="J121" s="330">
        <v>45.57</v>
      </c>
      <c r="K121" s="330">
        <f t="shared" si="3"/>
        <v>1120.8500000000001</v>
      </c>
      <c r="L121" s="375"/>
    </row>
    <row r="122" spans="1:12" ht="30" customHeight="1" x14ac:dyDescent="0.25">
      <c r="A122" s="341">
        <v>114</v>
      </c>
      <c r="B122" s="328" t="s">
        <v>3574</v>
      </c>
      <c r="C122" s="375" t="s">
        <v>3575</v>
      </c>
      <c r="D122" s="328" t="s">
        <v>3576</v>
      </c>
      <c r="E122" s="375" t="s">
        <v>296</v>
      </c>
      <c r="F122" s="328" t="s">
        <v>247</v>
      </c>
      <c r="G122" s="330">
        <v>1268.5</v>
      </c>
      <c r="H122" s="330"/>
      <c r="I122" s="330">
        <f t="shared" si="2"/>
        <v>1268.5</v>
      </c>
      <c r="J122" s="330">
        <v>57.04</v>
      </c>
      <c r="K122" s="330">
        <f t="shared" si="3"/>
        <v>1211.46</v>
      </c>
      <c r="L122" s="375"/>
    </row>
    <row r="123" spans="1:12" ht="30" customHeight="1" x14ac:dyDescent="0.25">
      <c r="A123" s="341">
        <v>115</v>
      </c>
      <c r="B123" s="328" t="s">
        <v>3577</v>
      </c>
      <c r="C123" s="375" t="s">
        <v>3578</v>
      </c>
      <c r="D123" s="328" t="s">
        <v>3579</v>
      </c>
      <c r="E123" s="375" t="s">
        <v>700</v>
      </c>
      <c r="F123" s="328" t="s">
        <v>247</v>
      </c>
      <c r="G123" s="330">
        <v>764.39</v>
      </c>
      <c r="H123" s="330"/>
      <c r="I123" s="330">
        <f t="shared" si="2"/>
        <v>764.39</v>
      </c>
      <c r="J123" s="330">
        <v>21.87</v>
      </c>
      <c r="K123" s="330">
        <f t="shared" si="3"/>
        <v>742.52</v>
      </c>
      <c r="L123" s="375"/>
    </row>
    <row r="124" spans="1:12" ht="30" customHeight="1" x14ac:dyDescent="0.25">
      <c r="A124" s="341">
        <v>116</v>
      </c>
      <c r="B124" s="328" t="s">
        <v>3580</v>
      </c>
      <c r="C124" s="375" t="s">
        <v>3581</v>
      </c>
      <c r="D124" s="328" t="s">
        <v>3582</v>
      </c>
      <c r="E124" s="375" t="s">
        <v>3209</v>
      </c>
      <c r="F124" s="328" t="s">
        <v>247</v>
      </c>
      <c r="G124" s="330">
        <v>1293.3200000000002</v>
      </c>
      <c r="H124" s="330"/>
      <c r="I124" s="330">
        <f t="shared" si="2"/>
        <v>1293.3200000000002</v>
      </c>
      <c r="J124" s="330">
        <v>58.03</v>
      </c>
      <c r="K124" s="330">
        <f t="shared" si="3"/>
        <v>1235.2900000000002</v>
      </c>
      <c r="L124" s="375"/>
    </row>
    <row r="125" spans="1:12" ht="30" customHeight="1" x14ac:dyDescent="0.25">
      <c r="A125" s="341">
        <v>117</v>
      </c>
      <c r="B125" s="328" t="s">
        <v>3583</v>
      </c>
      <c r="C125" s="375" t="s">
        <v>3584</v>
      </c>
      <c r="D125" s="328" t="s">
        <v>3585</v>
      </c>
      <c r="E125" s="375" t="s">
        <v>3209</v>
      </c>
      <c r="F125" s="328" t="s">
        <v>247</v>
      </c>
      <c r="G125" s="330">
        <v>912.78</v>
      </c>
      <c r="H125" s="330"/>
      <c r="I125" s="330">
        <f t="shared" si="2"/>
        <v>912.78</v>
      </c>
      <c r="J125" s="330">
        <v>44.53</v>
      </c>
      <c r="K125" s="330">
        <f t="shared" si="3"/>
        <v>868.25</v>
      </c>
      <c r="L125" s="375"/>
    </row>
    <row r="126" spans="1:12" ht="30" customHeight="1" x14ac:dyDescent="0.25">
      <c r="A126" s="341">
        <v>118</v>
      </c>
      <c r="B126" s="328" t="s">
        <v>3586</v>
      </c>
      <c r="C126" s="375" t="s">
        <v>3587</v>
      </c>
      <c r="D126" s="328" t="s">
        <v>3588</v>
      </c>
      <c r="E126" s="375" t="s">
        <v>3410</v>
      </c>
      <c r="F126" s="328" t="s">
        <v>247</v>
      </c>
      <c r="G126" s="330">
        <v>986.07999999999993</v>
      </c>
      <c r="H126" s="330"/>
      <c r="I126" s="330">
        <f t="shared" si="2"/>
        <v>986.07999999999993</v>
      </c>
      <c r="J126" s="330">
        <v>66.64</v>
      </c>
      <c r="K126" s="330">
        <f t="shared" si="3"/>
        <v>919.43999999999994</v>
      </c>
      <c r="L126" s="375"/>
    </row>
    <row r="127" spans="1:12" ht="30" customHeight="1" x14ac:dyDescent="0.25">
      <c r="A127" s="341">
        <v>119</v>
      </c>
      <c r="B127" s="328" t="s">
        <v>3589</v>
      </c>
      <c r="C127" s="375" t="s">
        <v>3590</v>
      </c>
      <c r="D127" s="328" t="s">
        <v>3591</v>
      </c>
      <c r="E127" s="375" t="s">
        <v>3442</v>
      </c>
      <c r="F127" s="328" t="s">
        <v>349</v>
      </c>
      <c r="G127" s="330">
        <v>3053.0299999999997</v>
      </c>
      <c r="H127" s="330"/>
      <c r="I127" s="330">
        <f t="shared" si="2"/>
        <v>3053.0299999999997</v>
      </c>
      <c r="J127" s="330">
        <v>143.1</v>
      </c>
      <c r="K127" s="330">
        <f t="shared" si="3"/>
        <v>2909.93</v>
      </c>
      <c r="L127" s="375"/>
    </row>
    <row r="128" spans="1:12" ht="30" customHeight="1" x14ac:dyDescent="0.25">
      <c r="A128" s="341">
        <v>120</v>
      </c>
      <c r="B128" s="328" t="s">
        <v>3592</v>
      </c>
      <c r="C128" s="375" t="s">
        <v>3593</v>
      </c>
      <c r="D128" s="328" t="s">
        <v>3594</v>
      </c>
      <c r="E128" s="375" t="s">
        <v>3304</v>
      </c>
      <c r="F128" s="328" t="s">
        <v>247</v>
      </c>
      <c r="G128" s="330">
        <v>1155.81</v>
      </c>
      <c r="H128" s="330"/>
      <c r="I128" s="330">
        <f t="shared" si="2"/>
        <v>1155.81</v>
      </c>
      <c r="J128" s="330">
        <v>145.62</v>
      </c>
      <c r="K128" s="330">
        <f t="shared" si="3"/>
        <v>1010.1899999999999</v>
      </c>
      <c r="L128" s="375"/>
    </row>
    <row r="129" spans="1:12" ht="30" customHeight="1" x14ac:dyDescent="0.25">
      <c r="A129" s="341">
        <v>121</v>
      </c>
      <c r="B129" s="328" t="s">
        <v>3595</v>
      </c>
      <c r="C129" s="375" t="s">
        <v>3596</v>
      </c>
      <c r="D129" s="328" t="s">
        <v>3597</v>
      </c>
      <c r="E129" s="375" t="s">
        <v>199</v>
      </c>
      <c r="F129" s="328" t="s">
        <v>269</v>
      </c>
      <c r="G129" s="330">
        <v>1195.9100000000001</v>
      </c>
      <c r="H129" s="330"/>
      <c r="I129" s="330">
        <f t="shared" si="2"/>
        <v>1195.9100000000001</v>
      </c>
      <c r="J129" s="330">
        <v>39.53</v>
      </c>
      <c r="K129" s="330">
        <f t="shared" si="3"/>
        <v>1156.3800000000001</v>
      </c>
      <c r="L129" s="375"/>
    </row>
    <row r="130" spans="1:12" ht="30" customHeight="1" x14ac:dyDescent="0.25">
      <c r="A130" s="341">
        <v>122</v>
      </c>
      <c r="B130" s="328" t="s">
        <v>3598</v>
      </c>
      <c r="C130" s="375" t="s">
        <v>3599</v>
      </c>
      <c r="D130" s="328" t="s">
        <v>3600</v>
      </c>
      <c r="E130" s="375" t="s">
        <v>3397</v>
      </c>
      <c r="F130" s="328" t="s">
        <v>204</v>
      </c>
      <c r="G130" s="330">
        <v>906.33</v>
      </c>
      <c r="H130" s="330"/>
      <c r="I130" s="330">
        <f t="shared" si="2"/>
        <v>906.33</v>
      </c>
      <c r="J130" s="330">
        <v>160.86000000000001</v>
      </c>
      <c r="K130" s="330">
        <f t="shared" si="3"/>
        <v>745.47</v>
      </c>
      <c r="L130" s="375"/>
    </row>
    <row r="131" spans="1:12" ht="30" customHeight="1" x14ac:dyDescent="0.25">
      <c r="A131" s="341">
        <v>123</v>
      </c>
      <c r="B131" s="328" t="s">
        <v>3601</v>
      </c>
      <c r="C131" s="375" t="s">
        <v>3602</v>
      </c>
      <c r="D131" s="328" t="s">
        <v>3603</v>
      </c>
      <c r="E131" s="375" t="s">
        <v>3544</v>
      </c>
      <c r="F131" s="328" t="s">
        <v>247</v>
      </c>
      <c r="G131" s="330">
        <v>964.60000000000014</v>
      </c>
      <c r="H131" s="330"/>
      <c r="I131" s="330">
        <f t="shared" si="2"/>
        <v>964.60000000000014</v>
      </c>
      <c r="J131" s="330">
        <v>34.409999999999997</v>
      </c>
      <c r="K131" s="330">
        <f t="shared" si="3"/>
        <v>930.19000000000017</v>
      </c>
      <c r="L131" s="375"/>
    </row>
    <row r="132" spans="1:12" ht="30" customHeight="1" x14ac:dyDescent="0.25">
      <c r="A132" s="341">
        <v>124</v>
      </c>
      <c r="B132" s="328" t="s">
        <v>3604</v>
      </c>
      <c r="C132" s="375" t="s">
        <v>3605</v>
      </c>
      <c r="D132" s="328" t="s">
        <v>3606</v>
      </c>
      <c r="E132" s="375" t="s">
        <v>3329</v>
      </c>
      <c r="F132" s="328" t="s">
        <v>349</v>
      </c>
      <c r="G132" s="330">
        <v>3088.01</v>
      </c>
      <c r="H132" s="330"/>
      <c r="I132" s="330">
        <f t="shared" si="2"/>
        <v>3088.01</v>
      </c>
      <c r="J132" s="330">
        <v>321.52</v>
      </c>
      <c r="K132" s="330">
        <f t="shared" si="3"/>
        <v>2766.4900000000002</v>
      </c>
      <c r="L132" s="375"/>
    </row>
    <row r="133" spans="1:12" ht="30" customHeight="1" x14ac:dyDescent="0.25">
      <c r="A133" s="341">
        <v>125</v>
      </c>
      <c r="B133" s="328" t="s">
        <v>3607</v>
      </c>
      <c r="C133" s="375" t="s">
        <v>3608</v>
      </c>
      <c r="D133" s="328" t="s">
        <v>3609</v>
      </c>
      <c r="E133" s="375" t="s">
        <v>3209</v>
      </c>
      <c r="F133" s="328" t="s">
        <v>247</v>
      </c>
      <c r="G133" s="330">
        <v>1289.75</v>
      </c>
      <c r="H133" s="330"/>
      <c r="I133" s="330">
        <f t="shared" si="2"/>
        <v>1289.75</v>
      </c>
      <c r="J133" s="330">
        <v>42.89</v>
      </c>
      <c r="K133" s="330">
        <f t="shared" si="3"/>
        <v>1246.8599999999999</v>
      </c>
      <c r="L133" s="375"/>
    </row>
    <row r="134" spans="1:12" ht="30" customHeight="1" x14ac:dyDescent="0.25">
      <c r="A134" s="341">
        <v>126</v>
      </c>
      <c r="B134" s="328" t="s">
        <v>3610</v>
      </c>
      <c r="C134" s="375" t="s">
        <v>3611</v>
      </c>
      <c r="D134" s="328" t="s">
        <v>3612</v>
      </c>
      <c r="E134" s="375" t="s">
        <v>3222</v>
      </c>
      <c r="F134" s="328" t="s">
        <v>3223</v>
      </c>
      <c r="G134" s="330">
        <v>970.85</v>
      </c>
      <c r="H134" s="330"/>
      <c r="I134" s="330">
        <f t="shared" si="2"/>
        <v>970.85</v>
      </c>
      <c r="J134" s="330">
        <v>38.47</v>
      </c>
      <c r="K134" s="330">
        <f t="shared" si="3"/>
        <v>932.38</v>
      </c>
      <c r="L134" s="375"/>
    </row>
    <row r="135" spans="1:12" ht="30" customHeight="1" x14ac:dyDescent="0.25">
      <c r="A135" s="341">
        <v>127</v>
      </c>
      <c r="B135" s="328" t="s">
        <v>3613</v>
      </c>
      <c r="C135" s="375" t="s">
        <v>3614</v>
      </c>
      <c r="D135" s="328" t="s">
        <v>3615</v>
      </c>
      <c r="E135" s="375" t="s">
        <v>700</v>
      </c>
      <c r="F135" s="328" t="s">
        <v>247</v>
      </c>
      <c r="G135" s="330">
        <v>1286.3499999999999</v>
      </c>
      <c r="H135" s="330"/>
      <c r="I135" s="330">
        <f t="shared" si="2"/>
        <v>1286.3499999999999</v>
      </c>
      <c r="J135" s="330">
        <v>42.75</v>
      </c>
      <c r="K135" s="330">
        <f t="shared" si="3"/>
        <v>1243.5999999999999</v>
      </c>
      <c r="L135" s="375"/>
    </row>
    <row r="136" spans="1:12" ht="30" customHeight="1" x14ac:dyDescent="0.25">
      <c r="A136" s="341">
        <v>128</v>
      </c>
      <c r="B136" s="328" t="s">
        <v>3616</v>
      </c>
      <c r="C136" s="375" t="s">
        <v>3617</v>
      </c>
      <c r="D136" s="328" t="s">
        <v>3618</v>
      </c>
      <c r="E136" s="375" t="s">
        <v>3619</v>
      </c>
      <c r="F136" s="328" t="s">
        <v>247</v>
      </c>
      <c r="G136" s="330">
        <v>788.42</v>
      </c>
      <c r="H136" s="330"/>
      <c r="I136" s="330">
        <f t="shared" si="2"/>
        <v>788.42</v>
      </c>
      <c r="J136" s="330">
        <v>43.379999999999995</v>
      </c>
      <c r="K136" s="330">
        <f t="shared" si="3"/>
        <v>745.04</v>
      </c>
      <c r="L136" s="375"/>
    </row>
    <row r="137" spans="1:12" ht="30" customHeight="1" x14ac:dyDescent="0.25">
      <c r="A137" s="341">
        <v>129</v>
      </c>
      <c r="B137" s="328" t="s">
        <v>3620</v>
      </c>
      <c r="C137" s="375" t="s">
        <v>3621</v>
      </c>
      <c r="D137" s="328" t="s">
        <v>3622</v>
      </c>
      <c r="E137" s="375" t="s">
        <v>199</v>
      </c>
      <c r="F137" s="328" t="s">
        <v>247</v>
      </c>
      <c r="G137" s="330">
        <v>1052.5999999999999</v>
      </c>
      <c r="H137" s="330"/>
      <c r="I137" s="330">
        <f t="shared" si="2"/>
        <v>1052.5999999999999</v>
      </c>
      <c r="J137" s="330">
        <v>37.93</v>
      </c>
      <c r="K137" s="330">
        <f t="shared" si="3"/>
        <v>1014.67</v>
      </c>
      <c r="L137" s="375"/>
    </row>
    <row r="138" spans="1:12" ht="30" customHeight="1" x14ac:dyDescent="0.25">
      <c r="A138" s="341">
        <v>130</v>
      </c>
      <c r="B138" s="328" t="s">
        <v>3623</v>
      </c>
      <c r="C138" s="375" t="s">
        <v>3624</v>
      </c>
      <c r="D138" s="328" t="s">
        <v>3625</v>
      </c>
      <c r="E138" s="375" t="s">
        <v>212</v>
      </c>
      <c r="F138" s="328" t="s">
        <v>236</v>
      </c>
      <c r="G138" s="330">
        <v>1353.22</v>
      </c>
      <c r="H138" s="330"/>
      <c r="I138" s="330">
        <f t="shared" si="2"/>
        <v>1353.22</v>
      </c>
      <c r="J138" s="330">
        <v>62.73</v>
      </c>
      <c r="K138" s="330">
        <f t="shared" si="3"/>
        <v>1290.49</v>
      </c>
      <c r="L138" s="375"/>
    </row>
    <row r="139" spans="1:12" ht="30" customHeight="1" x14ac:dyDescent="0.25">
      <c r="A139" s="341">
        <v>131</v>
      </c>
      <c r="B139" s="328" t="s">
        <v>3626</v>
      </c>
      <c r="C139" s="375" t="s">
        <v>3627</v>
      </c>
      <c r="D139" s="328" t="s">
        <v>3628</v>
      </c>
      <c r="E139" s="375" t="s">
        <v>3629</v>
      </c>
      <c r="F139" s="328" t="s">
        <v>247</v>
      </c>
      <c r="G139" s="330">
        <v>1263.79</v>
      </c>
      <c r="H139" s="330"/>
      <c r="I139" s="330">
        <f t="shared" si="2"/>
        <v>1263.79</v>
      </c>
      <c r="J139" s="330">
        <v>51.85</v>
      </c>
      <c r="K139" s="330">
        <f t="shared" si="3"/>
        <v>1211.94</v>
      </c>
      <c r="L139" s="375"/>
    </row>
    <row r="140" spans="1:12" ht="30" customHeight="1" x14ac:dyDescent="0.25">
      <c r="A140" s="341">
        <v>132</v>
      </c>
      <c r="B140" s="328" t="s">
        <v>3630</v>
      </c>
      <c r="C140" s="375" t="s">
        <v>3631</v>
      </c>
      <c r="D140" s="328" t="s">
        <v>3632</v>
      </c>
      <c r="E140" s="375" t="s">
        <v>296</v>
      </c>
      <c r="F140" s="328" t="s">
        <v>247</v>
      </c>
      <c r="G140" s="330">
        <v>862.64</v>
      </c>
      <c r="H140" s="330"/>
      <c r="I140" s="330">
        <f t="shared" si="2"/>
        <v>862.64</v>
      </c>
      <c r="J140" s="330">
        <v>40.33</v>
      </c>
      <c r="K140" s="330">
        <f t="shared" si="3"/>
        <v>822.31</v>
      </c>
      <c r="L140" s="375"/>
    </row>
    <row r="141" spans="1:12" ht="30" customHeight="1" x14ac:dyDescent="0.25">
      <c r="A141" s="341">
        <v>133</v>
      </c>
      <c r="B141" s="328" t="s">
        <v>3633</v>
      </c>
      <c r="C141" s="375" t="s">
        <v>3634</v>
      </c>
      <c r="D141" s="328" t="s">
        <v>3635</v>
      </c>
      <c r="E141" s="375" t="s">
        <v>3438</v>
      </c>
      <c r="F141" s="328" t="s">
        <v>247</v>
      </c>
      <c r="G141" s="330">
        <v>1019.58</v>
      </c>
      <c r="H141" s="330"/>
      <c r="I141" s="330">
        <f t="shared" si="2"/>
        <v>1019.58</v>
      </c>
      <c r="J141" s="330">
        <v>342.91999999999996</v>
      </c>
      <c r="K141" s="330">
        <f t="shared" si="3"/>
        <v>676.66000000000008</v>
      </c>
      <c r="L141" s="375"/>
    </row>
    <row r="142" spans="1:12" ht="30" customHeight="1" x14ac:dyDescent="0.25">
      <c r="A142" s="341">
        <v>134</v>
      </c>
      <c r="B142" s="328" t="s">
        <v>3636</v>
      </c>
      <c r="C142" s="375" t="s">
        <v>3637</v>
      </c>
      <c r="D142" s="328" t="s">
        <v>3638</v>
      </c>
      <c r="E142" s="375" t="s">
        <v>212</v>
      </c>
      <c r="F142" s="328" t="s">
        <v>236</v>
      </c>
      <c r="G142" s="330">
        <v>1202.68</v>
      </c>
      <c r="H142" s="330"/>
      <c r="I142" s="330">
        <f t="shared" si="2"/>
        <v>1202.68</v>
      </c>
      <c r="J142" s="330">
        <v>56.71</v>
      </c>
      <c r="K142" s="330">
        <f t="shared" si="3"/>
        <v>1145.97</v>
      </c>
      <c r="L142" s="375"/>
    </row>
    <row r="143" spans="1:12" ht="30" customHeight="1" x14ac:dyDescent="0.25">
      <c r="A143" s="341">
        <v>135</v>
      </c>
      <c r="B143" s="328" t="s">
        <v>3639</v>
      </c>
      <c r="C143" s="375" t="s">
        <v>3640</v>
      </c>
      <c r="D143" s="328" t="s">
        <v>3641</v>
      </c>
      <c r="E143" s="375" t="s">
        <v>3329</v>
      </c>
      <c r="F143" s="328" t="s">
        <v>349</v>
      </c>
      <c r="G143" s="330">
        <v>4127.63</v>
      </c>
      <c r="H143" s="330"/>
      <c r="I143" s="330">
        <f t="shared" si="2"/>
        <v>4127.63</v>
      </c>
      <c r="J143" s="330">
        <v>561.11</v>
      </c>
      <c r="K143" s="330">
        <f t="shared" si="3"/>
        <v>3566.52</v>
      </c>
      <c r="L143" s="375"/>
    </row>
    <row r="144" spans="1:12" ht="30" customHeight="1" x14ac:dyDescent="0.25">
      <c r="A144" s="341">
        <v>136</v>
      </c>
      <c r="B144" s="328" t="s">
        <v>3642</v>
      </c>
      <c r="C144" s="375" t="s">
        <v>3643</v>
      </c>
      <c r="D144" s="328" t="s">
        <v>3644</v>
      </c>
      <c r="E144" s="375" t="s">
        <v>3209</v>
      </c>
      <c r="F144" s="328" t="s">
        <v>247</v>
      </c>
      <c r="G144" s="330">
        <v>1292.83</v>
      </c>
      <c r="H144" s="330"/>
      <c r="I144" s="330">
        <f t="shared" si="2"/>
        <v>1292.83</v>
      </c>
      <c r="J144" s="330">
        <v>53.01</v>
      </c>
      <c r="K144" s="330">
        <f t="shared" si="3"/>
        <v>1239.82</v>
      </c>
      <c r="L144" s="375"/>
    </row>
    <row r="145" spans="1:12" ht="30" customHeight="1" x14ac:dyDescent="0.25">
      <c r="A145" s="341">
        <v>137</v>
      </c>
      <c r="B145" s="328" t="s">
        <v>3645</v>
      </c>
      <c r="C145" s="375" t="s">
        <v>3646</v>
      </c>
      <c r="D145" s="328" t="s">
        <v>3647</v>
      </c>
      <c r="E145" s="375" t="s">
        <v>3410</v>
      </c>
      <c r="F145" s="328" t="s">
        <v>247</v>
      </c>
      <c r="G145" s="330">
        <v>1274.69</v>
      </c>
      <c r="H145" s="330"/>
      <c r="I145" s="330">
        <f t="shared" si="2"/>
        <v>1274.69</v>
      </c>
      <c r="J145" s="330">
        <v>57.28</v>
      </c>
      <c r="K145" s="330">
        <f t="shared" si="3"/>
        <v>1217.4100000000001</v>
      </c>
      <c r="L145" s="375"/>
    </row>
    <row r="146" spans="1:12" ht="30" customHeight="1" x14ac:dyDescent="0.25">
      <c r="A146" s="341">
        <v>138</v>
      </c>
      <c r="B146" s="328" t="s">
        <v>3648</v>
      </c>
      <c r="C146" s="375" t="s">
        <v>3649</v>
      </c>
      <c r="D146" s="328" t="s">
        <v>3650</v>
      </c>
      <c r="E146" s="375" t="s">
        <v>3209</v>
      </c>
      <c r="F146" s="328" t="s">
        <v>247</v>
      </c>
      <c r="G146" s="330">
        <v>1292.83</v>
      </c>
      <c r="H146" s="330"/>
      <c r="I146" s="330">
        <f t="shared" si="2"/>
        <v>1292.83</v>
      </c>
      <c r="J146" s="330">
        <v>43.01</v>
      </c>
      <c r="K146" s="330">
        <f t="shared" si="3"/>
        <v>1249.82</v>
      </c>
      <c r="L146" s="375"/>
    </row>
    <row r="147" spans="1:12" ht="30" customHeight="1" x14ac:dyDescent="0.25">
      <c r="A147" s="341">
        <v>139</v>
      </c>
      <c r="B147" s="328" t="s">
        <v>3651</v>
      </c>
      <c r="C147" s="375" t="s">
        <v>3652</v>
      </c>
      <c r="D147" s="328" t="s">
        <v>3653</v>
      </c>
      <c r="E147" s="375" t="s">
        <v>3209</v>
      </c>
      <c r="F147" s="328" t="s">
        <v>247</v>
      </c>
      <c r="G147" s="330">
        <v>1299.99</v>
      </c>
      <c r="H147" s="330"/>
      <c r="I147" s="330">
        <f t="shared" si="2"/>
        <v>1299.99</v>
      </c>
      <c r="J147" s="330">
        <v>53.3</v>
      </c>
      <c r="K147" s="330">
        <f t="shared" si="3"/>
        <v>1246.69</v>
      </c>
      <c r="L147" s="375"/>
    </row>
    <row r="148" spans="1:12" ht="30" customHeight="1" x14ac:dyDescent="0.25">
      <c r="A148" s="341">
        <v>140</v>
      </c>
      <c r="B148" s="328" t="s">
        <v>3654</v>
      </c>
      <c r="C148" s="375" t="s">
        <v>3655</v>
      </c>
      <c r="D148" s="328" t="s">
        <v>3656</v>
      </c>
      <c r="E148" s="375" t="s">
        <v>870</v>
      </c>
      <c r="F148" s="328" t="s">
        <v>3657</v>
      </c>
      <c r="G148" s="330">
        <v>1557.66</v>
      </c>
      <c r="H148" s="330"/>
      <c r="I148" s="330">
        <f t="shared" si="2"/>
        <v>1557.66</v>
      </c>
      <c r="J148" s="330">
        <v>62.31</v>
      </c>
      <c r="K148" s="330">
        <f t="shared" si="3"/>
        <v>1495.3500000000001</v>
      </c>
      <c r="L148" s="375"/>
    </row>
    <row r="149" spans="1:12" ht="30" customHeight="1" x14ac:dyDescent="0.25">
      <c r="A149" s="341">
        <v>141</v>
      </c>
      <c r="B149" s="328" t="s">
        <v>3658</v>
      </c>
      <c r="C149" s="375" t="s">
        <v>3659</v>
      </c>
      <c r="D149" s="328" t="s">
        <v>3660</v>
      </c>
      <c r="E149" s="375" t="s">
        <v>3336</v>
      </c>
      <c r="F149" s="328" t="s">
        <v>247</v>
      </c>
      <c r="G149" s="330">
        <v>759.2</v>
      </c>
      <c r="H149" s="330"/>
      <c r="I149" s="330">
        <f t="shared" si="2"/>
        <v>759.2</v>
      </c>
      <c r="J149" s="330">
        <v>27.08</v>
      </c>
      <c r="K149" s="330">
        <f t="shared" si="3"/>
        <v>732.12</v>
      </c>
      <c r="L149" s="375"/>
    </row>
    <row r="150" spans="1:12" ht="30" customHeight="1" x14ac:dyDescent="0.25">
      <c r="A150" s="341">
        <v>142</v>
      </c>
      <c r="B150" s="328" t="s">
        <v>3661</v>
      </c>
      <c r="C150" s="375" t="s">
        <v>3662</v>
      </c>
      <c r="D150" s="328" t="s">
        <v>3663</v>
      </c>
      <c r="E150" s="375" t="s">
        <v>212</v>
      </c>
      <c r="F150" s="328" t="s">
        <v>640</v>
      </c>
      <c r="G150" s="330">
        <v>1341</v>
      </c>
      <c r="H150" s="330"/>
      <c r="I150" s="330">
        <f t="shared" si="2"/>
        <v>1341</v>
      </c>
      <c r="J150" s="330">
        <v>67.240000000000009</v>
      </c>
      <c r="K150" s="330">
        <f t="shared" si="3"/>
        <v>1273.76</v>
      </c>
      <c r="L150" s="375"/>
    </row>
    <row r="151" spans="1:12" ht="30" customHeight="1" x14ac:dyDescent="0.25">
      <c r="A151" s="341">
        <v>143</v>
      </c>
      <c r="B151" s="328" t="s">
        <v>3664</v>
      </c>
      <c r="C151" s="375" t="s">
        <v>3665</v>
      </c>
      <c r="D151" s="328" t="s">
        <v>3666</v>
      </c>
      <c r="E151" s="375" t="s">
        <v>3209</v>
      </c>
      <c r="F151" s="328" t="s">
        <v>247</v>
      </c>
      <c r="G151" s="330">
        <v>1299.8200000000002</v>
      </c>
      <c r="H151" s="330"/>
      <c r="I151" s="330">
        <f t="shared" si="2"/>
        <v>1299.8200000000002</v>
      </c>
      <c r="J151" s="330">
        <v>53.29</v>
      </c>
      <c r="K151" s="330">
        <f t="shared" si="3"/>
        <v>1246.5300000000002</v>
      </c>
      <c r="L151" s="375"/>
    </row>
    <row r="152" spans="1:12" ht="30" customHeight="1" x14ac:dyDescent="0.25">
      <c r="A152" s="341">
        <v>144</v>
      </c>
      <c r="B152" s="328" t="s">
        <v>3667</v>
      </c>
      <c r="C152" s="375" t="s">
        <v>3668</v>
      </c>
      <c r="D152" s="328" t="s">
        <v>3669</v>
      </c>
      <c r="E152" s="375" t="s">
        <v>3209</v>
      </c>
      <c r="F152" s="328" t="s">
        <v>247</v>
      </c>
      <c r="G152" s="330">
        <v>1207.32</v>
      </c>
      <c r="H152" s="330"/>
      <c r="I152" s="330">
        <f t="shared" si="2"/>
        <v>1207.32</v>
      </c>
      <c r="J152" s="330">
        <v>65.39</v>
      </c>
      <c r="K152" s="330">
        <f t="shared" si="3"/>
        <v>1141.9299999999998</v>
      </c>
      <c r="L152" s="375"/>
    </row>
    <row r="153" spans="1:12" ht="30" customHeight="1" x14ac:dyDescent="0.25">
      <c r="A153" s="341">
        <v>145</v>
      </c>
      <c r="B153" s="328" t="s">
        <v>3670</v>
      </c>
      <c r="C153" s="375" t="s">
        <v>3671</v>
      </c>
      <c r="D153" s="328" t="s">
        <v>3672</v>
      </c>
      <c r="E153" s="375" t="s">
        <v>296</v>
      </c>
      <c r="F153" s="328" t="s">
        <v>247</v>
      </c>
      <c r="G153" s="330">
        <v>1279.5</v>
      </c>
      <c r="H153" s="330"/>
      <c r="I153" s="330">
        <f t="shared" si="2"/>
        <v>1279.5</v>
      </c>
      <c r="J153" s="330">
        <v>67.47999999999999</v>
      </c>
      <c r="K153" s="330">
        <f t="shared" si="3"/>
        <v>1212.02</v>
      </c>
      <c r="L153" s="375"/>
    </row>
    <row r="154" spans="1:12" ht="30" customHeight="1" x14ac:dyDescent="0.25">
      <c r="A154" s="341">
        <v>146</v>
      </c>
      <c r="B154" s="328" t="s">
        <v>3673</v>
      </c>
      <c r="C154" s="375" t="s">
        <v>3674</v>
      </c>
      <c r="D154" s="328" t="s">
        <v>3675</v>
      </c>
      <c r="E154" s="375" t="s">
        <v>3209</v>
      </c>
      <c r="F154" s="328" t="s">
        <v>247</v>
      </c>
      <c r="G154" s="330">
        <v>1288.81</v>
      </c>
      <c r="H154" s="330"/>
      <c r="I154" s="330">
        <f t="shared" si="2"/>
        <v>1288.81</v>
      </c>
      <c r="J154" s="330">
        <v>52.85</v>
      </c>
      <c r="K154" s="330">
        <f t="shared" si="3"/>
        <v>1235.96</v>
      </c>
      <c r="L154" s="375"/>
    </row>
    <row r="155" spans="1:12" ht="30" customHeight="1" x14ac:dyDescent="0.25">
      <c r="A155" s="341">
        <v>147</v>
      </c>
      <c r="B155" s="328" t="s">
        <v>3676</v>
      </c>
      <c r="C155" s="375" t="s">
        <v>3677</v>
      </c>
      <c r="D155" s="328" t="s">
        <v>3678</v>
      </c>
      <c r="E155" s="375" t="s">
        <v>3209</v>
      </c>
      <c r="F155" s="328" t="s">
        <v>247</v>
      </c>
      <c r="G155" s="330">
        <v>1288.31</v>
      </c>
      <c r="H155" s="330"/>
      <c r="I155" s="330">
        <f t="shared" si="2"/>
        <v>1288.31</v>
      </c>
      <c r="J155" s="330">
        <v>102.83</v>
      </c>
      <c r="K155" s="330">
        <f t="shared" si="3"/>
        <v>1185.48</v>
      </c>
      <c r="L155" s="375"/>
    </row>
    <row r="156" spans="1:12" ht="30" customHeight="1" x14ac:dyDescent="0.25">
      <c r="A156" s="341">
        <v>148</v>
      </c>
      <c r="B156" s="328" t="s">
        <v>3679</v>
      </c>
      <c r="C156" s="375" t="s">
        <v>3680</v>
      </c>
      <c r="D156" s="328" t="s">
        <v>3681</v>
      </c>
      <c r="E156" s="375" t="s">
        <v>3209</v>
      </c>
      <c r="F156" s="328" t="s">
        <v>247</v>
      </c>
      <c r="G156" s="330">
        <v>1294.56</v>
      </c>
      <c r="H156" s="330"/>
      <c r="I156" s="330">
        <f t="shared" si="2"/>
        <v>1294.56</v>
      </c>
      <c r="J156" s="330">
        <v>53.08</v>
      </c>
      <c r="K156" s="330">
        <f t="shared" si="3"/>
        <v>1241.48</v>
      </c>
      <c r="L156" s="375"/>
    </row>
    <row r="157" spans="1:12" ht="30" customHeight="1" x14ac:dyDescent="0.25">
      <c r="A157" s="341">
        <v>149</v>
      </c>
      <c r="B157" s="328" t="s">
        <v>3682</v>
      </c>
      <c r="C157" s="375" t="s">
        <v>3683</v>
      </c>
      <c r="D157" s="328" t="s">
        <v>3684</v>
      </c>
      <c r="E157" s="375" t="s">
        <v>180</v>
      </c>
      <c r="F157" s="328" t="s">
        <v>349</v>
      </c>
      <c r="G157" s="330">
        <v>2961.9500000000003</v>
      </c>
      <c r="H157" s="330"/>
      <c r="I157" s="330">
        <f t="shared" si="2"/>
        <v>2961.9500000000003</v>
      </c>
      <c r="J157" s="330">
        <v>118.48</v>
      </c>
      <c r="K157" s="330">
        <f t="shared" si="3"/>
        <v>2843.4700000000003</v>
      </c>
      <c r="L157" s="375"/>
    </row>
    <row r="158" spans="1:12" ht="30" customHeight="1" x14ac:dyDescent="0.25">
      <c r="A158" s="341">
        <v>150</v>
      </c>
      <c r="B158" s="328" t="s">
        <v>3685</v>
      </c>
      <c r="C158" s="375" t="s">
        <v>3686</v>
      </c>
      <c r="D158" s="328" t="s">
        <v>3687</v>
      </c>
      <c r="E158" s="375" t="s">
        <v>3442</v>
      </c>
      <c r="F158" s="328" t="s">
        <v>349</v>
      </c>
      <c r="G158" s="330">
        <v>3101.06</v>
      </c>
      <c r="H158" s="330"/>
      <c r="I158" s="330">
        <f t="shared" si="2"/>
        <v>3101.06</v>
      </c>
      <c r="J158" s="330">
        <v>322.04000000000002</v>
      </c>
      <c r="K158" s="330">
        <f t="shared" si="3"/>
        <v>2779.02</v>
      </c>
      <c r="L158" s="375"/>
    </row>
    <row r="159" spans="1:12" ht="30" customHeight="1" x14ac:dyDescent="0.25">
      <c r="A159" s="341">
        <v>151</v>
      </c>
      <c r="B159" s="328" t="s">
        <v>3688</v>
      </c>
      <c r="C159" s="375" t="s">
        <v>3689</v>
      </c>
      <c r="D159" s="328" t="s">
        <v>3690</v>
      </c>
      <c r="E159" s="375" t="s">
        <v>3209</v>
      </c>
      <c r="F159" s="328" t="s">
        <v>247</v>
      </c>
      <c r="G159" s="330">
        <v>1294.56</v>
      </c>
      <c r="H159" s="330"/>
      <c r="I159" s="330">
        <f t="shared" si="2"/>
        <v>1294.56</v>
      </c>
      <c r="J159" s="330">
        <v>447.09999999999997</v>
      </c>
      <c r="K159" s="330">
        <f t="shared" si="3"/>
        <v>847.46</v>
      </c>
      <c r="L159" s="375"/>
    </row>
    <row r="160" spans="1:12" ht="30" customHeight="1" x14ac:dyDescent="0.25">
      <c r="A160" s="341">
        <v>152</v>
      </c>
      <c r="B160" s="328" t="s">
        <v>3691</v>
      </c>
      <c r="C160" s="375" t="s">
        <v>3692</v>
      </c>
      <c r="D160" s="328" t="s">
        <v>3693</v>
      </c>
      <c r="E160" s="375" t="s">
        <v>296</v>
      </c>
      <c r="F160" s="328" t="s">
        <v>247</v>
      </c>
      <c r="G160" s="330">
        <v>763.53000000000009</v>
      </c>
      <c r="H160" s="330"/>
      <c r="I160" s="330">
        <f t="shared" si="2"/>
        <v>763.53000000000009</v>
      </c>
      <c r="J160" s="330">
        <v>49.04</v>
      </c>
      <c r="K160" s="330">
        <f t="shared" si="3"/>
        <v>714.49000000000012</v>
      </c>
      <c r="L160" s="375"/>
    </row>
    <row r="161" spans="1:12" ht="30" customHeight="1" x14ac:dyDescent="0.25">
      <c r="A161" s="341">
        <v>153</v>
      </c>
      <c r="B161" s="328" t="s">
        <v>3694</v>
      </c>
      <c r="C161" s="375" t="s">
        <v>3695</v>
      </c>
      <c r="D161" s="328" t="s">
        <v>3696</v>
      </c>
      <c r="E161" s="375" t="s">
        <v>3697</v>
      </c>
      <c r="F161" s="328" t="s">
        <v>247</v>
      </c>
      <c r="G161" s="330">
        <v>1281.04</v>
      </c>
      <c r="H161" s="330"/>
      <c r="I161" s="330">
        <f t="shared" si="2"/>
        <v>1281.04</v>
      </c>
      <c r="J161" s="330">
        <v>180.70999999999998</v>
      </c>
      <c r="K161" s="330">
        <f t="shared" si="3"/>
        <v>1100.33</v>
      </c>
      <c r="L161" s="375"/>
    </row>
    <row r="162" spans="1:12" ht="30" customHeight="1" x14ac:dyDescent="0.25">
      <c r="A162" s="341">
        <v>154</v>
      </c>
      <c r="B162" s="328" t="s">
        <v>3698</v>
      </c>
      <c r="C162" s="375" t="s">
        <v>3699</v>
      </c>
      <c r="D162" s="328" t="s">
        <v>3700</v>
      </c>
      <c r="E162" s="375" t="s">
        <v>3701</v>
      </c>
      <c r="F162" s="328" t="s">
        <v>247</v>
      </c>
      <c r="G162" s="330">
        <v>1293.3200000000002</v>
      </c>
      <c r="H162" s="330"/>
      <c r="I162" s="330">
        <f t="shared" si="2"/>
        <v>1293.3200000000002</v>
      </c>
      <c r="J162" s="330">
        <v>53.03</v>
      </c>
      <c r="K162" s="330">
        <f t="shared" si="3"/>
        <v>1240.2900000000002</v>
      </c>
      <c r="L162" s="375"/>
    </row>
    <row r="163" spans="1:12" ht="30" customHeight="1" x14ac:dyDescent="0.25">
      <c r="A163" s="341">
        <v>155</v>
      </c>
      <c r="B163" s="328" t="s">
        <v>3702</v>
      </c>
      <c r="C163" s="375" t="s">
        <v>3703</v>
      </c>
      <c r="D163" s="328" t="s">
        <v>3704</v>
      </c>
      <c r="E163" s="375" t="s">
        <v>212</v>
      </c>
      <c r="F163" s="328" t="s">
        <v>213</v>
      </c>
      <c r="G163" s="330">
        <v>1304.83</v>
      </c>
      <c r="H163" s="330"/>
      <c r="I163" s="330">
        <f t="shared" si="2"/>
        <v>1304.83</v>
      </c>
      <c r="J163" s="330">
        <v>50.79</v>
      </c>
      <c r="K163" s="330">
        <f t="shared" si="3"/>
        <v>1254.04</v>
      </c>
      <c r="L163" s="375"/>
    </row>
    <row r="164" spans="1:12" ht="30" customHeight="1" x14ac:dyDescent="0.25">
      <c r="A164" s="341">
        <v>156</v>
      </c>
      <c r="B164" s="328" t="s">
        <v>3705</v>
      </c>
      <c r="C164" s="375" t="s">
        <v>3706</v>
      </c>
      <c r="D164" s="328" t="s">
        <v>3707</v>
      </c>
      <c r="E164" s="375" t="s">
        <v>3209</v>
      </c>
      <c r="F164" s="328" t="s">
        <v>247</v>
      </c>
      <c r="G164" s="330">
        <v>888.69</v>
      </c>
      <c r="H164" s="330"/>
      <c r="I164" s="330">
        <f t="shared" si="2"/>
        <v>888.69</v>
      </c>
      <c r="J164" s="330">
        <v>31.37</v>
      </c>
      <c r="K164" s="330">
        <f t="shared" si="3"/>
        <v>857.32</v>
      </c>
      <c r="L164" s="375"/>
    </row>
    <row r="165" spans="1:12" ht="30" customHeight="1" x14ac:dyDescent="0.25">
      <c r="A165" s="341">
        <v>157</v>
      </c>
      <c r="B165" s="328" t="s">
        <v>3708</v>
      </c>
      <c r="C165" s="375" t="s">
        <v>3709</v>
      </c>
      <c r="D165" s="328" t="s">
        <v>3710</v>
      </c>
      <c r="E165" s="375" t="s">
        <v>3711</v>
      </c>
      <c r="F165" s="328" t="s">
        <v>247</v>
      </c>
      <c r="G165" s="330">
        <v>1093.8600000000001</v>
      </c>
      <c r="H165" s="330"/>
      <c r="I165" s="330">
        <f t="shared" ref="I165:I234" si="4">SUM(G165:H165)</f>
        <v>1093.8600000000001</v>
      </c>
      <c r="J165" s="330">
        <v>35.049999999999997</v>
      </c>
      <c r="K165" s="330">
        <f t="shared" ref="K165:K234" si="5">I165-J165</f>
        <v>1058.8100000000002</v>
      </c>
      <c r="L165" s="375"/>
    </row>
    <row r="166" spans="1:12" ht="30" customHeight="1" x14ac:dyDescent="0.25">
      <c r="A166" s="341">
        <v>158</v>
      </c>
      <c r="B166" s="328" t="s">
        <v>3712</v>
      </c>
      <c r="C166" s="375" t="s">
        <v>3713</v>
      </c>
      <c r="D166" s="328" t="s">
        <v>3714</v>
      </c>
      <c r="E166" s="375" t="s">
        <v>3442</v>
      </c>
      <c r="F166" s="328" t="s">
        <v>851</v>
      </c>
      <c r="G166" s="330">
        <v>2963.57</v>
      </c>
      <c r="H166" s="330"/>
      <c r="I166" s="330">
        <f t="shared" si="4"/>
        <v>2963.57</v>
      </c>
      <c r="J166" s="330">
        <v>133.54000000000002</v>
      </c>
      <c r="K166" s="330">
        <f t="shared" si="5"/>
        <v>2830.03</v>
      </c>
      <c r="L166" s="375"/>
    </row>
    <row r="167" spans="1:12" ht="30" customHeight="1" x14ac:dyDescent="0.25">
      <c r="A167" s="341">
        <v>159</v>
      </c>
      <c r="B167" s="328" t="s">
        <v>3715</v>
      </c>
      <c r="C167" s="375" t="s">
        <v>3716</v>
      </c>
      <c r="D167" s="328" t="s">
        <v>1939</v>
      </c>
      <c r="E167" s="375" t="s">
        <v>296</v>
      </c>
      <c r="F167" s="328" t="s">
        <v>247</v>
      </c>
      <c r="G167" s="330">
        <v>750.00000000000011</v>
      </c>
      <c r="H167" s="330"/>
      <c r="I167" s="330">
        <f t="shared" si="4"/>
        <v>750.00000000000011</v>
      </c>
      <c r="J167" s="330">
        <v>25.65</v>
      </c>
      <c r="K167" s="330">
        <f t="shared" si="5"/>
        <v>724.35000000000014</v>
      </c>
      <c r="L167" s="375"/>
    </row>
    <row r="168" spans="1:12" ht="30" customHeight="1" x14ac:dyDescent="0.25">
      <c r="A168" s="341">
        <v>160</v>
      </c>
      <c r="B168" s="328" t="s">
        <v>3717</v>
      </c>
      <c r="C168" s="375" t="s">
        <v>3718</v>
      </c>
      <c r="D168" s="328" t="s">
        <v>3719</v>
      </c>
      <c r="E168" s="375" t="s">
        <v>3209</v>
      </c>
      <c r="F168" s="328" t="s">
        <v>247</v>
      </c>
      <c r="G168" s="330">
        <v>773.44</v>
      </c>
      <c r="H168" s="330"/>
      <c r="I168" s="330">
        <f t="shared" si="4"/>
        <v>773.44</v>
      </c>
      <c r="J168" s="330">
        <v>36.760000000000005</v>
      </c>
      <c r="K168" s="330">
        <f t="shared" si="5"/>
        <v>736.68000000000006</v>
      </c>
      <c r="L168" s="375"/>
    </row>
    <row r="169" spans="1:12" ht="30" customHeight="1" x14ac:dyDescent="0.25">
      <c r="A169" s="341">
        <v>161</v>
      </c>
      <c r="B169" s="328" t="s">
        <v>3720</v>
      </c>
      <c r="C169" s="375" t="s">
        <v>3721</v>
      </c>
      <c r="D169" s="328" t="s">
        <v>3722</v>
      </c>
      <c r="E169" s="375" t="s">
        <v>3209</v>
      </c>
      <c r="F169" s="328" t="s">
        <v>247</v>
      </c>
      <c r="G169" s="330">
        <v>393.41999999999996</v>
      </c>
      <c r="H169" s="330"/>
      <c r="I169" s="330">
        <f t="shared" si="4"/>
        <v>393.41999999999996</v>
      </c>
      <c r="J169" s="330">
        <v>83.56</v>
      </c>
      <c r="K169" s="330">
        <f t="shared" si="5"/>
        <v>309.85999999999996</v>
      </c>
      <c r="L169" s="375"/>
    </row>
    <row r="170" spans="1:12" ht="30" customHeight="1" x14ac:dyDescent="0.25">
      <c r="A170" s="341">
        <v>162</v>
      </c>
      <c r="B170" s="328" t="s">
        <v>3723</v>
      </c>
      <c r="C170" s="375" t="s">
        <v>3724</v>
      </c>
      <c r="D170" s="328" t="s">
        <v>3725</v>
      </c>
      <c r="E170" s="375" t="s">
        <v>3209</v>
      </c>
      <c r="F170" s="328" t="s">
        <v>247</v>
      </c>
      <c r="G170" s="330">
        <v>393.41999999999996</v>
      </c>
      <c r="H170" s="330"/>
      <c r="I170" s="330">
        <f t="shared" si="4"/>
        <v>393.41999999999996</v>
      </c>
      <c r="J170" s="330">
        <v>11.56</v>
      </c>
      <c r="K170" s="330">
        <f t="shared" si="5"/>
        <v>381.85999999999996</v>
      </c>
      <c r="L170" s="375"/>
    </row>
    <row r="171" spans="1:12" ht="30" customHeight="1" x14ac:dyDescent="0.25">
      <c r="A171" s="341">
        <v>163</v>
      </c>
      <c r="B171" s="328" t="s">
        <v>3726</v>
      </c>
      <c r="C171" s="375" t="s">
        <v>3727</v>
      </c>
      <c r="D171" s="328" t="s">
        <v>3728</v>
      </c>
      <c r="E171" s="375" t="s">
        <v>190</v>
      </c>
      <c r="F171" s="328" t="s">
        <v>349</v>
      </c>
      <c r="G171" s="330">
        <v>3979.88</v>
      </c>
      <c r="H171" s="330"/>
      <c r="I171" s="330">
        <f t="shared" si="4"/>
        <v>3979.88</v>
      </c>
      <c r="J171" s="330">
        <v>159.19999999999999</v>
      </c>
      <c r="K171" s="330">
        <f t="shared" si="5"/>
        <v>3820.6800000000003</v>
      </c>
      <c r="L171" s="375"/>
    </row>
    <row r="172" spans="1:12" ht="30" customHeight="1" x14ac:dyDescent="0.25">
      <c r="A172" s="341">
        <v>164</v>
      </c>
      <c r="B172" s="328" t="s">
        <v>3729</v>
      </c>
      <c r="C172" s="375" t="s">
        <v>1971</v>
      </c>
      <c r="D172" s="328" t="s">
        <v>1972</v>
      </c>
      <c r="E172" s="375" t="s">
        <v>3544</v>
      </c>
      <c r="F172" s="328" t="s">
        <v>247</v>
      </c>
      <c r="G172" s="330">
        <v>654.91000000000008</v>
      </c>
      <c r="H172" s="330"/>
      <c r="I172" s="330">
        <f t="shared" si="4"/>
        <v>654.91000000000008</v>
      </c>
      <c r="J172" s="330">
        <v>17.489999999999998</v>
      </c>
      <c r="K172" s="330">
        <f t="shared" si="5"/>
        <v>637.42000000000007</v>
      </c>
      <c r="L172" s="375"/>
    </row>
    <row r="173" spans="1:12" ht="30" customHeight="1" x14ac:dyDescent="0.25">
      <c r="A173" s="341">
        <v>165</v>
      </c>
      <c r="B173" s="328" t="s">
        <v>3730</v>
      </c>
      <c r="C173" s="375" t="s">
        <v>3731</v>
      </c>
      <c r="D173" s="328" t="s">
        <v>3732</v>
      </c>
      <c r="E173" s="375" t="s">
        <v>700</v>
      </c>
      <c r="F173" s="328" t="s">
        <v>247</v>
      </c>
      <c r="G173" s="330">
        <v>867.76</v>
      </c>
      <c r="H173" s="330"/>
      <c r="I173" s="330">
        <f t="shared" si="4"/>
        <v>867.76</v>
      </c>
      <c r="J173" s="330">
        <v>102.86</v>
      </c>
      <c r="K173" s="330">
        <f t="shared" si="5"/>
        <v>764.9</v>
      </c>
      <c r="L173" s="375"/>
    </row>
    <row r="174" spans="1:12" ht="30" customHeight="1" x14ac:dyDescent="0.25">
      <c r="A174" s="341">
        <v>166</v>
      </c>
      <c r="B174" s="328" t="s">
        <v>3733</v>
      </c>
      <c r="C174" s="375" t="s">
        <v>3734</v>
      </c>
      <c r="D174" s="328" t="s">
        <v>3735</v>
      </c>
      <c r="E174" s="375" t="s">
        <v>3544</v>
      </c>
      <c r="F174" s="328" t="s">
        <v>247</v>
      </c>
      <c r="G174" s="330">
        <v>1286.33</v>
      </c>
      <c r="H174" s="330"/>
      <c r="I174" s="330">
        <f t="shared" si="4"/>
        <v>1286.33</v>
      </c>
      <c r="J174" s="330">
        <v>67.75</v>
      </c>
      <c r="K174" s="330">
        <f t="shared" si="5"/>
        <v>1218.58</v>
      </c>
      <c r="L174" s="375"/>
    </row>
    <row r="175" spans="1:12" ht="30" customHeight="1" x14ac:dyDescent="0.25">
      <c r="A175" s="341">
        <v>167</v>
      </c>
      <c r="B175" s="328" t="s">
        <v>3736</v>
      </c>
      <c r="C175" s="375" t="s">
        <v>3737</v>
      </c>
      <c r="D175" s="328" t="s">
        <v>3738</v>
      </c>
      <c r="E175" s="375" t="s">
        <v>212</v>
      </c>
      <c r="F175" s="328" t="s">
        <v>236</v>
      </c>
      <c r="G175" s="330">
        <v>1367.55</v>
      </c>
      <c r="H175" s="330"/>
      <c r="I175" s="330">
        <f t="shared" si="4"/>
        <v>1367.55</v>
      </c>
      <c r="J175" s="330">
        <v>53.3</v>
      </c>
      <c r="K175" s="330">
        <f t="shared" si="5"/>
        <v>1314.25</v>
      </c>
      <c r="L175" s="375"/>
    </row>
    <row r="176" spans="1:12" ht="30" customHeight="1" x14ac:dyDescent="0.25">
      <c r="A176" s="341">
        <v>168</v>
      </c>
      <c r="B176" s="328" t="s">
        <v>3739</v>
      </c>
      <c r="C176" s="375" t="s">
        <v>3740</v>
      </c>
      <c r="D176" s="328" t="s">
        <v>3741</v>
      </c>
      <c r="E176" s="375" t="s">
        <v>3209</v>
      </c>
      <c r="F176" s="328" t="s">
        <v>247</v>
      </c>
      <c r="G176" s="330">
        <v>1294.56</v>
      </c>
      <c r="H176" s="330"/>
      <c r="I176" s="330">
        <f t="shared" si="4"/>
        <v>1294.56</v>
      </c>
      <c r="J176" s="330">
        <v>68.08</v>
      </c>
      <c r="K176" s="330">
        <f t="shared" si="5"/>
        <v>1226.48</v>
      </c>
      <c r="L176" s="375"/>
    </row>
    <row r="177" spans="1:12" ht="30" customHeight="1" x14ac:dyDescent="0.25">
      <c r="A177" s="341">
        <v>169</v>
      </c>
      <c r="B177" s="328" t="s">
        <v>3742</v>
      </c>
      <c r="C177" s="375" t="s">
        <v>3743</v>
      </c>
      <c r="D177" s="328" t="s">
        <v>3744</v>
      </c>
      <c r="E177" s="375" t="s">
        <v>3209</v>
      </c>
      <c r="F177" s="328" t="s">
        <v>247</v>
      </c>
      <c r="G177" s="330">
        <v>1234.92</v>
      </c>
      <c r="H177" s="330"/>
      <c r="I177" s="330">
        <f t="shared" si="4"/>
        <v>1234.92</v>
      </c>
      <c r="J177" s="330">
        <v>55.69</v>
      </c>
      <c r="K177" s="330">
        <f t="shared" si="5"/>
        <v>1179.23</v>
      </c>
      <c r="L177" s="375"/>
    </row>
    <row r="178" spans="1:12" ht="30" customHeight="1" x14ac:dyDescent="0.25">
      <c r="A178" s="341">
        <v>170</v>
      </c>
      <c r="B178" s="328" t="s">
        <v>3745</v>
      </c>
      <c r="C178" s="375" t="s">
        <v>3746</v>
      </c>
      <c r="D178" s="328" t="s">
        <v>3747</v>
      </c>
      <c r="E178" s="375" t="s">
        <v>307</v>
      </c>
      <c r="F178" s="328" t="s">
        <v>308</v>
      </c>
      <c r="G178" s="330">
        <v>1197.58</v>
      </c>
      <c r="H178" s="330"/>
      <c r="I178" s="330">
        <f t="shared" si="4"/>
        <v>1197.58</v>
      </c>
      <c r="J178" s="330">
        <v>71.5</v>
      </c>
      <c r="K178" s="330">
        <f t="shared" si="5"/>
        <v>1126.08</v>
      </c>
      <c r="L178" s="375"/>
    </row>
    <row r="179" spans="1:12" ht="30" customHeight="1" x14ac:dyDescent="0.25">
      <c r="A179" s="341">
        <v>171</v>
      </c>
      <c r="B179" s="328" t="s">
        <v>3748</v>
      </c>
      <c r="C179" s="375" t="s">
        <v>3749</v>
      </c>
      <c r="D179" s="328" t="s">
        <v>3750</v>
      </c>
      <c r="E179" s="375" t="s">
        <v>1085</v>
      </c>
      <c r="F179" s="328" t="s">
        <v>3555</v>
      </c>
      <c r="G179" s="330">
        <v>886.61</v>
      </c>
      <c r="H179" s="330"/>
      <c r="I179" s="330">
        <f t="shared" si="4"/>
        <v>886.61</v>
      </c>
      <c r="J179" s="330">
        <v>45.34</v>
      </c>
      <c r="K179" s="330">
        <f t="shared" si="5"/>
        <v>841.27</v>
      </c>
      <c r="L179" s="375"/>
    </row>
    <row r="180" spans="1:12" ht="30" customHeight="1" x14ac:dyDescent="0.25">
      <c r="A180" s="341">
        <v>172</v>
      </c>
      <c r="B180" s="328" t="s">
        <v>3751</v>
      </c>
      <c r="C180" s="375" t="s">
        <v>3752</v>
      </c>
      <c r="D180" s="328" t="s">
        <v>3753</v>
      </c>
      <c r="E180" s="375" t="s">
        <v>3336</v>
      </c>
      <c r="F180" s="328" t="s">
        <v>269</v>
      </c>
      <c r="G180" s="330">
        <v>872.63</v>
      </c>
      <c r="H180" s="330"/>
      <c r="I180" s="330">
        <f t="shared" si="4"/>
        <v>872.63</v>
      </c>
      <c r="J180" s="330">
        <v>30.88</v>
      </c>
      <c r="K180" s="330">
        <f t="shared" si="5"/>
        <v>841.75</v>
      </c>
      <c r="L180" s="375"/>
    </row>
    <row r="181" spans="1:12" ht="30" customHeight="1" x14ac:dyDescent="0.25">
      <c r="A181" s="341">
        <v>173</v>
      </c>
      <c r="B181" s="328" t="s">
        <v>3754</v>
      </c>
      <c r="C181" s="375" t="s">
        <v>3755</v>
      </c>
      <c r="D181" s="328" t="s">
        <v>3756</v>
      </c>
      <c r="E181" s="375" t="s">
        <v>3304</v>
      </c>
      <c r="F181" s="328" t="s">
        <v>247</v>
      </c>
      <c r="G181" s="330">
        <v>1293.74</v>
      </c>
      <c r="H181" s="330"/>
      <c r="I181" s="330">
        <f t="shared" si="4"/>
        <v>1293.74</v>
      </c>
      <c r="J181" s="330">
        <v>43.05</v>
      </c>
      <c r="K181" s="330">
        <f t="shared" si="5"/>
        <v>1250.69</v>
      </c>
      <c r="L181" s="375"/>
    </row>
    <row r="182" spans="1:12" ht="30" customHeight="1" x14ac:dyDescent="0.25">
      <c r="A182" s="341">
        <v>174</v>
      </c>
      <c r="B182" s="328" t="s">
        <v>3757</v>
      </c>
      <c r="C182" s="375" t="s">
        <v>3758</v>
      </c>
      <c r="D182" s="328" t="s">
        <v>3759</v>
      </c>
      <c r="E182" s="375" t="s">
        <v>3235</v>
      </c>
      <c r="F182" s="328" t="s">
        <v>247</v>
      </c>
      <c r="G182" s="330">
        <v>945.6</v>
      </c>
      <c r="H182" s="330"/>
      <c r="I182" s="330">
        <f t="shared" si="4"/>
        <v>945.6</v>
      </c>
      <c r="J182" s="330">
        <v>33.65</v>
      </c>
      <c r="K182" s="330">
        <f t="shared" si="5"/>
        <v>911.95</v>
      </c>
      <c r="L182" s="375"/>
    </row>
    <row r="183" spans="1:12" ht="30" customHeight="1" x14ac:dyDescent="0.25">
      <c r="A183" s="341">
        <v>175</v>
      </c>
      <c r="B183" s="328" t="s">
        <v>3760</v>
      </c>
      <c r="C183" s="375" t="s">
        <v>3761</v>
      </c>
      <c r="D183" s="328" t="s">
        <v>3762</v>
      </c>
      <c r="E183" s="375" t="s">
        <v>3397</v>
      </c>
      <c r="F183" s="328" t="s">
        <v>269</v>
      </c>
      <c r="G183" s="330">
        <v>1280.02</v>
      </c>
      <c r="H183" s="330"/>
      <c r="I183" s="330">
        <f t="shared" si="4"/>
        <v>1280.02</v>
      </c>
      <c r="J183" s="330">
        <v>561.22</v>
      </c>
      <c r="K183" s="330">
        <f t="shared" si="5"/>
        <v>718.8</v>
      </c>
      <c r="L183" s="375"/>
    </row>
    <row r="184" spans="1:12" ht="30" customHeight="1" x14ac:dyDescent="0.25">
      <c r="A184" s="341">
        <v>176</v>
      </c>
      <c r="B184" s="328" t="s">
        <v>3763</v>
      </c>
      <c r="C184" s="375" t="s">
        <v>3764</v>
      </c>
      <c r="D184" s="328" t="s">
        <v>3765</v>
      </c>
      <c r="E184" s="375" t="s">
        <v>199</v>
      </c>
      <c r="F184" s="328" t="s">
        <v>247</v>
      </c>
      <c r="G184" s="330">
        <v>1291.8800000000001</v>
      </c>
      <c r="H184" s="330"/>
      <c r="I184" s="330">
        <f t="shared" si="4"/>
        <v>1291.8800000000001</v>
      </c>
      <c r="J184" s="330">
        <v>82.97</v>
      </c>
      <c r="K184" s="330">
        <f t="shared" si="5"/>
        <v>1208.9100000000001</v>
      </c>
      <c r="L184" s="375"/>
    </row>
    <row r="185" spans="1:12" ht="30" customHeight="1" x14ac:dyDescent="0.25">
      <c r="A185" s="341">
        <v>177</v>
      </c>
      <c r="B185" s="328" t="s">
        <v>3766</v>
      </c>
      <c r="C185" s="375" t="s">
        <v>3767</v>
      </c>
      <c r="D185" s="328" t="s">
        <v>3768</v>
      </c>
      <c r="E185" s="375" t="s">
        <v>199</v>
      </c>
      <c r="F185" s="328" t="s">
        <v>247</v>
      </c>
      <c r="G185" s="330">
        <v>960.00000000000011</v>
      </c>
      <c r="H185" s="330"/>
      <c r="I185" s="330">
        <f t="shared" si="4"/>
        <v>960.00000000000011</v>
      </c>
      <c r="J185" s="330">
        <v>52.77</v>
      </c>
      <c r="K185" s="330">
        <f t="shared" si="5"/>
        <v>907.23000000000013</v>
      </c>
      <c r="L185" s="375"/>
    </row>
    <row r="186" spans="1:12" ht="30" customHeight="1" x14ac:dyDescent="0.25">
      <c r="A186" s="341">
        <v>178</v>
      </c>
      <c r="B186" s="328" t="s">
        <v>3769</v>
      </c>
      <c r="C186" s="375" t="s">
        <v>3770</v>
      </c>
      <c r="D186" s="328" t="s">
        <v>3771</v>
      </c>
      <c r="E186" s="375" t="s">
        <v>3209</v>
      </c>
      <c r="F186" s="328" t="s">
        <v>247</v>
      </c>
      <c r="G186" s="330">
        <v>1294.56</v>
      </c>
      <c r="H186" s="330"/>
      <c r="I186" s="330">
        <f t="shared" si="4"/>
        <v>1294.56</v>
      </c>
      <c r="J186" s="330">
        <v>68.08</v>
      </c>
      <c r="K186" s="330">
        <f t="shared" si="5"/>
        <v>1226.48</v>
      </c>
      <c r="L186" s="375"/>
    </row>
    <row r="187" spans="1:12" ht="30" customHeight="1" x14ac:dyDescent="0.25">
      <c r="A187" s="341">
        <v>179</v>
      </c>
      <c r="B187" s="328" t="s">
        <v>3772</v>
      </c>
      <c r="C187" s="375" t="s">
        <v>3773</v>
      </c>
      <c r="D187" s="328" t="s">
        <v>3774</v>
      </c>
      <c r="E187" s="375" t="s">
        <v>296</v>
      </c>
      <c r="F187" s="328" t="s">
        <v>247</v>
      </c>
      <c r="G187" s="330">
        <v>917.19999999999993</v>
      </c>
      <c r="H187" s="330"/>
      <c r="I187" s="330">
        <f t="shared" si="4"/>
        <v>917.19999999999993</v>
      </c>
      <c r="J187" s="330">
        <v>57.51</v>
      </c>
      <c r="K187" s="330">
        <f t="shared" si="5"/>
        <v>859.68999999999994</v>
      </c>
      <c r="L187" s="375"/>
    </row>
    <row r="188" spans="1:12" ht="30" customHeight="1" x14ac:dyDescent="0.25">
      <c r="A188" s="341">
        <v>180</v>
      </c>
      <c r="B188" s="328" t="s">
        <v>3775</v>
      </c>
      <c r="C188" s="375" t="s">
        <v>3776</v>
      </c>
      <c r="D188" s="328" t="s">
        <v>3777</v>
      </c>
      <c r="E188" s="375" t="s">
        <v>3209</v>
      </c>
      <c r="F188" s="328" t="s">
        <v>247</v>
      </c>
      <c r="G188" s="330">
        <v>975.59999999999991</v>
      </c>
      <c r="H188" s="330"/>
      <c r="I188" s="330">
        <f t="shared" si="4"/>
        <v>975.59999999999991</v>
      </c>
      <c r="J188" s="330">
        <v>49.85</v>
      </c>
      <c r="K188" s="330">
        <f t="shared" si="5"/>
        <v>925.74999999999989</v>
      </c>
      <c r="L188" s="375"/>
    </row>
    <row r="189" spans="1:12" ht="30" customHeight="1" x14ac:dyDescent="0.25">
      <c r="A189" s="341">
        <v>181</v>
      </c>
      <c r="B189" s="328" t="s">
        <v>3778</v>
      </c>
      <c r="C189" s="375" t="s">
        <v>3779</v>
      </c>
      <c r="D189" s="328" t="s">
        <v>3780</v>
      </c>
      <c r="E189" s="375" t="s">
        <v>3410</v>
      </c>
      <c r="F189" s="328" t="s">
        <v>247</v>
      </c>
      <c r="G189" s="330">
        <v>1280.92</v>
      </c>
      <c r="H189" s="330"/>
      <c r="I189" s="330">
        <f t="shared" si="4"/>
        <v>1280.92</v>
      </c>
      <c r="J189" s="330">
        <v>42.53</v>
      </c>
      <c r="K189" s="330">
        <f t="shared" si="5"/>
        <v>1238.3900000000001</v>
      </c>
      <c r="L189" s="375"/>
    </row>
    <row r="190" spans="1:12" ht="30" customHeight="1" x14ac:dyDescent="0.25">
      <c r="A190" s="341">
        <v>182</v>
      </c>
      <c r="B190" s="328" t="s">
        <v>3781</v>
      </c>
      <c r="C190" s="375" t="s">
        <v>3782</v>
      </c>
      <c r="D190" s="328" t="s">
        <v>3783</v>
      </c>
      <c r="E190" s="375" t="s">
        <v>3329</v>
      </c>
      <c r="F190" s="328" t="s">
        <v>349</v>
      </c>
      <c r="G190" s="330">
        <v>4131.8599999999997</v>
      </c>
      <c r="H190" s="330"/>
      <c r="I190" s="330">
        <f t="shared" si="4"/>
        <v>4131.8599999999997</v>
      </c>
      <c r="J190" s="330">
        <v>165.27</v>
      </c>
      <c r="K190" s="330">
        <f t="shared" si="5"/>
        <v>3966.5899999999997</v>
      </c>
      <c r="L190" s="375"/>
    </row>
    <row r="191" spans="1:12" ht="30" customHeight="1" x14ac:dyDescent="0.25">
      <c r="A191" s="341">
        <v>183</v>
      </c>
      <c r="B191" s="328" t="s">
        <v>3784</v>
      </c>
      <c r="C191" s="375" t="s">
        <v>3785</v>
      </c>
      <c r="D191" s="328" t="s">
        <v>3786</v>
      </c>
      <c r="E191" s="375" t="s">
        <v>3209</v>
      </c>
      <c r="F191" s="328" t="s">
        <v>247</v>
      </c>
      <c r="G191" s="330">
        <v>1293.1100000000001</v>
      </c>
      <c r="H191" s="330"/>
      <c r="I191" s="330">
        <f t="shared" si="4"/>
        <v>1293.1100000000001</v>
      </c>
      <c r="J191" s="330">
        <v>53.02</v>
      </c>
      <c r="K191" s="330">
        <f t="shared" si="5"/>
        <v>1240.0900000000001</v>
      </c>
      <c r="L191" s="375"/>
    </row>
    <row r="192" spans="1:12" ht="30" customHeight="1" x14ac:dyDescent="0.25">
      <c r="A192" s="341">
        <v>184</v>
      </c>
      <c r="B192" s="328" t="s">
        <v>3787</v>
      </c>
      <c r="C192" s="375" t="s">
        <v>3788</v>
      </c>
      <c r="D192" s="328" t="s">
        <v>3789</v>
      </c>
      <c r="E192" s="375" t="s">
        <v>3209</v>
      </c>
      <c r="F192" s="328" t="s">
        <v>247</v>
      </c>
      <c r="G192" s="330">
        <v>1291.8800000000001</v>
      </c>
      <c r="H192" s="330"/>
      <c r="I192" s="330">
        <f t="shared" si="4"/>
        <v>1291.8800000000001</v>
      </c>
      <c r="J192" s="330">
        <v>57.97</v>
      </c>
      <c r="K192" s="330">
        <f t="shared" si="5"/>
        <v>1233.9100000000001</v>
      </c>
      <c r="L192" s="375"/>
    </row>
    <row r="193" spans="1:12" ht="30" customHeight="1" x14ac:dyDescent="0.25">
      <c r="A193" s="341">
        <v>185</v>
      </c>
      <c r="B193" s="328" t="s">
        <v>3790</v>
      </c>
      <c r="C193" s="375" t="s">
        <v>3791</v>
      </c>
      <c r="D193" s="328" t="s">
        <v>3792</v>
      </c>
      <c r="E193" s="375" t="s">
        <v>3410</v>
      </c>
      <c r="F193" s="328" t="s">
        <v>247</v>
      </c>
      <c r="G193" s="330">
        <v>1280.1100000000001</v>
      </c>
      <c r="H193" s="330"/>
      <c r="I193" s="330">
        <f t="shared" si="4"/>
        <v>1280.1100000000001</v>
      </c>
      <c r="J193" s="330">
        <v>57.5</v>
      </c>
      <c r="K193" s="330">
        <f t="shared" si="5"/>
        <v>1222.6100000000001</v>
      </c>
      <c r="L193" s="375"/>
    </row>
    <row r="194" spans="1:12" ht="30" customHeight="1" x14ac:dyDescent="0.25">
      <c r="A194" s="341">
        <v>186</v>
      </c>
      <c r="B194" s="328" t="s">
        <v>3793</v>
      </c>
      <c r="C194" s="375" t="s">
        <v>3794</v>
      </c>
      <c r="D194" s="328" t="s">
        <v>3795</v>
      </c>
      <c r="E194" s="375" t="s">
        <v>3796</v>
      </c>
      <c r="F194" s="328" t="s">
        <v>247</v>
      </c>
      <c r="G194" s="330">
        <v>1295.18</v>
      </c>
      <c r="H194" s="330"/>
      <c r="I194" s="330">
        <f t="shared" si="4"/>
        <v>1295.18</v>
      </c>
      <c r="J194" s="330">
        <v>43.1</v>
      </c>
      <c r="K194" s="330">
        <f t="shared" si="5"/>
        <v>1252.0800000000002</v>
      </c>
      <c r="L194" s="375"/>
    </row>
    <row r="195" spans="1:12" ht="30" customHeight="1" x14ac:dyDescent="0.25">
      <c r="A195" s="341">
        <v>187</v>
      </c>
      <c r="B195" s="328" t="s">
        <v>3797</v>
      </c>
      <c r="C195" s="375" t="s">
        <v>3798</v>
      </c>
      <c r="D195" s="328" t="s">
        <v>3799</v>
      </c>
      <c r="E195" s="375" t="s">
        <v>307</v>
      </c>
      <c r="F195" s="328" t="s">
        <v>308</v>
      </c>
      <c r="G195" s="330">
        <v>1054.82</v>
      </c>
      <c r="H195" s="330"/>
      <c r="I195" s="330">
        <f t="shared" si="4"/>
        <v>1054.82</v>
      </c>
      <c r="J195" s="330">
        <v>133.79</v>
      </c>
      <c r="K195" s="330">
        <f t="shared" si="5"/>
        <v>921.03</v>
      </c>
      <c r="L195" s="375"/>
    </row>
    <row r="196" spans="1:12" ht="30" customHeight="1" x14ac:dyDescent="0.25">
      <c r="A196" s="341">
        <v>188</v>
      </c>
      <c r="B196" s="328" t="s">
        <v>3800</v>
      </c>
      <c r="C196" s="375" t="s">
        <v>3801</v>
      </c>
      <c r="D196" s="328" t="s">
        <v>3802</v>
      </c>
      <c r="E196" s="375" t="s">
        <v>3329</v>
      </c>
      <c r="F196" s="328" t="s">
        <v>851</v>
      </c>
      <c r="G196" s="330">
        <v>2978.4399999999996</v>
      </c>
      <c r="H196" s="330"/>
      <c r="I196" s="330">
        <f t="shared" si="4"/>
        <v>2978.4399999999996</v>
      </c>
      <c r="J196" s="330">
        <v>119.14</v>
      </c>
      <c r="K196" s="330">
        <f t="shared" si="5"/>
        <v>2859.2999999999997</v>
      </c>
      <c r="L196" s="375"/>
    </row>
    <row r="197" spans="1:12" ht="30" customHeight="1" x14ac:dyDescent="0.25">
      <c r="A197" s="341">
        <v>189</v>
      </c>
      <c r="B197" s="328" t="s">
        <v>3803</v>
      </c>
      <c r="C197" s="375" t="s">
        <v>3804</v>
      </c>
      <c r="D197" s="328" t="s">
        <v>3802</v>
      </c>
      <c r="E197" s="375" t="s">
        <v>3329</v>
      </c>
      <c r="F197" s="328" t="s">
        <v>181</v>
      </c>
      <c r="G197" s="330">
        <v>1021.79</v>
      </c>
      <c r="H197" s="330"/>
      <c r="I197" s="330">
        <f t="shared" si="4"/>
        <v>1021.79</v>
      </c>
      <c r="J197" s="330">
        <v>40.869999999999997</v>
      </c>
      <c r="K197" s="330">
        <f t="shared" si="5"/>
        <v>980.92</v>
      </c>
      <c r="L197" s="375"/>
    </row>
    <row r="198" spans="1:12" ht="30" customHeight="1" x14ac:dyDescent="0.25">
      <c r="A198" s="341">
        <v>190</v>
      </c>
      <c r="B198" s="328" t="s">
        <v>3805</v>
      </c>
      <c r="C198" s="375" t="s">
        <v>3806</v>
      </c>
      <c r="D198" s="328" t="s">
        <v>2273</v>
      </c>
      <c r="E198" s="375" t="s">
        <v>3209</v>
      </c>
      <c r="F198" s="328" t="s">
        <v>269</v>
      </c>
      <c r="G198" s="330">
        <v>371.42</v>
      </c>
      <c r="H198" s="330"/>
      <c r="I198" s="330">
        <f t="shared" si="4"/>
        <v>371.42</v>
      </c>
      <c r="J198" s="330">
        <v>6.85</v>
      </c>
      <c r="K198" s="330">
        <f t="shared" si="5"/>
        <v>364.57</v>
      </c>
      <c r="L198" s="375"/>
    </row>
    <row r="199" spans="1:12" ht="30" customHeight="1" x14ac:dyDescent="0.25">
      <c r="A199" s="341">
        <v>191</v>
      </c>
      <c r="B199" s="328" t="s">
        <v>3807</v>
      </c>
      <c r="C199" s="375" t="s">
        <v>3808</v>
      </c>
      <c r="D199" s="328" t="s">
        <v>3809</v>
      </c>
      <c r="E199" s="375" t="s">
        <v>3209</v>
      </c>
      <c r="F199" s="328" t="s">
        <v>247</v>
      </c>
      <c r="G199" s="330">
        <v>1293.3200000000002</v>
      </c>
      <c r="H199" s="330"/>
      <c r="I199" s="330">
        <f t="shared" si="4"/>
        <v>1293.3200000000002</v>
      </c>
      <c r="J199" s="330">
        <v>68.03</v>
      </c>
      <c r="K199" s="330">
        <f t="shared" si="5"/>
        <v>1225.2900000000002</v>
      </c>
      <c r="L199" s="375"/>
    </row>
    <row r="200" spans="1:12" ht="30" customHeight="1" x14ac:dyDescent="0.25">
      <c r="A200" s="341">
        <v>192</v>
      </c>
      <c r="B200" s="328" t="s">
        <v>3810</v>
      </c>
      <c r="C200" s="375" t="s">
        <v>3811</v>
      </c>
      <c r="D200" s="328" t="s">
        <v>3812</v>
      </c>
      <c r="E200" s="375" t="s">
        <v>3209</v>
      </c>
      <c r="F200" s="328" t="s">
        <v>247</v>
      </c>
      <c r="G200" s="330">
        <v>1294.56</v>
      </c>
      <c r="H200" s="330"/>
      <c r="I200" s="330">
        <f t="shared" si="4"/>
        <v>1294.56</v>
      </c>
      <c r="J200" s="330">
        <v>68.08</v>
      </c>
      <c r="K200" s="330">
        <f t="shared" si="5"/>
        <v>1226.48</v>
      </c>
      <c r="L200" s="375"/>
    </row>
    <row r="201" spans="1:12" ht="30" customHeight="1" x14ac:dyDescent="0.25">
      <c r="A201" s="341">
        <v>193</v>
      </c>
      <c r="B201" s="328" t="s">
        <v>3813</v>
      </c>
      <c r="C201" s="375" t="s">
        <v>3814</v>
      </c>
      <c r="D201" s="328" t="s">
        <v>3815</v>
      </c>
      <c r="E201" s="375" t="s">
        <v>3209</v>
      </c>
      <c r="F201" s="328" t="s">
        <v>247</v>
      </c>
      <c r="G201" s="330">
        <v>867.00000000000011</v>
      </c>
      <c r="H201" s="330"/>
      <c r="I201" s="330">
        <f t="shared" si="4"/>
        <v>867.00000000000011</v>
      </c>
      <c r="J201" s="330">
        <v>31.2</v>
      </c>
      <c r="K201" s="330">
        <f t="shared" si="5"/>
        <v>835.80000000000007</v>
      </c>
      <c r="L201" s="375"/>
    </row>
    <row r="202" spans="1:12" ht="30" customHeight="1" x14ac:dyDescent="0.25">
      <c r="A202" s="341">
        <v>194</v>
      </c>
      <c r="B202" s="328" t="s">
        <v>3816</v>
      </c>
      <c r="C202" s="375" t="s">
        <v>3817</v>
      </c>
      <c r="D202" s="328" t="s">
        <v>3818</v>
      </c>
      <c r="E202" s="375" t="s">
        <v>3209</v>
      </c>
      <c r="F202" s="328" t="s">
        <v>247</v>
      </c>
      <c r="G202" s="330">
        <v>897.16000000000008</v>
      </c>
      <c r="H202" s="330"/>
      <c r="I202" s="330">
        <f t="shared" si="4"/>
        <v>897.16000000000008</v>
      </c>
      <c r="J202" s="330">
        <v>32.93</v>
      </c>
      <c r="K202" s="330">
        <f t="shared" si="5"/>
        <v>864.23000000000013</v>
      </c>
      <c r="L202" s="375"/>
    </row>
    <row r="203" spans="1:12" ht="30" customHeight="1" x14ac:dyDescent="0.25">
      <c r="A203" s="341">
        <v>195</v>
      </c>
      <c r="B203" s="328" t="s">
        <v>3819</v>
      </c>
      <c r="C203" s="375" t="s">
        <v>3820</v>
      </c>
      <c r="D203" s="328" t="s">
        <v>3821</v>
      </c>
      <c r="E203" s="375" t="s">
        <v>296</v>
      </c>
      <c r="F203" s="328" t="s">
        <v>247</v>
      </c>
      <c r="G203" s="330">
        <v>1147.4299999999998</v>
      </c>
      <c r="H203" s="330"/>
      <c r="I203" s="330">
        <f t="shared" si="4"/>
        <v>1147.4299999999998</v>
      </c>
      <c r="J203" s="330">
        <v>53.59</v>
      </c>
      <c r="K203" s="330">
        <f t="shared" si="5"/>
        <v>1093.8399999999999</v>
      </c>
      <c r="L203" s="375"/>
    </row>
    <row r="204" spans="1:12" ht="30" customHeight="1" x14ac:dyDescent="0.25">
      <c r="A204" s="341">
        <v>196</v>
      </c>
      <c r="B204" s="328" t="s">
        <v>3822</v>
      </c>
      <c r="C204" s="375" t="s">
        <v>3823</v>
      </c>
      <c r="D204" s="328" t="s">
        <v>3824</v>
      </c>
      <c r="E204" s="375" t="s">
        <v>3209</v>
      </c>
      <c r="F204" s="328" t="s">
        <v>247</v>
      </c>
      <c r="G204" s="330">
        <v>1299.99</v>
      </c>
      <c r="H204" s="330"/>
      <c r="I204" s="330">
        <f t="shared" si="4"/>
        <v>1299.99</v>
      </c>
      <c r="J204" s="330">
        <v>43.3</v>
      </c>
      <c r="K204" s="330">
        <f t="shared" si="5"/>
        <v>1256.69</v>
      </c>
      <c r="L204" s="375"/>
    </row>
    <row r="205" spans="1:12" ht="30" customHeight="1" x14ac:dyDescent="0.25">
      <c r="A205" s="341">
        <v>197</v>
      </c>
      <c r="B205" s="328" t="s">
        <v>3825</v>
      </c>
      <c r="C205" s="375" t="s">
        <v>3826</v>
      </c>
      <c r="D205" s="328" t="s">
        <v>3827</v>
      </c>
      <c r="E205" s="375" t="s">
        <v>3209</v>
      </c>
      <c r="F205" s="328" t="s">
        <v>247</v>
      </c>
      <c r="G205" s="330">
        <v>1235.1999999999998</v>
      </c>
      <c r="H205" s="330"/>
      <c r="I205" s="330">
        <f t="shared" si="4"/>
        <v>1235.1999999999998</v>
      </c>
      <c r="J205" s="330">
        <v>50.7</v>
      </c>
      <c r="K205" s="330">
        <f t="shared" si="5"/>
        <v>1184.4999999999998</v>
      </c>
      <c r="L205" s="375"/>
    </row>
    <row r="206" spans="1:12" ht="30" customHeight="1" x14ac:dyDescent="0.25">
      <c r="A206" s="341">
        <v>198</v>
      </c>
      <c r="B206" s="328" t="s">
        <v>3828</v>
      </c>
      <c r="C206" s="375" t="s">
        <v>3829</v>
      </c>
      <c r="D206" s="328" t="s">
        <v>3830</v>
      </c>
      <c r="E206" s="375" t="s">
        <v>185</v>
      </c>
      <c r="F206" s="328" t="s">
        <v>269</v>
      </c>
      <c r="G206" s="330">
        <v>867</v>
      </c>
      <c r="H206" s="330"/>
      <c r="I206" s="330">
        <f t="shared" si="4"/>
        <v>867</v>
      </c>
      <c r="J206" s="330">
        <v>32.28</v>
      </c>
      <c r="K206" s="330">
        <f t="shared" si="5"/>
        <v>834.72</v>
      </c>
      <c r="L206" s="375"/>
    </row>
    <row r="207" spans="1:12" ht="30" customHeight="1" x14ac:dyDescent="0.25">
      <c r="A207" s="341">
        <v>199</v>
      </c>
      <c r="B207" s="328" t="s">
        <v>3831</v>
      </c>
      <c r="C207" s="375" t="s">
        <v>3832</v>
      </c>
      <c r="D207" s="328" t="s">
        <v>3833</v>
      </c>
      <c r="E207" s="375" t="s">
        <v>3209</v>
      </c>
      <c r="F207" s="328" t="s">
        <v>247</v>
      </c>
      <c r="G207" s="330">
        <v>1231.92</v>
      </c>
      <c r="H207" s="330"/>
      <c r="I207" s="330">
        <f t="shared" si="4"/>
        <v>1231.92</v>
      </c>
      <c r="J207" s="330">
        <v>40.57</v>
      </c>
      <c r="K207" s="330">
        <f t="shared" si="5"/>
        <v>1191.3500000000001</v>
      </c>
      <c r="L207" s="375"/>
    </row>
    <row r="208" spans="1:12" ht="30" customHeight="1" x14ac:dyDescent="0.25">
      <c r="A208" s="341">
        <v>200</v>
      </c>
      <c r="B208" s="328" t="s">
        <v>3834</v>
      </c>
      <c r="C208" s="375" t="s">
        <v>3835</v>
      </c>
      <c r="D208" s="328" t="s">
        <v>3836</v>
      </c>
      <c r="E208" s="375" t="s">
        <v>3209</v>
      </c>
      <c r="F208" s="328" t="s">
        <v>247</v>
      </c>
      <c r="G208" s="330">
        <v>1221.44</v>
      </c>
      <c r="H208" s="330"/>
      <c r="I208" s="330">
        <f t="shared" si="4"/>
        <v>1221.44</v>
      </c>
      <c r="J208" s="330">
        <v>40.15</v>
      </c>
      <c r="K208" s="330">
        <f t="shared" si="5"/>
        <v>1181.29</v>
      </c>
      <c r="L208" s="375"/>
    </row>
    <row r="209" spans="1:12" ht="30" customHeight="1" x14ac:dyDescent="0.25">
      <c r="A209" s="341">
        <v>201</v>
      </c>
      <c r="B209" s="328" t="s">
        <v>3837</v>
      </c>
      <c r="C209" s="375" t="s">
        <v>3838</v>
      </c>
      <c r="D209" s="328" t="s">
        <v>3839</v>
      </c>
      <c r="E209" s="375" t="s">
        <v>212</v>
      </c>
      <c r="F209" s="328" t="s">
        <v>236</v>
      </c>
      <c r="G209" s="330">
        <v>1047.23</v>
      </c>
      <c r="H209" s="330"/>
      <c r="I209" s="330">
        <f t="shared" si="4"/>
        <v>1047.23</v>
      </c>
      <c r="J209" s="330">
        <v>55.49</v>
      </c>
      <c r="K209" s="330">
        <f t="shared" si="5"/>
        <v>991.74</v>
      </c>
      <c r="L209" s="375"/>
    </row>
    <row r="210" spans="1:12" ht="30" customHeight="1" x14ac:dyDescent="0.25">
      <c r="A210" s="341">
        <v>202</v>
      </c>
      <c r="B210" s="328" t="s">
        <v>3840</v>
      </c>
      <c r="C210" s="375" t="s">
        <v>3841</v>
      </c>
      <c r="D210" s="328" t="s">
        <v>3842</v>
      </c>
      <c r="E210" s="375" t="s">
        <v>212</v>
      </c>
      <c r="F210" s="328" t="s">
        <v>236</v>
      </c>
      <c r="G210" s="330">
        <v>1361.3000000000002</v>
      </c>
      <c r="H210" s="330"/>
      <c r="I210" s="330">
        <f t="shared" si="4"/>
        <v>1361.3000000000002</v>
      </c>
      <c r="J210" s="330">
        <v>53.05</v>
      </c>
      <c r="K210" s="330">
        <f t="shared" si="5"/>
        <v>1308.2500000000002</v>
      </c>
      <c r="L210" s="375"/>
    </row>
    <row r="211" spans="1:12" ht="30" customHeight="1" x14ac:dyDescent="0.25">
      <c r="A211" s="341">
        <v>203</v>
      </c>
      <c r="B211" s="328" t="s">
        <v>3843</v>
      </c>
      <c r="C211" s="375" t="s">
        <v>3844</v>
      </c>
      <c r="D211" s="328" t="s">
        <v>3845</v>
      </c>
      <c r="E211" s="375" t="s">
        <v>3846</v>
      </c>
      <c r="F211" s="328" t="s">
        <v>247</v>
      </c>
      <c r="G211" s="330">
        <v>1002.6</v>
      </c>
      <c r="H211" s="330"/>
      <c r="I211" s="330">
        <f t="shared" si="4"/>
        <v>1002.6</v>
      </c>
      <c r="J211" s="330">
        <v>35.93</v>
      </c>
      <c r="K211" s="330">
        <f t="shared" si="5"/>
        <v>966.67000000000007</v>
      </c>
      <c r="L211" s="375"/>
    </row>
    <row r="212" spans="1:12" ht="30" customHeight="1" x14ac:dyDescent="0.25">
      <c r="A212" s="341">
        <v>204</v>
      </c>
      <c r="B212" s="328" t="s">
        <v>3847</v>
      </c>
      <c r="C212" s="375" t="s">
        <v>3848</v>
      </c>
      <c r="D212" s="328" t="s">
        <v>3849</v>
      </c>
      <c r="E212" s="375" t="s">
        <v>3209</v>
      </c>
      <c r="F212" s="328" t="s">
        <v>247</v>
      </c>
      <c r="G212" s="330">
        <v>1026.83</v>
      </c>
      <c r="H212" s="330"/>
      <c r="I212" s="330">
        <f t="shared" si="4"/>
        <v>1026.83</v>
      </c>
      <c r="J212" s="330">
        <v>32.369999999999997</v>
      </c>
      <c r="K212" s="330">
        <f t="shared" si="5"/>
        <v>994.45999999999992</v>
      </c>
      <c r="L212" s="375"/>
    </row>
    <row r="213" spans="1:12" ht="30" customHeight="1" x14ac:dyDescent="0.25">
      <c r="A213" s="341">
        <v>205</v>
      </c>
      <c r="B213" s="328" t="s">
        <v>3850</v>
      </c>
      <c r="C213" s="375" t="s">
        <v>3851</v>
      </c>
      <c r="D213" s="328" t="s">
        <v>3852</v>
      </c>
      <c r="E213" s="375" t="s">
        <v>3701</v>
      </c>
      <c r="F213" s="328" t="s">
        <v>269</v>
      </c>
      <c r="G213" s="330">
        <v>1064.7800000000002</v>
      </c>
      <c r="H213" s="330"/>
      <c r="I213" s="330">
        <f t="shared" si="4"/>
        <v>1064.7800000000002</v>
      </c>
      <c r="J213" s="330">
        <v>279.52999999999997</v>
      </c>
      <c r="K213" s="330">
        <f t="shared" si="5"/>
        <v>785.25000000000023</v>
      </c>
      <c r="L213" s="375"/>
    </row>
    <row r="214" spans="1:12" ht="30" customHeight="1" x14ac:dyDescent="0.25">
      <c r="A214" s="341">
        <v>206</v>
      </c>
      <c r="B214" s="328" t="s">
        <v>3853</v>
      </c>
      <c r="C214" s="375" t="s">
        <v>3854</v>
      </c>
      <c r="D214" s="328" t="s">
        <v>3855</v>
      </c>
      <c r="E214" s="375" t="s">
        <v>227</v>
      </c>
      <c r="F214" s="328" t="s">
        <v>228</v>
      </c>
      <c r="G214" s="330">
        <v>1020</v>
      </c>
      <c r="H214" s="330"/>
      <c r="I214" s="330">
        <f t="shared" si="4"/>
        <v>1020</v>
      </c>
      <c r="J214" s="330">
        <v>102.8</v>
      </c>
      <c r="K214" s="330">
        <f t="shared" si="5"/>
        <v>917.2</v>
      </c>
      <c r="L214" s="375"/>
    </row>
    <row r="215" spans="1:12" ht="30" customHeight="1" x14ac:dyDescent="0.25">
      <c r="A215" s="341">
        <v>207</v>
      </c>
      <c r="B215" s="328" t="s">
        <v>3856</v>
      </c>
      <c r="C215" s="375" t="s">
        <v>3857</v>
      </c>
      <c r="D215" s="328" t="s">
        <v>3858</v>
      </c>
      <c r="E215" s="375" t="s">
        <v>307</v>
      </c>
      <c r="F215" s="328" t="s">
        <v>1250</v>
      </c>
      <c r="G215" s="330">
        <v>1026.05</v>
      </c>
      <c r="H215" s="330"/>
      <c r="I215" s="330">
        <f t="shared" si="4"/>
        <v>1026.05</v>
      </c>
      <c r="J215" s="330">
        <v>64.740000000000009</v>
      </c>
      <c r="K215" s="330">
        <f t="shared" si="5"/>
        <v>961.31</v>
      </c>
      <c r="L215" s="375"/>
    </row>
    <row r="216" spans="1:12" ht="30" customHeight="1" x14ac:dyDescent="0.25">
      <c r="A216" s="341">
        <v>208</v>
      </c>
      <c r="B216" s="328" t="s">
        <v>3859</v>
      </c>
      <c r="C216" s="375" t="s">
        <v>3860</v>
      </c>
      <c r="D216" s="328" t="s">
        <v>3861</v>
      </c>
      <c r="E216" s="375" t="s">
        <v>3209</v>
      </c>
      <c r="F216" s="328" t="s">
        <v>247</v>
      </c>
      <c r="G216" s="330">
        <v>1288.31</v>
      </c>
      <c r="H216" s="330"/>
      <c r="I216" s="330">
        <f t="shared" si="4"/>
        <v>1288.31</v>
      </c>
      <c r="J216" s="330">
        <v>52.83</v>
      </c>
      <c r="K216" s="330">
        <f t="shared" si="5"/>
        <v>1235.48</v>
      </c>
      <c r="L216" s="375"/>
    </row>
    <row r="217" spans="1:12" ht="30" customHeight="1" x14ac:dyDescent="0.25">
      <c r="A217" s="341">
        <v>209</v>
      </c>
      <c r="B217" s="328" t="s">
        <v>3862</v>
      </c>
      <c r="C217" s="375" t="s">
        <v>3863</v>
      </c>
      <c r="D217" s="328" t="s">
        <v>3864</v>
      </c>
      <c r="E217" s="375" t="s">
        <v>3209</v>
      </c>
      <c r="F217" s="328" t="s">
        <v>247</v>
      </c>
      <c r="G217" s="330">
        <v>867.00000000000011</v>
      </c>
      <c r="H217" s="330"/>
      <c r="I217" s="330">
        <f t="shared" si="4"/>
        <v>867.00000000000011</v>
      </c>
      <c r="J217" s="330">
        <v>31.2</v>
      </c>
      <c r="K217" s="330">
        <f t="shared" si="5"/>
        <v>835.80000000000007</v>
      </c>
      <c r="L217" s="375"/>
    </row>
    <row r="218" spans="1:12" ht="30" customHeight="1" x14ac:dyDescent="0.25">
      <c r="A218" s="341">
        <v>210</v>
      </c>
      <c r="B218" s="328" t="s">
        <v>3865</v>
      </c>
      <c r="C218" s="375" t="s">
        <v>3866</v>
      </c>
      <c r="D218" s="328" t="s">
        <v>3867</v>
      </c>
      <c r="E218" s="375" t="s">
        <v>3701</v>
      </c>
      <c r="F218" s="328" t="s">
        <v>247</v>
      </c>
      <c r="G218" s="330">
        <v>887.15000000000009</v>
      </c>
      <c r="H218" s="330"/>
      <c r="I218" s="330">
        <f t="shared" si="4"/>
        <v>887.15000000000009</v>
      </c>
      <c r="J218" s="330">
        <v>31.31</v>
      </c>
      <c r="K218" s="330">
        <f t="shared" si="5"/>
        <v>855.84000000000015</v>
      </c>
      <c r="L218" s="375"/>
    </row>
    <row r="219" spans="1:12" ht="30" customHeight="1" x14ac:dyDescent="0.25">
      <c r="A219" s="341">
        <v>211</v>
      </c>
      <c r="B219" s="328" t="s">
        <v>3868</v>
      </c>
      <c r="C219" s="375" t="s">
        <v>3869</v>
      </c>
      <c r="D219" s="328" t="s">
        <v>3870</v>
      </c>
      <c r="E219" s="375" t="s">
        <v>296</v>
      </c>
      <c r="F219" s="328" t="s">
        <v>247</v>
      </c>
      <c r="G219" s="330">
        <v>942.78</v>
      </c>
      <c r="H219" s="330"/>
      <c r="I219" s="330">
        <f t="shared" si="4"/>
        <v>942.78</v>
      </c>
      <c r="J219" s="330">
        <v>56.04</v>
      </c>
      <c r="K219" s="330">
        <f t="shared" si="5"/>
        <v>886.74</v>
      </c>
      <c r="L219" s="375"/>
    </row>
    <row r="220" spans="1:12" ht="30" customHeight="1" x14ac:dyDescent="0.25">
      <c r="A220" s="341">
        <v>212</v>
      </c>
      <c r="B220" s="328" t="s">
        <v>3871</v>
      </c>
      <c r="C220" s="375" t="s">
        <v>3872</v>
      </c>
      <c r="D220" s="328" t="s">
        <v>3873</v>
      </c>
      <c r="E220" s="375" t="s">
        <v>3209</v>
      </c>
      <c r="F220" s="328" t="s">
        <v>247</v>
      </c>
      <c r="G220" s="330">
        <v>1289.75</v>
      </c>
      <c r="H220" s="330"/>
      <c r="I220" s="330">
        <f t="shared" si="4"/>
        <v>1289.75</v>
      </c>
      <c r="J220" s="330">
        <v>52.89</v>
      </c>
      <c r="K220" s="330">
        <f t="shared" si="5"/>
        <v>1236.8599999999999</v>
      </c>
      <c r="L220" s="375"/>
    </row>
    <row r="221" spans="1:12" ht="30" customHeight="1" x14ac:dyDescent="0.25">
      <c r="A221" s="341">
        <v>213</v>
      </c>
      <c r="B221" s="328" t="s">
        <v>3874</v>
      </c>
      <c r="C221" s="375" t="s">
        <v>3875</v>
      </c>
      <c r="D221" s="328" t="s">
        <v>3876</v>
      </c>
      <c r="E221" s="375" t="s">
        <v>700</v>
      </c>
      <c r="F221" s="328" t="s">
        <v>247</v>
      </c>
      <c r="G221" s="330">
        <v>1249.75</v>
      </c>
      <c r="H221" s="330"/>
      <c r="I221" s="330">
        <f t="shared" si="4"/>
        <v>1249.75</v>
      </c>
      <c r="J221" s="330">
        <v>88.09</v>
      </c>
      <c r="K221" s="330">
        <f t="shared" si="5"/>
        <v>1161.6600000000001</v>
      </c>
      <c r="L221" s="375"/>
    </row>
    <row r="222" spans="1:12" ht="30" customHeight="1" x14ac:dyDescent="0.25">
      <c r="A222" s="341">
        <v>214</v>
      </c>
      <c r="B222" s="328" t="s">
        <v>3877</v>
      </c>
      <c r="C222" s="375" t="s">
        <v>3878</v>
      </c>
      <c r="D222" s="328" t="s">
        <v>3879</v>
      </c>
      <c r="E222" s="375" t="s">
        <v>3880</v>
      </c>
      <c r="F222" s="328" t="s">
        <v>269</v>
      </c>
      <c r="G222" s="330">
        <v>1109.3399999999999</v>
      </c>
      <c r="H222" s="330"/>
      <c r="I222" s="330">
        <f t="shared" si="4"/>
        <v>1109.3399999999999</v>
      </c>
      <c r="J222" s="330">
        <v>52.49</v>
      </c>
      <c r="K222" s="330">
        <f t="shared" si="5"/>
        <v>1056.8499999999999</v>
      </c>
      <c r="L222" s="375"/>
    </row>
    <row r="223" spans="1:12" ht="30" customHeight="1" x14ac:dyDescent="0.25">
      <c r="A223" s="341">
        <v>215</v>
      </c>
      <c r="B223" s="328" t="s">
        <v>3881</v>
      </c>
      <c r="C223" s="375" t="s">
        <v>3882</v>
      </c>
      <c r="D223" s="328" t="s">
        <v>3883</v>
      </c>
      <c r="E223" s="375" t="s">
        <v>212</v>
      </c>
      <c r="F223" s="328" t="s">
        <v>236</v>
      </c>
      <c r="G223" s="330">
        <v>1351.79</v>
      </c>
      <c r="H223" s="330"/>
      <c r="I223" s="330">
        <f t="shared" si="4"/>
        <v>1351.79</v>
      </c>
      <c r="J223" s="330">
        <v>67.67</v>
      </c>
      <c r="K223" s="330">
        <f t="shared" si="5"/>
        <v>1284.1199999999999</v>
      </c>
      <c r="L223" s="375"/>
    </row>
    <row r="224" spans="1:12" ht="30" customHeight="1" x14ac:dyDescent="0.25">
      <c r="A224" s="341">
        <v>216</v>
      </c>
      <c r="B224" s="328" t="s">
        <v>3884</v>
      </c>
      <c r="C224" s="375" t="s">
        <v>3885</v>
      </c>
      <c r="D224" s="328" t="s">
        <v>3886</v>
      </c>
      <c r="E224" s="375" t="s">
        <v>3209</v>
      </c>
      <c r="F224" s="328" t="s">
        <v>247</v>
      </c>
      <c r="G224" s="330">
        <v>1115.77</v>
      </c>
      <c r="H224" s="330"/>
      <c r="I224" s="330">
        <f t="shared" si="4"/>
        <v>1115.77</v>
      </c>
      <c r="J224" s="330">
        <v>36.630000000000003</v>
      </c>
      <c r="K224" s="330">
        <f t="shared" si="5"/>
        <v>1079.1399999999999</v>
      </c>
      <c r="L224" s="375"/>
    </row>
    <row r="225" spans="1:12" ht="30" customHeight="1" x14ac:dyDescent="0.25">
      <c r="A225" s="341">
        <v>217</v>
      </c>
      <c r="B225" s="328" t="s">
        <v>3887</v>
      </c>
      <c r="C225" s="375" t="s">
        <v>3885</v>
      </c>
      <c r="D225" s="328" t="s">
        <v>3886</v>
      </c>
      <c r="E225" s="375" t="s">
        <v>3222</v>
      </c>
      <c r="F225" s="328" t="s">
        <v>3223</v>
      </c>
      <c r="G225" s="330">
        <v>915.11</v>
      </c>
      <c r="H225" s="330"/>
      <c r="I225" s="330">
        <f t="shared" si="4"/>
        <v>915.11</v>
      </c>
      <c r="J225" s="330">
        <v>45.9</v>
      </c>
      <c r="K225" s="330">
        <f t="shared" si="5"/>
        <v>869.21</v>
      </c>
      <c r="L225" s="375"/>
    </row>
    <row r="226" spans="1:12" ht="30" customHeight="1" x14ac:dyDescent="0.25">
      <c r="A226" s="341">
        <v>218</v>
      </c>
      <c r="B226" s="328" t="s">
        <v>3888</v>
      </c>
      <c r="C226" s="375" t="s">
        <v>3889</v>
      </c>
      <c r="D226" s="328" t="s">
        <v>3890</v>
      </c>
      <c r="E226" s="375" t="s">
        <v>3358</v>
      </c>
      <c r="F226" s="328" t="s">
        <v>3223</v>
      </c>
      <c r="G226" s="330">
        <v>1218.9100000000001</v>
      </c>
      <c r="H226" s="330"/>
      <c r="I226" s="330">
        <f t="shared" si="4"/>
        <v>1218.9100000000001</v>
      </c>
      <c r="J226" s="330">
        <v>62.29</v>
      </c>
      <c r="K226" s="330">
        <f t="shared" si="5"/>
        <v>1156.6200000000001</v>
      </c>
      <c r="L226" s="375"/>
    </row>
    <row r="227" spans="1:12" ht="30" customHeight="1" x14ac:dyDescent="0.25">
      <c r="A227" s="341">
        <v>219</v>
      </c>
      <c r="B227" s="328" t="s">
        <v>3891</v>
      </c>
      <c r="C227" s="375" t="s">
        <v>3892</v>
      </c>
      <c r="D227" s="328" t="s">
        <v>3893</v>
      </c>
      <c r="E227" s="375" t="s">
        <v>296</v>
      </c>
      <c r="F227" s="328" t="s">
        <v>247</v>
      </c>
      <c r="G227" s="330">
        <v>971.8499999999998</v>
      </c>
      <c r="H227" s="330"/>
      <c r="I227" s="330">
        <f t="shared" si="4"/>
        <v>971.8499999999998</v>
      </c>
      <c r="J227" s="330">
        <v>49.7</v>
      </c>
      <c r="K227" s="330">
        <f t="shared" si="5"/>
        <v>922.14999999999975</v>
      </c>
      <c r="L227" s="375"/>
    </row>
    <row r="228" spans="1:12" ht="30" customHeight="1" x14ac:dyDescent="0.25">
      <c r="A228" s="341">
        <v>220</v>
      </c>
      <c r="B228" s="328" t="s">
        <v>3894</v>
      </c>
      <c r="C228" s="375" t="s">
        <v>3895</v>
      </c>
      <c r="D228" s="328" t="s">
        <v>3896</v>
      </c>
      <c r="E228" s="375" t="s">
        <v>3410</v>
      </c>
      <c r="F228" s="328" t="s">
        <v>247</v>
      </c>
      <c r="G228" s="330">
        <v>986.47</v>
      </c>
      <c r="H228" s="330"/>
      <c r="I228" s="330">
        <f t="shared" si="4"/>
        <v>986.47</v>
      </c>
      <c r="J228" s="330">
        <v>45.75</v>
      </c>
      <c r="K228" s="330">
        <f t="shared" si="5"/>
        <v>940.72</v>
      </c>
      <c r="L228" s="375"/>
    </row>
    <row r="229" spans="1:12" ht="30" customHeight="1" x14ac:dyDescent="0.25">
      <c r="A229" s="341">
        <v>221</v>
      </c>
      <c r="B229" s="328" t="s">
        <v>3897</v>
      </c>
      <c r="C229" s="375" t="s">
        <v>3898</v>
      </c>
      <c r="D229" s="328" t="s">
        <v>3896</v>
      </c>
      <c r="E229" s="375" t="s">
        <v>3446</v>
      </c>
      <c r="F229" s="328" t="s">
        <v>247</v>
      </c>
      <c r="G229" s="330">
        <v>158.72999999999999</v>
      </c>
      <c r="H229" s="330"/>
      <c r="I229" s="330">
        <f t="shared" si="4"/>
        <v>158.72999999999999</v>
      </c>
      <c r="J229" s="330">
        <v>5.65</v>
      </c>
      <c r="K229" s="330">
        <f t="shared" si="5"/>
        <v>153.07999999999998</v>
      </c>
      <c r="L229" s="375"/>
    </row>
    <row r="230" spans="1:12" ht="30" customHeight="1" x14ac:dyDescent="0.25">
      <c r="A230" s="341">
        <v>222</v>
      </c>
      <c r="B230" s="328" t="s">
        <v>3899</v>
      </c>
      <c r="C230" s="375" t="s">
        <v>3900</v>
      </c>
      <c r="D230" s="328" t="s">
        <v>3901</v>
      </c>
      <c r="E230" s="375" t="s">
        <v>3209</v>
      </c>
      <c r="F230" s="328" t="s">
        <v>247</v>
      </c>
      <c r="G230" s="330">
        <v>1225.92</v>
      </c>
      <c r="H230" s="330"/>
      <c r="I230" s="330">
        <f t="shared" si="4"/>
        <v>1225.92</v>
      </c>
      <c r="J230" s="330">
        <v>40.33</v>
      </c>
      <c r="K230" s="330">
        <f t="shared" si="5"/>
        <v>1185.5900000000001</v>
      </c>
      <c r="L230" s="375"/>
    </row>
    <row r="231" spans="1:12" ht="30" customHeight="1" x14ac:dyDescent="0.25">
      <c r="A231" s="341">
        <v>223</v>
      </c>
      <c r="B231" s="328" t="s">
        <v>3902</v>
      </c>
      <c r="C231" s="375" t="s">
        <v>3903</v>
      </c>
      <c r="D231" s="328" t="s">
        <v>3904</v>
      </c>
      <c r="E231" s="375" t="s">
        <v>296</v>
      </c>
      <c r="F231" s="328" t="s">
        <v>247</v>
      </c>
      <c r="G231" s="330">
        <v>1171.19</v>
      </c>
      <c r="H231" s="330"/>
      <c r="I231" s="330">
        <f t="shared" si="4"/>
        <v>1171.19</v>
      </c>
      <c r="J231" s="330">
        <v>38.14</v>
      </c>
      <c r="K231" s="330">
        <f t="shared" si="5"/>
        <v>1133.05</v>
      </c>
      <c r="L231" s="375"/>
    </row>
    <row r="232" spans="1:12" ht="30" customHeight="1" x14ac:dyDescent="0.25">
      <c r="A232" s="341">
        <v>224</v>
      </c>
      <c r="B232" s="328" t="s">
        <v>3905</v>
      </c>
      <c r="C232" s="375" t="s">
        <v>3906</v>
      </c>
      <c r="D232" s="328" t="s">
        <v>3907</v>
      </c>
      <c r="E232" s="375" t="s">
        <v>3235</v>
      </c>
      <c r="F232" s="328" t="s">
        <v>247</v>
      </c>
      <c r="G232" s="330">
        <v>867</v>
      </c>
      <c r="H232" s="330"/>
      <c r="I232" s="330">
        <f t="shared" si="4"/>
        <v>867</v>
      </c>
      <c r="J232" s="330">
        <v>31.2</v>
      </c>
      <c r="K232" s="330">
        <f t="shared" si="5"/>
        <v>835.8</v>
      </c>
      <c r="L232" s="375"/>
    </row>
    <row r="233" spans="1:12" ht="30" customHeight="1" x14ac:dyDescent="0.25">
      <c r="A233" s="341">
        <v>225</v>
      </c>
      <c r="B233" s="328" t="s">
        <v>3908</v>
      </c>
      <c r="C233" s="375" t="s">
        <v>3909</v>
      </c>
      <c r="D233" s="328" t="s">
        <v>3910</v>
      </c>
      <c r="E233" s="375" t="s">
        <v>3911</v>
      </c>
      <c r="F233" s="328" t="s">
        <v>269</v>
      </c>
      <c r="G233" s="330">
        <v>748.4</v>
      </c>
      <c r="H233" s="330"/>
      <c r="I233" s="330">
        <f t="shared" si="4"/>
        <v>748.4</v>
      </c>
      <c r="J233" s="330">
        <v>21.63</v>
      </c>
      <c r="K233" s="330">
        <f t="shared" si="5"/>
        <v>726.77</v>
      </c>
      <c r="L233" s="375"/>
    </row>
    <row r="234" spans="1:12" ht="30" customHeight="1" x14ac:dyDescent="0.25">
      <c r="A234" s="341">
        <v>226</v>
      </c>
      <c r="B234" s="328" t="s">
        <v>3912</v>
      </c>
      <c r="C234" s="375" t="s">
        <v>3913</v>
      </c>
      <c r="D234" s="328" t="s">
        <v>3914</v>
      </c>
      <c r="E234" s="375" t="s">
        <v>180</v>
      </c>
      <c r="F234" s="328" t="s">
        <v>349</v>
      </c>
      <c r="G234" s="330">
        <v>3871.8599999999997</v>
      </c>
      <c r="H234" s="330"/>
      <c r="I234" s="330">
        <f t="shared" si="4"/>
        <v>3871.8599999999997</v>
      </c>
      <c r="J234" s="330">
        <v>260.77</v>
      </c>
      <c r="K234" s="330">
        <f t="shared" si="5"/>
        <v>3611.0899999999997</v>
      </c>
      <c r="L234" s="375"/>
    </row>
    <row r="235" spans="1:12" ht="29.25" customHeight="1" x14ac:dyDescent="0.25">
      <c r="A235" s="402"/>
      <c r="B235" s="483" t="s">
        <v>124</v>
      </c>
      <c r="C235" s="484"/>
      <c r="D235" s="484"/>
      <c r="E235" s="485"/>
      <c r="F235" s="400"/>
      <c r="G235" s="403">
        <f>SUM(G9:G234)</f>
        <v>293223.67999999993</v>
      </c>
      <c r="H235" s="403">
        <f>SUM(H9:H234)</f>
        <v>0</v>
      </c>
      <c r="I235" s="403">
        <f>SUM(I9:I234)</f>
        <v>293223.67999999993</v>
      </c>
      <c r="J235" s="403">
        <f>SUM(J9:J234)</f>
        <v>20317.790000000019</v>
      </c>
      <c r="K235" s="403">
        <f>SUM(K9:K234)</f>
        <v>272905.89</v>
      </c>
      <c r="L235" s="404"/>
    </row>
    <row r="244" spans="7:7" ht="15.75" x14ac:dyDescent="0.25">
      <c r="G244" s="406"/>
    </row>
  </sheetData>
  <autoFilter ref="A8:O235"/>
  <mergeCells count="2">
    <mergeCell ref="A4:L4"/>
    <mergeCell ref="B235:E2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DECLARACION JURADA</vt:lpstr>
      <vt:lpstr>NOMINA NOMB</vt:lpstr>
      <vt:lpstr>NOMINA CAS</vt:lpstr>
      <vt:lpstr>NOMINA PEN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lapton_dell</dc:creator>
  <cp:lastModifiedBy>WAV</cp:lastModifiedBy>
  <dcterms:created xsi:type="dcterms:W3CDTF">2021-06-16T00:48:17Z</dcterms:created>
  <dcterms:modified xsi:type="dcterms:W3CDTF">2021-06-16T17:19:36Z</dcterms:modified>
</cp:coreProperties>
</file>