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<sst xmlns="http://schemas.openxmlformats.org/spreadsheetml/2006/main" count="211" uniqueCount="127">
  <si>
    <t>MINISTERIO DE SALUD</t>
  </si>
  <si>
    <t>DECLARACION JURADA SUSTENTO DEL COSTO DE  EJECUCION DE GASTO MES  AGOSTO 2007</t>
  </si>
  <si>
    <t>SECTOR : 11 - SALUD</t>
  </si>
  <si>
    <t>PLIEGO  : 11 - MINISTERIO DE SALUD</t>
  </si>
  <si>
    <t>UND. EJEC.  :  032 - HOSPITAL "VICTOR LARCO HERRERA"</t>
  </si>
  <si>
    <t>RDR</t>
  </si>
  <si>
    <t>CATEGORIA Y NIVEL</t>
  </si>
  <si>
    <t>EJECUCION MES AGOSTO DEL AÑO 2007</t>
  </si>
  <si>
    <t>G.G.G. 2</t>
  </si>
  <si>
    <t xml:space="preserve">PEA                                          </t>
  </si>
  <si>
    <t>REMUNERACION NOMBRADO                        (1)</t>
  </si>
  <si>
    <t>PEA</t>
  </si>
  <si>
    <t>REMUNERACION CONTRATADO                        (3)</t>
  </si>
  <si>
    <t>GUARDIA HOSPITALARIA                        (3)</t>
  </si>
  <si>
    <t>CAFAE                     (4)</t>
  </si>
  <si>
    <r>
      <t xml:space="preserve">INCENTIVO LABORAL OCASIONAL
CAFAE
</t>
    </r>
    <r>
      <rPr>
        <b/>
        <sz val="8"/>
        <rFont val="Arial"/>
        <family val="2"/>
      </rPr>
      <t>(5)</t>
    </r>
  </si>
  <si>
    <t>AETA                 (6)</t>
  </si>
  <si>
    <r>
      <t>INCENTIVO LABORAL OCASIONA  AETA</t>
    </r>
    <r>
      <rPr>
        <b/>
        <sz val="8"/>
        <rFont val="Arial"/>
        <family val="2"/>
      </rPr>
      <t xml:space="preserve">      (7)</t>
    </r>
  </si>
  <si>
    <t>TOTAL  GENERAL</t>
  </si>
  <si>
    <t xml:space="preserve">CAFAE
(1)                  </t>
  </si>
  <si>
    <t>CAFAE OCASIONAL (2)</t>
  </si>
  <si>
    <t xml:space="preserve">AETA
(3)               </t>
  </si>
  <si>
    <t>AETA OCASIONAL (4)</t>
  </si>
  <si>
    <t xml:space="preserve">TOTAL MENSUAL
(1 AL 4) </t>
  </si>
  <si>
    <t>CATEGORIA
Y
NIVEL</t>
  </si>
  <si>
    <t>PENSION                       (1)</t>
  </si>
  <si>
    <t>01, CARRERA  ADMINISTRATIVA</t>
  </si>
  <si>
    <t xml:space="preserve">  FUNC.Y DIRECTIVOS</t>
  </si>
  <si>
    <t>VS</t>
  </si>
  <si>
    <t xml:space="preserve">F-8 </t>
  </si>
  <si>
    <t>F-7</t>
  </si>
  <si>
    <t>F-6</t>
  </si>
  <si>
    <t>F-5</t>
  </si>
  <si>
    <t>F-4</t>
  </si>
  <si>
    <t>F-3</t>
  </si>
  <si>
    <t>F-2</t>
  </si>
  <si>
    <t>F-1</t>
  </si>
  <si>
    <t>PROFESIONALES</t>
  </si>
  <si>
    <t xml:space="preserve"> SPA</t>
  </si>
  <si>
    <t>SPB</t>
  </si>
  <si>
    <t>PROFESIONAL SPA</t>
  </si>
  <si>
    <t xml:space="preserve"> SPC</t>
  </si>
  <si>
    <t>PROFESIONAL SPB</t>
  </si>
  <si>
    <t xml:space="preserve"> SPD</t>
  </si>
  <si>
    <t>PROFESIONAL SPC</t>
  </si>
  <si>
    <t xml:space="preserve"> SPE</t>
  </si>
  <si>
    <t>PROFESIONAL SPD</t>
  </si>
  <si>
    <t xml:space="preserve"> SPF</t>
  </si>
  <si>
    <t>PROFESIONAL SPE</t>
  </si>
  <si>
    <t xml:space="preserve">   TECNICOS  </t>
  </si>
  <si>
    <t>PROFESIONAL SPF</t>
  </si>
  <si>
    <t xml:space="preserve"> STA</t>
  </si>
  <si>
    <t xml:space="preserve">   TEC. ADMINISTRATIVOS</t>
  </si>
  <si>
    <t xml:space="preserve"> STB</t>
  </si>
  <si>
    <t>TECNICO STA</t>
  </si>
  <si>
    <t xml:space="preserve"> STC</t>
  </si>
  <si>
    <t>TECNICO STB</t>
  </si>
  <si>
    <t>STD</t>
  </si>
  <si>
    <t>TECNICO STC</t>
  </si>
  <si>
    <t xml:space="preserve"> STE</t>
  </si>
  <si>
    <t>TECNICO STD</t>
  </si>
  <si>
    <t xml:space="preserve"> STF</t>
  </si>
  <si>
    <t>TECNICO STE</t>
  </si>
  <si>
    <t xml:space="preserve">   AUXILIARES </t>
  </si>
  <si>
    <t>TECNICO STF</t>
  </si>
  <si>
    <t xml:space="preserve"> SAA</t>
  </si>
  <si>
    <t xml:space="preserve">   AUX. ADMINISTRATIVOS</t>
  </si>
  <si>
    <t xml:space="preserve"> SAB.</t>
  </si>
  <si>
    <t>AUXILIAR SAA</t>
  </si>
  <si>
    <t xml:space="preserve"> SAC</t>
  </si>
  <si>
    <t>AUXILIAR SAB.</t>
  </si>
  <si>
    <t xml:space="preserve"> SAD</t>
  </si>
  <si>
    <t>AUXILIAR SAC</t>
  </si>
  <si>
    <t>SAE</t>
  </si>
  <si>
    <t>AUXILIAR SAD</t>
  </si>
  <si>
    <t>ESCALAFONADOS ADM.</t>
  </si>
  <si>
    <t>AUXILIAR SAE</t>
  </si>
  <si>
    <t>ESCALAFONADOS</t>
  </si>
  <si>
    <t>SUB -TOTAL ADM (01)</t>
  </si>
  <si>
    <t xml:space="preserve">   PERSONAL  CON LABORES ASISTENCIALES</t>
  </si>
  <si>
    <t>SUB TOTAL ADMINSTRATIVOS (1)</t>
  </si>
  <si>
    <t>MEDICOS</t>
  </si>
  <si>
    <t>N-5</t>
  </si>
  <si>
    <t xml:space="preserve"> SPB</t>
  </si>
  <si>
    <t>N-4</t>
  </si>
  <si>
    <t>N-3</t>
  </si>
  <si>
    <t>N-2</t>
  </si>
  <si>
    <t>N-1</t>
  </si>
  <si>
    <t>ENFERMERAS</t>
  </si>
  <si>
    <t>OBSTETRICES</t>
  </si>
  <si>
    <t>V</t>
  </si>
  <si>
    <t xml:space="preserve">   AUXILIAR  </t>
  </si>
  <si>
    <t>IV</t>
  </si>
  <si>
    <t>III</t>
  </si>
  <si>
    <t>II</t>
  </si>
  <si>
    <t>I</t>
  </si>
  <si>
    <t>CIRUJANO DENTISTA</t>
  </si>
  <si>
    <t xml:space="preserve"> SAE</t>
  </si>
  <si>
    <t xml:space="preserve">ESCALAFONADOS </t>
  </si>
  <si>
    <t>TECNOLOGOS  MEDICOS</t>
  </si>
  <si>
    <t>VIII</t>
  </si>
  <si>
    <t>VII</t>
  </si>
  <si>
    <t>VI</t>
  </si>
  <si>
    <t>OTROS  PROF. DE LA SALUD( NIVELES PUP 28,37,46,55)</t>
  </si>
  <si>
    <t>SUB   TOTAL ASISTENCIAL    (2)</t>
  </si>
  <si>
    <t>SUB TOTAL  PUP NORMAL (1+2)</t>
  </si>
  <si>
    <t>NO RENOVABLES</t>
  </si>
  <si>
    <t>5.2.11.18</t>
  </si>
  <si>
    <t>5.2.11.70</t>
  </si>
  <si>
    <t>5.2.11.71</t>
  </si>
  <si>
    <t>TOTAL GENERAL</t>
  </si>
  <si>
    <t xml:space="preserve"> </t>
  </si>
  <si>
    <t>CUOTA PATRONAL</t>
  </si>
  <si>
    <t xml:space="preserve">MEDICO RESIDENTE       </t>
  </si>
  <si>
    <t xml:space="preserve">DESTACADOS
( RESIDENTES)    </t>
  </si>
  <si>
    <t xml:space="preserve">DESTACADOS    </t>
  </si>
  <si>
    <t>5.1.11.13/   5.1.11.71</t>
  </si>
  <si>
    <t xml:space="preserve">5,1,11,18.  </t>
  </si>
  <si>
    <t xml:space="preserve">5,1,11,70.  </t>
  </si>
  <si>
    <t xml:space="preserve">SUB  TOTAL(3)      </t>
  </si>
  <si>
    <t xml:space="preserve">TOTAL GENERAL    </t>
  </si>
  <si>
    <t>(-) MONTOS DIFERIDO DEL MES DE JULIO  S/. 25,800</t>
  </si>
  <si>
    <t>(-DIFERIDO)</t>
  </si>
  <si>
    <t xml:space="preserve">MONTO  GENERAL                              </t>
  </si>
  <si>
    <t>MONTO GENERAL</t>
  </si>
  <si>
    <t>MONTO  AMPLIACION ……</t>
  </si>
  <si>
    <t>CALENDARIO DIC. MEF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</si>
</sst>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mmmm\,\ yyyy"/>
    <numFmt numFmtId="173" formatCode="_-* #,##0.00\ _€_-;\-* #,##0.00\ _€_-;_-* &quot;-&quot;??\ _€_-;_-@_-"/>
    <numFmt numFmtId="174" formatCode="0#"/>
    <numFmt numFmtId="175" formatCode="_ * #,##0_ ;_ * \-#,##0_ ;_ * &quot;-&quot;??_ ;_ @_ "/>
  </numFmts>
  <fonts count="1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4" xfId="0" applyFont="1" applyFill="1" applyBorder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1" fillId="0" borderId="6" xfId="17" applyNumberFormat="1" applyFont="1" applyFill="1" applyBorder="1" applyAlignment="1">
      <alignment horizontal="center" vertical="center"/>
    </xf>
    <xf numFmtId="4" fontId="1" fillId="0" borderId="7" xfId="17" applyNumberFormat="1" applyFont="1" applyFill="1" applyBorder="1" applyAlignment="1">
      <alignment vertical="center"/>
    </xf>
    <xf numFmtId="4" fontId="1" fillId="0" borderId="7" xfId="17" applyNumberFormat="1" applyFont="1" applyFill="1" applyBorder="1" applyAlignment="1">
      <alignment horizontal="center" vertical="center"/>
    </xf>
    <xf numFmtId="3" fontId="1" fillId="0" borderId="7" xfId="17" applyNumberFormat="1" applyFont="1" applyFill="1" applyBorder="1" applyAlignment="1">
      <alignment vertical="center"/>
    </xf>
    <xf numFmtId="3" fontId="1" fillId="2" borderId="7" xfId="17" applyNumberFormat="1" applyFont="1" applyFill="1" applyBorder="1" applyAlignment="1">
      <alignment horizontal="center" vertical="center"/>
    </xf>
    <xf numFmtId="3" fontId="1" fillId="2" borderId="7" xfId="17" applyNumberFormat="1" applyFont="1" applyFill="1" applyBorder="1" applyAlignment="1">
      <alignment vertical="center"/>
    </xf>
    <xf numFmtId="4" fontId="2" fillId="0" borderId="0" xfId="17" applyNumberFormat="1" applyFont="1" applyFill="1" applyBorder="1" applyAlignment="1">
      <alignment/>
    </xf>
    <xf numFmtId="4" fontId="1" fillId="0" borderId="8" xfId="17" applyNumberFormat="1" applyFont="1" applyFill="1" applyBorder="1" applyAlignment="1">
      <alignment vertical="center"/>
    </xf>
    <xf numFmtId="4" fontId="1" fillId="0" borderId="9" xfId="17" applyNumberFormat="1" applyFont="1" applyFill="1" applyBorder="1" applyAlignment="1">
      <alignment vertical="center"/>
    </xf>
    <xf numFmtId="3" fontId="1" fillId="0" borderId="9" xfId="17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3" fontId="1" fillId="0" borderId="11" xfId="17" applyNumberFormat="1" applyFont="1" applyFill="1" applyBorder="1" applyAlignment="1">
      <alignment horizontal="center" vertical="center"/>
    </xf>
    <xf numFmtId="4" fontId="1" fillId="0" borderId="9" xfId="17" applyNumberFormat="1" applyFont="1" applyFill="1" applyBorder="1" applyAlignment="1">
      <alignment horizontal="center" vertical="center"/>
    </xf>
    <xf numFmtId="3" fontId="1" fillId="2" borderId="9" xfId="17" applyNumberFormat="1" applyFont="1" applyFill="1" applyBorder="1" applyAlignment="1">
      <alignment horizontal="center" vertical="center"/>
    </xf>
    <xf numFmtId="3" fontId="1" fillId="2" borderId="9" xfId="17" applyNumberFormat="1" applyFont="1" applyFill="1" applyBorder="1" applyAlignment="1">
      <alignment vertical="center"/>
    </xf>
    <xf numFmtId="4" fontId="1" fillId="0" borderId="12" xfId="17" applyNumberFormat="1" applyFont="1" applyFill="1" applyBorder="1" applyAlignment="1">
      <alignment vertical="center"/>
    </xf>
    <xf numFmtId="3" fontId="1" fillId="0" borderId="8" xfId="17" applyNumberFormat="1" applyFont="1" applyFill="1" applyBorder="1" applyAlignment="1">
      <alignment vertical="center"/>
    </xf>
    <xf numFmtId="3" fontId="1" fillId="0" borderId="12" xfId="17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3" fontId="12" fillId="0" borderId="14" xfId="0" applyNumberFormat="1" applyFont="1" applyFill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3" fontId="0" fillId="0" borderId="16" xfId="17" applyNumberFormat="1" applyFont="1" applyFill="1" applyBorder="1" applyAlignment="1">
      <alignment/>
    </xf>
    <xf numFmtId="4" fontId="0" fillId="0" borderId="17" xfId="17" applyNumberFormat="1" applyFont="1" applyFill="1" applyBorder="1" applyAlignment="1">
      <alignment/>
    </xf>
    <xf numFmtId="3" fontId="0" fillId="0" borderId="18" xfId="17" applyNumberFormat="1" applyFont="1" applyFill="1" applyBorder="1" applyAlignment="1">
      <alignment/>
    </xf>
    <xf numFmtId="3" fontId="0" fillId="0" borderId="17" xfId="17" applyNumberFormat="1" applyFont="1" applyFill="1" applyBorder="1" applyAlignment="1">
      <alignment/>
    </xf>
    <xf numFmtId="4" fontId="0" fillId="0" borderId="18" xfId="17" applyNumberFormat="1" applyFont="1" applyFill="1" applyBorder="1" applyAlignment="1">
      <alignment/>
    </xf>
    <xf numFmtId="3" fontId="8" fillId="0" borderId="9" xfId="17" applyNumberFormat="1" applyFont="1" applyFill="1" applyBorder="1" applyAlignment="1">
      <alignment vertical="center"/>
    </xf>
    <xf numFmtId="3" fontId="8" fillId="2" borderId="9" xfId="17" applyNumberFormat="1" applyFont="1" applyFill="1" applyBorder="1" applyAlignment="1">
      <alignment horizontal="center" vertical="center"/>
    </xf>
    <xf numFmtId="3" fontId="8" fillId="2" borderId="9" xfId="17" applyNumberFormat="1" applyFont="1" applyFill="1" applyBorder="1" applyAlignment="1">
      <alignment vertical="center"/>
    </xf>
    <xf numFmtId="4" fontId="0" fillId="0" borderId="0" xfId="17" applyNumberFormat="1" applyFont="1" applyFill="1" applyBorder="1" applyAlignment="1">
      <alignment/>
    </xf>
    <xf numFmtId="3" fontId="8" fillId="0" borderId="8" xfId="17" applyNumberFormat="1" applyFont="1" applyFill="1" applyBorder="1" applyAlignment="1">
      <alignment vertical="center"/>
    </xf>
    <xf numFmtId="3" fontId="8" fillId="0" borderId="12" xfId="17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3" fontId="8" fillId="0" borderId="11" xfId="17" applyNumberFormat="1" applyFont="1" applyFill="1" applyBorder="1" applyAlignment="1">
      <alignment horizontal="center" vertical="center"/>
    </xf>
    <xf numFmtId="4" fontId="13" fillId="0" borderId="12" xfId="17" applyNumberFormat="1" applyFont="1" applyFill="1" applyBorder="1" applyAlignment="1">
      <alignment vertical="center"/>
    </xf>
    <xf numFmtId="4" fontId="8" fillId="0" borderId="8" xfId="17" applyNumberFormat="1" applyFont="1" applyFill="1" applyBorder="1" applyAlignment="1">
      <alignment vertical="center"/>
    </xf>
    <xf numFmtId="4" fontId="8" fillId="0" borderId="9" xfId="17" applyNumberFormat="1" applyFont="1" applyFill="1" applyBorder="1" applyAlignment="1">
      <alignment vertical="center"/>
    </xf>
    <xf numFmtId="4" fontId="8" fillId="0" borderId="12" xfId="17" applyNumberFormat="1" applyFont="1" applyFill="1" applyBorder="1" applyAlignment="1">
      <alignment vertical="center"/>
    </xf>
    <xf numFmtId="171" fontId="8" fillId="0" borderId="12" xfId="15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3" fontId="1" fillId="0" borderId="9" xfId="17" applyNumberFormat="1" applyFont="1" applyFill="1" applyBorder="1" applyAlignment="1">
      <alignment horizontal="center" vertical="center"/>
    </xf>
    <xf numFmtId="3" fontId="8" fillId="0" borderId="9" xfId="17" applyNumberFormat="1" applyFont="1" applyFill="1" applyBorder="1" applyAlignment="1">
      <alignment horizontal="center" vertical="center"/>
    </xf>
    <xf numFmtId="4" fontId="8" fillId="0" borderId="9" xfId="17" applyNumberFormat="1" applyFont="1" applyFill="1" applyBorder="1" applyAlignment="1">
      <alignment horizontal="center" vertical="center"/>
    </xf>
    <xf numFmtId="171" fontId="8" fillId="0" borderId="9" xfId="15" applyFont="1" applyFill="1" applyBorder="1" applyAlignment="1">
      <alignment vertical="center"/>
    </xf>
    <xf numFmtId="171" fontId="8" fillId="0" borderId="0" xfId="15" applyFont="1" applyFill="1" applyAlignment="1">
      <alignment/>
    </xf>
    <xf numFmtId="4" fontId="8" fillId="0" borderId="9" xfId="0" applyNumberFormat="1" applyFont="1" applyFill="1" applyBorder="1" applyAlignment="1">
      <alignment horizontal="right" vertical="center"/>
    </xf>
    <xf numFmtId="4" fontId="13" fillId="0" borderId="0" xfId="17" applyNumberFormat="1" applyFont="1" applyFill="1" applyBorder="1" applyAlignment="1">
      <alignment/>
    </xf>
    <xf numFmtId="171" fontId="1" fillId="0" borderId="12" xfId="15" applyFont="1" applyFill="1" applyBorder="1" applyAlignment="1">
      <alignment vertical="center"/>
    </xf>
    <xf numFmtId="4" fontId="12" fillId="0" borderId="12" xfId="17" applyNumberFormat="1" applyFont="1" applyFill="1" applyBorder="1" applyAlignment="1">
      <alignment vertical="center"/>
    </xf>
    <xf numFmtId="174" fontId="0" fillId="0" borderId="10" xfId="0" applyNumberFormat="1" applyFont="1" applyFill="1" applyBorder="1" applyAlignment="1" quotePrefix="1">
      <alignment horizontal="center" vertical="center"/>
    </xf>
    <xf numFmtId="174" fontId="0" fillId="0" borderId="19" xfId="0" applyNumberFormat="1" applyFont="1" applyFill="1" applyBorder="1" applyAlignment="1" quotePrefix="1">
      <alignment horizontal="center" vertical="center"/>
    </xf>
    <xf numFmtId="3" fontId="8" fillId="0" borderId="20" xfId="17" applyNumberFormat="1" applyFont="1" applyFill="1" applyBorder="1" applyAlignment="1">
      <alignment horizontal="center" vertical="center"/>
    </xf>
    <xf numFmtId="3" fontId="8" fillId="0" borderId="21" xfId="17" applyNumberFormat="1" applyFont="1" applyFill="1" applyBorder="1" applyAlignment="1">
      <alignment vertical="center"/>
    </xf>
    <xf numFmtId="3" fontId="8" fillId="0" borderId="21" xfId="17" applyNumberFormat="1" applyFont="1" applyFill="1" applyBorder="1" applyAlignment="1">
      <alignment horizontal="center" vertical="center"/>
    </xf>
    <xf numFmtId="3" fontId="8" fillId="2" borderId="21" xfId="17" applyNumberFormat="1" applyFont="1" applyFill="1" applyBorder="1" applyAlignment="1">
      <alignment horizontal="center" vertical="center"/>
    </xf>
    <xf numFmtId="3" fontId="8" fillId="2" borderId="21" xfId="17" applyNumberFormat="1" applyFont="1" applyFill="1" applyBorder="1" applyAlignment="1">
      <alignment vertical="center"/>
    </xf>
    <xf numFmtId="4" fontId="1" fillId="0" borderId="22" xfId="17" applyNumberFormat="1" applyFont="1" applyFill="1" applyBorder="1" applyAlignment="1">
      <alignment vertical="center"/>
    </xf>
    <xf numFmtId="174" fontId="2" fillId="0" borderId="23" xfId="0" applyNumberFormat="1" applyFont="1" applyFill="1" applyBorder="1" applyAlignment="1">
      <alignment horizontal="center" vertical="center" wrapText="1"/>
    </xf>
    <xf numFmtId="175" fontId="12" fillId="0" borderId="24" xfId="15" applyNumberFormat="1" applyFont="1" applyFill="1" applyBorder="1" applyAlignment="1">
      <alignment horizontal="center" vertical="center"/>
    </xf>
    <xf numFmtId="171" fontId="12" fillId="0" borderId="25" xfId="15" applyFont="1" applyFill="1" applyBorder="1" applyAlignment="1">
      <alignment vertical="center"/>
    </xf>
    <xf numFmtId="175" fontId="12" fillId="0" borderId="25" xfId="15" applyNumberFormat="1" applyFont="1" applyFill="1" applyBorder="1" applyAlignment="1">
      <alignment horizontal="center" vertical="center"/>
    </xf>
    <xf numFmtId="3" fontId="13" fillId="0" borderId="25" xfId="17" applyNumberFormat="1" applyFont="1" applyFill="1" applyBorder="1" applyAlignment="1">
      <alignment vertical="center"/>
    </xf>
    <xf numFmtId="3" fontId="13" fillId="2" borderId="25" xfId="17" applyNumberFormat="1" applyFont="1" applyFill="1" applyBorder="1" applyAlignment="1">
      <alignment horizontal="center" vertical="center"/>
    </xf>
    <xf numFmtId="3" fontId="13" fillId="2" borderId="25" xfId="17" applyNumberFormat="1" applyFont="1" applyFill="1" applyBorder="1" applyAlignment="1">
      <alignment vertical="center"/>
    </xf>
    <xf numFmtId="171" fontId="12" fillId="0" borderId="26" xfId="15" applyFont="1" applyFill="1" applyBorder="1" applyAlignment="1">
      <alignment vertical="center"/>
    </xf>
    <xf numFmtId="4" fontId="12" fillId="0" borderId="27" xfId="17" applyNumberFormat="1" applyFont="1" applyFill="1" applyBorder="1" applyAlignment="1">
      <alignment vertical="center"/>
    </xf>
    <xf numFmtId="4" fontId="12" fillId="0" borderId="21" xfId="17" applyNumberFormat="1" applyFont="1" applyFill="1" applyBorder="1" applyAlignment="1">
      <alignment vertical="center"/>
    </xf>
    <xf numFmtId="3" fontId="8" fillId="0" borderId="22" xfId="17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3" fontId="12" fillId="0" borderId="24" xfId="0" applyNumberFormat="1" applyFont="1" applyFill="1" applyBorder="1" applyAlignment="1">
      <alignment horizontal="center" vertical="center" wrapText="1"/>
    </xf>
    <xf numFmtId="4" fontId="12" fillId="0" borderId="28" xfId="0" applyNumberFormat="1" applyFont="1" applyFill="1" applyBorder="1" applyAlignment="1">
      <alignment horizontal="right" vertical="center" wrapText="1"/>
    </xf>
    <xf numFmtId="171" fontId="1" fillId="0" borderId="6" xfId="15" applyFont="1" applyFill="1" applyBorder="1" applyAlignment="1">
      <alignment horizontal="center" vertical="center"/>
    </xf>
    <xf numFmtId="3" fontId="1" fillId="0" borderId="7" xfId="17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4" fontId="1" fillId="0" borderId="29" xfId="17" applyNumberFormat="1" applyFont="1" applyFill="1" applyBorder="1" applyAlignment="1">
      <alignment vertical="center"/>
    </xf>
    <xf numFmtId="3" fontId="1" fillId="0" borderId="7" xfId="17" applyNumberFormat="1" applyFont="1" applyFill="1" applyBorder="1" applyAlignment="1">
      <alignment horizontal="center" vertical="center" wrapText="1"/>
    </xf>
    <xf numFmtId="4" fontId="1" fillId="2" borderId="7" xfId="17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4" fontId="1" fillId="0" borderId="30" xfId="17" applyNumberFormat="1" applyFont="1" applyFill="1" applyBorder="1" applyAlignment="1">
      <alignment vertical="center"/>
    </xf>
    <xf numFmtId="171" fontId="8" fillId="2" borderId="9" xfId="15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" fontId="1" fillId="2" borderId="9" xfId="17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 quotePrefix="1">
      <alignment horizontal="center" vertical="center"/>
    </xf>
    <xf numFmtId="4" fontId="8" fillId="0" borderId="9" xfId="17" applyNumberFormat="1" applyFont="1" applyFill="1" applyBorder="1" applyAlignment="1">
      <alignment horizontal="right" vertical="center"/>
    </xf>
    <xf numFmtId="171" fontId="1" fillId="0" borderId="8" xfId="15" applyFont="1" applyFill="1" applyBorder="1" applyAlignment="1">
      <alignment vertical="center"/>
    </xf>
    <xf numFmtId="171" fontId="1" fillId="0" borderId="9" xfId="15" applyFont="1" applyFill="1" applyBorder="1" applyAlignment="1">
      <alignment vertical="center"/>
    </xf>
    <xf numFmtId="171" fontId="1" fillId="2" borderId="9" xfId="15" applyFont="1" applyFill="1" applyBorder="1" applyAlignment="1">
      <alignment vertical="center"/>
    </xf>
    <xf numFmtId="4" fontId="8" fillId="0" borderId="12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3" fontId="8" fillId="0" borderId="31" xfId="17" applyNumberFormat="1" applyFont="1" applyFill="1" applyBorder="1" applyAlignment="1">
      <alignment horizontal="center" vertical="center"/>
    </xf>
    <xf numFmtId="4" fontId="8" fillId="0" borderId="32" xfId="17" applyNumberFormat="1" applyFont="1" applyFill="1" applyBorder="1" applyAlignment="1">
      <alignment vertical="center"/>
    </xf>
    <xf numFmtId="3" fontId="12" fillId="0" borderId="33" xfId="17" applyNumberFormat="1" applyFont="1" applyFill="1" applyBorder="1" applyAlignment="1">
      <alignment horizontal="center" vertical="center"/>
    </xf>
    <xf numFmtId="171" fontId="12" fillId="0" borderId="34" xfId="15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 wrapText="1"/>
    </xf>
    <xf numFmtId="3" fontId="12" fillId="0" borderId="36" xfId="17" applyNumberFormat="1" applyFont="1" applyFill="1" applyBorder="1" applyAlignment="1">
      <alignment horizontal="center" vertical="center"/>
    </xf>
    <xf numFmtId="4" fontId="12" fillId="0" borderId="28" xfId="17" applyNumberFormat="1" applyFont="1" applyFill="1" applyBorder="1" applyAlignment="1">
      <alignment horizontal="right" vertical="center"/>
    </xf>
    <xf numFmtId="3" fontId="8" fillId="0" borderId="6" xfId="17" applyNumberFormat="1" applyFont="1" applyFill="1" applyBorder="1" applyAlignment="1">
      <alignment horizontal="center" vertical="center"/>
    </xf>
    <xf numFmtId="171" fontId="8" fillId="0" borderId="30" xfId="15" applyFont="1" applyFill="1" applyBorder="1" applyAlignment="1">
      <alignment vertical="center"/>
    </xf>
    <xf numFmtId="4" fontId="8" fillId="0" borderId="9" xfId="0" applyNumberFormat="1" applyFont="1" applyFill="1" applyBorder="1" applyAlignment="1">
      <alignment vertical="center"/>
    </xf>
    <xf numFmtId="4" fontId="8" fillId="0" borderId="9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4" fontId="8" fillId="2" borderId="9" xfId="17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 wrapText="1"/>
    </xf>
    <xf numFmtId="4" fontId="8" fillId="0" borderId="22" xfId="17" applyNumberFormat="1" applyFont="1" applyFill="1" applyBorder="1" applyAlignment="1">
      <alignment vertical="center"/>
    </xf>
    <xf numFmtId="3" fontId="12" fillId="0" borderId="24" xfId="17" applyNumberFormat="1" applyFont="1" applyFill="1" applyBorder="1" applyAlignment="1">
      <alignment horizontal="center" vertical="center"/>
    </xf>
    <xf numFmtId="4" fontId="12" fillId="0" borderId="26" xfId="17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3" fontId="0" fillId="0" borderId="0" xfId="17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" fontId="8" fillId="0" borderId="9" xfId="17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3" fontId="8" fillId="0" borderId="38" xfId="17" applyNumberFormat="1" applyFont="1" applyFill="1" applyBorder="1" applyAlignment="1">
      <alignment horizontal="center" vertical="center"/>
    </xf>
    <xf numFmtId="4" fontId="8" fillId="0" borderId="39" xfId="17" applyNumberFormat="1" applyFont="1" applyFill="1" applyBorder="1" applyAlignment="1">
      <alignment vertical="center"/>
    </xf>
    <xf numFmtId="4" fontId="8" fillId="0" borderId="39" xfId="17" applyNumberFormat="1" applyFont="1" applyFill="1" applyBorder="1" applyAlignment="1">
      <alignment horizontal="center" vertical="center"/>
    </xf>
    <xf numFmtId="3" fontId="8" fillId="0" borderId="39" xfId="17" applyNumberFormat="1" applyFont="1" applyFill="1" applyBorder="1" applyAlignment="1">
      <alignment horizontal="center" vertical="center"/>
    </xf>
    <xf numFmtId="1" fontId="8" fillId="0" borderId="39" xfId="17" applyNumberFormat="1" applyFont="1" applyFill="1" applyBorder="1" applyAlignment="1">
      <alignment horizontal="center" vertical="center"/>
    </xf>
    <xf numFmtId="171" fontId="8" fillId="0" borderId="39" xfId="15" applyFont="1" applyFill="1" applyBorder="1" applyAlignment="1">
      <alignment vertical="center"/>
    </xf>
    <xf numFmtId="3" fontId="8" fillId="0" borderId="39" xfId="17" applyNumberFormat="1" applyFont="1" applyFill="1" applyBorder="1" applyAlignment="1">
      <alignment vertical="center"/>
    </xf>
    <xf numFmtId="3" fontId="8" fillId="2" borderId="39" xfId="17" applyNumberFormat="1" applyFont="1" applyFill="1" applyBorder="1" applyAlignment="1">
      <alignment horizontal="center" vertical="center"/>
    </xf>
    <xf numFmtId="171" fontId="8" fillId="2" borderId="39" xfId="15" applyFont="1" applyFill="1" applyBorder="1" applyAlignment="1">
      <alignment vertical="center"/>
    </xf>
    <xf numFmtId="4" fontId="8" fillId="0" borderId="27" xfId="17" applyNumberFormat="1" applyFont="1" applyFill="1" applyBorder="1" applyAlignment="1">
      <alignment vertical="center"/>
    </xf>
    <xf numFmtId="4" fontId="8" fillId="0" borderId="21" xfId="17" applyNumberFormat="1" applyFont="1" applyFill="1" applyBorder="1" applyAlignment="1">
      <alignment vertical="center"/>
    </xf>
    <xf numFmtId="0" fontId="2" fillId="0" borderId="40" xfId="0" applyFont="1" applyFill="1" applyBorder="1" applyAlignment="1">
      <alignment horizontal="center" vertical="center" wrapText="1"/>
    </xf>
    <xf numFmtId="3" fontId="12" fillId="0" borderId="25" xfId="17" applyNumberFormat="1" applyFont="1" applyFill="1" applyBorder="1" applyAlignment="1">
      <alignment vertical="center"/>
    </xf>
    <xf numFmtId="4" fontId="12" fillId="0" borderId="25" xfId="17" applyNumberFormat="1" applyFont="1" applyFill="1" applyBorder="1" applyAlignment="1">
      <alignment vertical="center"/>
    </xf>
    <xf numFmtId="3" fontId="12" fillId="0" borderId="41" xfId="17" applyNumberFormat="1" applyFont="1" applyFill="1" applyBorder="1" applyAlignment="1">
      <alignment horizontal="center" vertical="center"/>
    </xf>
    <xf numFmtId="3" fontId="12" fillId="0" borderId="42" xfId="17" applyNumberFormat="1" applyFont="1" applyFill="1" applyBorder="1" applyAlignment="1">
      <alignment vertical="center"/>
    </xf>
    <xf numFmtId="4" fontId="12" fillId="0" borderId="0" xfId="17" applyNumberFormat="1" applyFont="1" applyFill="1" applyBorder="1" applyAlignment="1">
      <alignment/>
    </xf>
    <xf numFmtId="4" fontId="12" fillId="0" borderId="36" xfId="17" applyNumberFormat="1" applyFont="1" applyFill="1" applyBorder="1" applyAlignment="1">
      <alignment vertical="center"/>
    </xf>
    <xf numFmtId="175" fontId="12" fillId="0" borderId="42" xfId="15" applyNumberFormat="1" applyFont="1" applyFill="1" applyBorder="1" applyAlignment="1">
      <alignment vertical="center"/>
    </xf>
    <xf numFmtId="171" fontId="12" fillId="0" borderId="42" xfId="15" applyFont="1" applyFill="1" applyBorder="1" applyAlignment="1">
      <alignment vertical="center"/>
    </xf>
    <xf numFmtId="171" fontId="12" fillId="0" borderId="33" xfId="15" applyFont="1" applyFill="1" applyBorder="1" applyAlignment="1">
      <alignment vertical="center"/>
    </xf>
    <xf numFmtId="171" fontId="12" fillId="2" borderId="42" xfId="15" applyFont="1" applyFill="1" applyBorder="1" applyAlignment="1">
      <alignment vertical="center"/>
    </xf>
    <xf numFmtId="171" fontId="1" fillId="0" borderId="7" xfId="15" applyFont="1" applyFill="1" applyBorder="1" applyAlignment="1">
      <alignment vertical="center"/>
    </xf>
    <xf numFmtId="3" fontId="8" fillId="0" borderId="8" xfId="17" applyNumberFormat="1" applyFont="1" applyFill="1" applyBorder="1" applyAlignment="1">
      <alignment horizontal="center" vertical="center"/>
    </xf>
    <xf numFmtId="3" fontId="0" fillId="0" borderId="0" xfId="17" applyNumberFormat="1" applyFont="1" applyFill="1" applyBorder="1" applyAlignment="1">
      <alignment/>
    </xf>
    <xf numFmtId="0" fontId="2" fillId="0" borderId="4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8" fillId="0" borderId="11" xfId="17" applyNumberFormat="1" applyFont="1" applyFill="1" applyBorder="1" applyAlignment="1">
      <alignment vertical="center"/>
    </xf>
    <xf numFmtId="4" fontId="8" fillId="0" borderId="11" xfId="17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3" fontId="8" fillId="0" borderId="27" xfId="17" applyNumberFormat="1" applyFont="1" applyFill="1" applyBorder="1" applyAlignment="1">
      <alignment horizontal="center" vertical="center"/>
    </xf>
    <xf numFmtId="4" fontId="8" fillId="0" borderId="20" xfId="17" applyNumberFormat="1" applyFont="1" applyFill="1" applyBorder="1" applyAlignment="1">
      <alignment vertical="center"/>
    </xf>
    <xf numFmtId="4" fontId="8" fillId="0" borderId="20" xfId="17" applyNumberFormat="1" applyFont="1" applyFill="1" applyBorder="1" applyAlignment="1">
      <alignment horizontal="center" vertical="center"/>
    </xf>
    <xf numFmtId="3" fontId="8" fillId="0" borderId="27" xfId="17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4" xfId="0" applyFont="1" applyFill="1" applyBorder="1" applyAlignment="1">
      <alignment horizontal="center" vertical="center" wrapText="1"/>
    </xf>
    <xf numFmtId="4" fontId="12" fillId="0" borderId="25" xfId="17" applyNumberFormat="1" applyFont="1" applyFill="1" applyBorder="1" applyAlignment="1">
      <alignment horizontal="center" vertical="center"/>
    </xf>
    <xf numFmtId="3" fontId="12" fillId="0" borderId="25" xfId="17" applyNumberFormat="1" applyFont="1" applyFill="1" applyBorder="1" applyAlignment="1">
      <alignment horizontal="center" vertical="center"/>
    </xf>
    <xf numFmtId="3" fontId="12" fillId="2" borderId="25" xfId="17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3" fontId="2" fillId="0" borderId="0" xfId="17" applyNumberFormat="1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 vertical="center" wrapText="1"/>
    </xf>
    <xf numFmtId="4" fontId="1" fillId="0" borderId="45" xfId="17" applyNumberFormat="1" applyFont="1" applyFill="1" applyBorder="1" applyAlignment="1">
      <alignment vertical="center"/>
    </xf>
    <xf numFmtId="4" fontId="15" fillId="0" borderId="0" xfId="17" applyNumberFormat="1" applyFont="1" applyFill="1" applyBorder="1" applyAlignment="1">
      <alignment/>
    </xf>
    <xf numFmtId="3" fontId="1" fillId="0" borderId="26" xfId="17" applyNumberFormat="1" applyFont="1" applyFill="1" applyBorder="1" applyAlignment="1">
      <alignment vertical="center"/>
    </xf>
    <xf numFmtId="3" fontId="15" fillId="0" borderId="42" xfId="17" applyNumberFormat="1" applyFont="1" applyFill="1" applyBorder="1" applyAlignment="1">
      <alignment horizontal="center" vertical="center"/>
    </xf>
    <xf numFmtId="4" fontId="15" fillId="0" borderId="42" xfId="17" applyNumberFormat="1" applyFont="1" applyFill="1" applyBorder="1" applyAlignment="1">
      <alignment vertical="center"/>
    </xf>
    <xf numFmtId="4" fontId="15" fillId="0" borderId="42" xfId="17" applyNumberFormat="1" applyFont="1" applyFill="1" applyBorder="1" applyAlignment="1">
      <alignment horizontal="center" vertical="center"/>
    </xf>
    <xf numFmtId="4" fontId="15" fillId="2" borderId="42" xfId="17" applyNumberFormat="1" applyFont="1" applyFill="1" applyBorder="1" applyAlignment="1">
      <alignment horizontal="center" vertical="center"/>
    </xf>
    <xf numFmtId="4" fontId="15" fillId="2" borderId="42" xfId="17" applyNumberFormat="1" applyFont="1" applyFill="1" applyBorder="1" applyAlignment="1">
      <alignment vertical="center"/>
    </xf>
    <xf numFmtId="3" fontId="15" fillId="0" borderId="42" xfId="17" applyNumberFormat="1" applyFont="1" applyFill="1" applyBorder="1" applyAlignment="1">
      <alignment vertical="center"/>
    </xf>
    <xf numFmtId="3" fontId="15" fillId="0" borderId="36" xfId="17" applyNumberFormat="1" applyFont="1" applyFill="1" applyBorder="1" applyAlignment="1">
      <alignment vertical="center"/>
    </xf>
    <xf numFmtId="3" fontId="15" fillId="0" borderId="25" xfId="17" applyNumberFormat="1" applyFont="1" applyFill="1" applyBorder="1" applyAlignment="1">
      <alignment vertical="center"/>
    </xf>
    <xf numFmtId="4" fontId="12" fillId="0" borderId="45" xfId="17" applyNumberFormat="1" applyFont="1" applyFill="1" applyBorder="1" applyAlignment="1">
      <alignment vertical="center"/>
    </xf>
    <xf numFmtId="3" fontId="1" fillId="0" borderId="45" xfId="17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171" fontId="0" fillId="0" borderId="0" xfId="0" applyNumberFormat="1" applyFont="1" applyFill="1" applyAlignment="1">
      <alignment/>
    </xf>
    <xf numFmtId="0" fontId="15" fillId="0" borderId="40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3" fontId="15" fillId="0" borderId="36" xfId="17" applyNumberFormat="1" applyFont="1" applyFill="1" applyBorder="1" applyAlignment="1">
      <alignment horizontal="center" vertical="center"/>
    </xf>
    <xf numFmtId="3" fontId="15" fillId="0" borderId="25" xfId="17" applyNumberFormat="1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3" fontId="15" fillId="0" borderId="4" xfId="17" applyNumberFormat="1" applyFont="1" applyFill="1" applyBorder="1" applyAlignment="1">
      <alignment horizontal="center" vertical="center"/>
    </xf>
    <xf numFmtId="3" fontId="15" fillId="0" borderId="47" xfId="17" applyNumberFormat="1" applyFont="1" applyFill="1" applyBorder="1" applyAlignment="1">
      <alignment horizontal="center" vertical="center"/>
    </xf>
    <xf numFmtId="3" fontId="15" fillId="0" borderId="24" xfId="17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3" fontId="2" fillId="0" borderId="36" xfId="17" applyNumberFormat="1" applyFont="1" applyFill="1" applyBorder="1" applyAlignment="1">
      <alignment horizontal="center" vertical="center" wrapText="1"/>
    </xf>
    <xf numFmtId="3" fontId="2" fillId="0" borderId="25" xfId="17" applyNumberFormat="1" applyFont="1" applyFill="1" applyBorder="1" applyAlignment="1">
      <alignment horizontal="center" vertical="center" wrapText="1"/>
    </xf>
    <xf numFmtId="3" fontId="2" fillId="0" borderId="26" xfId="17" applyNumberFormat="1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172" fontId="9" fillId="0" borderId="1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2" fontId="9" fillId="0" borderId="9" xfId="0" applyNumberFormat="1" applyFont="1" applyFill="1" applyBorder="1" applyAlignment="1">
      <alignment horizontal="center" vertical="center" wrapText="1"/>
    </xf>
    <xf numFmtId="172" fontId="9" fillId="0" borderId="12" xfId="0" applyNumberFormat="1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172" fontId="11" fillId="0" borderId="21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172" fontId="9" fillId="0" borderId="22" xfId="0" applyNumberFormat="1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172" fontId="9" fillId="0" borderId="8" xfId="0" applyNumberFormat="1" applyFont="1" applyFill="1" applyBorder="1" applyAlignment="1">
      <alignment horizontal="center" vertical="center" wrapText="1"/>
    </xf>
    <xf numFmtId="172" fontId="9" fillId="0" borderId="21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172" fontId="9" fillId="2" borderId="21" xfId="0" applyNumberFormat="1" applyFont="1" applyFill="1" applyBorder="1" applyAlignment="1">
      <alignment horizontal="center" vertical="center" wrapText="1"/>
    </xf>
    <xf numFmtId="172" fontId="10" fillId="0" borderId="21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172" fontId="9" fillId="0" borderId="27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72" fontId="10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</cellXfs>
  <cellStyles count="7">
    <cellStyle name="Normal" xfId="0"/>
    <cellStyle name="Comma" xfId="15"/>
    <cellStyle name="Comma [0]" xfId="16"/>
    <cellStyle name="Millares_Hoja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131"/>
  <sheetViews>
    <sheetView tabSelected="1" zoomScale="75" zoomScaleNormal="75" workbookViewId="0" topLeftCell="A1">
      <selection activeCell="A1" sqref="A1"/>
    </sheetView>
  </sheetViews>
  <sheetFormatPr defaultColWidth="11.421875" defaultRowHeight="23.25" customHeight="1"/>
  <cols>
    <col min="1" max="1" width="26.28125" style="0" customWidth="1"/>
    <col min="2" max="2" width="7.421875" style="1" customWidth="1"/>
    <col min="3" max="3" width="17.00390625" style="0" customWidth="1"/>
    <col min="4" max="4" width="6.7109375" style="1" customWidth="1"/>
    <col min="5" max="5" width="15.7109375" style="0" customWidth="1"/>
    <col min="6" max="6" width="6.7109375" style="1" customWidth="1"/>
    <col min="7" max="7" width="16.421875" style="0" customWidth="1"/>
    <col min="8" max="8" width="6.7109375" style="1" customWidth="1"/>
    <col min="9" max="9" width="16.57421875" style="0" customWidth="1"/>
    <col min="11" max="11" width="6.7109375" style="2" customWidth="1"/>
    <col min="12" max="12" width="17.421875" style="3" customWidth="1"/>
    <col min="13" max="13" width="8.28125" style="0" customWidth="1"/>
    <col min="14" max="14" width="21.57421875" style="0" customWidth="1"/>
    <col min="15" max="15" width="1.421875" style="0" customWidth="1"/>
    <col min="16" max="16" width="6.421875" style="0" customWidth="1"/>
    <col min="17" max="17" width="15.00390625" style="0" customWidth="1"/>
    <col min="18" max="18" width="10.28125" style="0" customWidth="1"/>
    <col min="19" max="19" width="16.57421875" style="0" customWidth="1"/>
    <col min="20" max="20" width="15.8515625" style="0" customWidth="1"/>
    <col min="21" max="21" width="1.1484375" style="0" customWidth="1"/>
    <col min="22" max="22" width="31.57421875" style="0" customWidth="1"/>
    <col min="23" max="23" width="6.7109375" style="1" customWidth="1"/>
    <col min="24" max="24" width="16.28125" style="0" customWidth="1"/>
  </cols>
  <sheetData>
    <row r="1" ht="12" customHeight="1"/>
    <row r="2" spans="1:23" ht="14.25" customHeight="1">
      <c r="A2" s="256" t="s">
        <v>0</v>
      </c>
      <c r="B2" s="256"/>
      <c r="C2" s="256"/>
      <c r="D2" s="4"/>
      <c r="E2" s="4"/>
      <c r="F2" s="4"/>
      <c r="G2" s="4"/>
      <c r="H2" s="257"/>
      <c r="I2" s="257"/>
      <c r="J2" s="257"/>
      <c r="K2" s="257"/>
      <c r="L2" s="257"/>
      <c r="M2" s="4"/>
      <c r="N2" s="4"/>
      <c r="O2" s="4"/>
      <c r="P2" s="4"/>
      <c r="Q2" s="4"/>
      <c r="R2" s="4"/>
      <c r="S2" s="4"/>
      <c r="T2" s="4"/>
      <c r="W2" s="5"/>
    </row>
    <row r="3" spans="1:24" ht="12" customHeight="1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</row>
    <row r="4" spans="1:24" ht="19.5" customHeight="1">
      <c r="A4" s="258" t="s">
        <v>1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</row>
    <row r="5" spans="1:24" ht="12" customHeight="1">
      <c r="A5" s="240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</row>
    <row r="6" spans="1:23" s="12" customFormat="1" ht="14.25" customHeight="1">
      <c r="A6" s="6" t="s">
        <v>2</v>
      </c>
      <c r="B6" s="7"/>
      <c r="C6" s="8"/>
      <c r="D6" s="9"/>
      <c r="E6" s="8"/>
      <c r="F6" s="9"/>
      <c r="G6" s="8"/>
      <c r="H6" s="9"/>
      <c r="I6" s="8"/>
      <c r="J6" s="8"/>
      <c r="K6" s="10"/>
      <c r="L6" s="11"/>
      <c r="M6" s="8"/>
      <c r="N6" s="8"/>
      <c r="O6" s="8"/>
      <c r="W6" s="13"/>
    </row>
    <row r="7" spans="1:23" s="12" customFormat="1" ht="14.25" customHeight="1" thickBot="1">
      <c r="A7" s="6" t="s">
        <v>3</v>
      </c>
      <c r="B7" s="7"/>
      <c r="C7" s="8"/>
      <c r="D7" s="9"/>
      <c r="E7" s="8"/>
      <c r="F7" s="9"/>
      <c r="G7" s="8"/>
      <c r="H7" s="9"/>
      <c r="I7" s="8"/>
      <c r="J7" s="8"/>
      <c r="K7" s="10"/>
      <c r="L7" s="11"/>
      <c r="N7" s="8"/>
      <c r="O7" s="8"/>
      <c r="T7" s="14"/>
      <c r="W7" s="13"/>
    </row>
    <row r="8" spans="1:23" s="12" customFormat="1" ht="18" customHeight="1" thickBot="1">
      <c r="A8" s="241" t="s">
        <v>4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15"/>
      <c r="P8" s="242" t="s">
        <v>5</v>
      </c>
      <c r="Q8" s="243"/>
      <c r="R8" s="243"/>
      <c r="S8" s="243"/>
      <c r="T8" s="244"/>
      <c r="W8" s="13"/>
    </row>
    <row r="9" spans="1:20" ht="12" customHeight="1" thickBot="1">
      <c r="A9" s="16"/>
      <c r="B9" s="17"/>
      <c r="C9" s="16"/>
      <c r="D9" s="17"/>
      <c r="E9" s="16"/>
      <c r="F9" s="17"/>
      <c r="G9" s="16"/>
      <c r="H9" s="17"/>
      <c r="I9" s="16"/>
      <c r="J9" s="16"/>
      <c r="K9" s="18"/>
      <c r="L9" s="19"/>
      <c r="M9" s="16"/>
      <c r="N9" s="16"/>
      <c r="O9" s="16"/>
      <c r="P9" s="20"/>
      <c r="Q9" s="21"/>
      <c r="R9" s="21"/>
      <c r="S9" s="21"/>
      <c r="T9" s="22"/>
    </row>
    <row r="10" spans="1:24" ht="29.25" customHeight="1">
      <c r="A10" s="245" t="s">
        <v>6</v>
      </c>
      <c r="B10" s="247" t="s">
        <v>7</v>
      </c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9"/>
      <c r="O10" s="23"/>
      <c r="P10" s="250"/>
      <c r="Q10" s="251"/>
      <c r="R10" s="251"/>
      <c r="S10" s="251"/>
      <c r="T10" s="252"/>
      <c r="U10" s="24"/>
      <c r="V10" s="247" t="s">
        <v>8</v>
      </c>
      <c r="W10" s="248"/>
      <c r="X10" s="249"/>
    </row>
    <row r="11" spans="1:24" ht="30.75" customHeight="1">
      <c r="A11" s="246"/>
      <c r="B11" s="253" t="s">
        <v>9</v>
      </c>
      <c r="C11" s="238" t="s">
        <v>10</v>
      </c>
      <c r="D11" s="238" t="s">
        <v>11</v>
      </c>
      <c r="E11" s="238" t="s">
        <v>12</v>
      </c>
      <c r="F11" s="239" t="s">
        <v>11</v>
      </c>
      <c r="G11" s="238" t="s">
        <v>13</v>
      </c>
      <c r="H11" s="239" t="s">
        <v>11</v>
      </c>
      <c r="I11" s="233" t="s">
        <v>14</v>
      </c>
      <c r="J11" s="228" t="s">
        <v>15</v>
      </c>
      <c r="K11" s="235" t="s">
        <v>11</v>
      </c>
      <c r="L11" s="237" t="s">
        <v>16</v>
      </c>
      <c r="M11" s="228" t="s">
        <v>17</v>
      </c>
      <c r="N11" s="230" t="s">
        <v>18</v>
      </c>
      <c r="O11" s="26"/>
      <c r="P11" s="232" t="s">
        <v>19</v>
      </c>
      <c r="Q11" s="225" t="s">
        <v>20</v>
      </c>
      <c r="R11" s="225" t="s">
        <v>21</v>
      </c>
      <c r="S11" s="225" t="s">
        <v>22</v>
      </c>
      <c r="T11" s="226" t="s">
        <v>23</v>
      </c>
      <c r="U11" s="24"/>
      <c r="V11" s="227" t="s">
        <v>24</v>
      </c>
      <c r="W11" s="220" t="s">
        <v>11</v>
      </c>
      <c r="X11" s="221" t="s">
        <v>25</v>
      </c>
    </row>
    <row r="12" spans="1:24" ht="30.75" customHeight="1" thickBot="1">
      <c r="A12" s="246"/>
      <c r="B12" s="254"/>
      <c r="C12" s="229"/>
      <c r="D12" s="255"/>
      <c r="E12" s="229"/>
      <c r="F12" s="234"/>
      <c r="G12" s="229"/>
      <c r="H12" s="234"/>
      <c r="I12" s="234"/>
      <c r="J12" s="229"/>
      <c r="K12" s="236"/>
      <c r="L12" s="236"/>
      <c r="M12" s="229"/>
      <c r="N12" s="231"/>
      <c r="O12" s="27"/>
      <c r="P12" s="232"/>
      <c r="Q12" s="225"/>
      <c r="R12" s="225"/>
      <c r="S12" s="225"/>
      <c r="T12" s="226"/>
      <c r="U12" s="24"/>
      <c r="V12" s="227"/>
      <c r="W12" s="220"/>
      <c r="X12" s="221"/>
    </row>
    <row r="13" spans="1:24" ht="18.75" customHeight="1" thickBot="1">
      <c r="A13" s="25" t="s">
        <v>26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3"/>
      <c r="O13" s="27"/>
      <c r="P13" s="222" t="s">
        <v>26</v>
      </c>
      <c r="Q13" s="223"/>
      <c r="R13" s="223"/>
      <c r="S13" s="223"/>
      <c r="T13" s="224"/>
      <c r="U13" s="24"/>
      <c r="V13" s="227"/>
      <c r="W13" s="220"/>
      <c r="X13" s="221"/>
    </row>
    <row r="14" spans="1:24" ht="16.5" customHeight="1" thickBot="1">
      <c r="A14" s="28" t="s">
        <v>27</v>
      </c>
      <c r="B14" s="29">
        <v>6</v>
      </c>
      <c r="C14" s="30">
        <f>SUM(C19:C22)</f>
        <v>18971.44</v>
      </c>
      <c r="D14" s="31"/>
      <c r="E14" s="30"/>
      <c r="F14" s="31"/>
      <c r="G14" s="30"/>
      <c r="H14" s="29">
        <v>6</v>
      </c>
      <c r="I14" s="30">
        <f>SUM(I19:I22)</f>
        <v>29938</v>
      </c>
      <c r="J14" s="32"/>
      <c r="K14" s="33"/>
      <c r="L14" s="34"/>
      <c r="M14" s="32"/>
      <c r="N14" s="30">
        <f>SUM(N19:N22)</f>
        <v>48909.44</v>
      </c>
      <c r="O14" s="35"/>
      <c r="P14" s="36"/>
      <c r="Q14" s="37">
        <f>SUM(Q15:Q22)</f>
        <v>0</v>
      </c>
      <c r="R14" s="37"/>
      <c r="S14" s="37"/>
      <c r="T14" s="38">
        <f>SUM(T15:T22)</f>
        <v>0</v>
      </c>
      <c r="U14" s="24"/>
      <c r="V14" s="25" t="s">
        <v>26</v>
      </c>
      <c r="W14" s="212"/>
      <c r="X14" s="213"/>
    </row>
    <row r="15" spans="1:24" ht="16.5" customHeight="1">
      <c r="A15" s="39" t="s">
        <v>28</v>
      </c>
      <c r="B15" s="40"/>
      <c r="C15" s="37"/>
      <c r="D15" s="41"/>
      <c r="E15" s="37"/>
      <c r="F15" s="41"/>
      <c r="G15" s="37"/>
      <c r="H15" s="41"/>
      <c r="I15" s="38"/>
      <c r="J15" s="38"/>
      <c r="K15" s="42"/>
      <c r="L15" s="43"/>
      <c r="M15" s="38"/>
      <c r="N15" s="44"/>
      <c r="O15" s="35"/>
      <c r="P15" s="45"/>
      <c r="Q15" s="38"/>
      <c r="R15" s="38"/>
      <c r="S15" s="38"/>
      <c r="T15" s="46"/>
      <c r="U15" s="24"/>
      <c r="V15" s="47"/>
      <c r="W15" s="48"/>
      <c r="X15" s="49"/>
    </row>
    <row r="16" spans="1:24" ht="16.5" customHeight="1">
      <c r="A16" s="50" t="s">
        <v>29</v>
      </c>
      <c r="B16" s="51"/>
      <c r="C16" s="52"/>
      <c r="D16" s="53"/>
      <c r="E16" s="54"/>
      <c r="F16" s="53"/>
      <c r="G16" s="53"/>
      <c r="H16" s="53"/>
      <c r="I16" s="55"/>
      <c r="J16" s="56"/>
      <c r="K16" s="57"/>
      <c r="L16" s="58"/>
      <c r="M16" s="56"/>
      <c r="N16" s="44"/>
      <c r="O16" s="59"/>
      <c r="P16" s="60"/>
      <c r="Q16" s="56"/>
      <c r="R16" s="56"/>
      <c r="S16" s="56"/>
      <c r="T16" s="61"/>
      <c r="U16" s="24"/>
      <c r="V16" s="62" t="s">
        <v>27</v>
      </c>
      <c r="W16" s="40">
        <f>SUM(W17:W24)</f>
        <v>4</v>
      </c>
      <c r="X16" s="44">
        <f>SUM(X17:X24)</f>
        <v>6359.27</v>
      </c>
    </row>
    <row r="17" spans="1:24" ht="16.5" customHeight="1">
      <c r="A17" s="50" t="s">
        <v>30</v>
      </c>
      <c r="B17" s="51"/>
      <c r="C17" s="52"/>
      <c r="D17" s="53"/>
      <c r="E17" s="54"/>
      <c r="F17" s="53"/>
      <c r="G17" s="53"/>
      <c r="H17" s="53"/>
      <c r="I17" s="55"/>
      <c r="J17" s="56"/>
      <c r="K17" s="57"/>
      <c r="L17" s="58"/>
      <c r="M17" s="56"/>
      <c r="N17" s="44"/>
      <c r="O17" s="59"/>
      <c r="P17" s="60"/>
      <c r="Q17" s="56"/>
      <c r="R17" s="56"/>
      <c r="S17" s="56"/>
      <c r="T17" s="61"/>
      <c r="U17" s="24"/>
      <c r="V17" s="50" t="s">
        <v>29</v>
      </c>
      <c r="W17" s="63"/>
      <c r="X17" s="61"/>
    </row>
    <row r="18" spans="1:24" ht="16.5" customHeight="1">
      <c r="A18" s="50" t="s">
        <v>31</v>
      </c>
      <c r="B18" s="51"/>
      <c r="C18" s="52"/>
      <c r="D18" s="53"/>
      <c r="E18" s="54"/>
      <c r="F18" s="53"/>
      <c r="G18" s="53"/>
      <c r="H18" s="53"/>
      <c r="I18" s="55"/>
      <c r="J18" s="56"/>
      <c r="K18" s="57"/>
      <c r="L18" s="58"/>
      <c r="M18" s="56"/>
      <c r="N18" s="44"/>
      <c r="O18" s="59"/>
      <c r="P18" s="60"/>
      <c r="Q18" s="56"/>
      <c r="R18" s="56"/>
      <c r="S18" s="56"/>
      <c r="T18" s="61"/>
      <c r="U18" s="24"/>
      <c r="V18" s="50" t="s">
        <v>30</v>
      </c>
      <c r="W18" s="63"/>
      <c r="X18" s="61"/>
    </row>
    <row r="19" spans="1:24" ht="16.5" customHeight="1">
      <c r="A19" s="50" t="s">
        <v>32</v>
      </c>
      <c r="B19" s="51">
        <v>1</v>
      </c>
      <c r="C19" s="52">
        <v>3717.44</v>
      </c>
      <c r="D19" s="53"/>
      <c r="E19" s="54"/>
      <c r="F19" s="53"/>
      <c r="G19" s="53"/>
      <c r="H19" s="53">
        <v>1</v>
      </c>
      <c r="I19" s="55">
        <v>8658</v>
      </c>
      <c r="J19" s="56"/>
      <c r="K19" s="57"/>
      <c r="L19" s="58"/>
      <c r="M19" s="56"/>
      <c r="N19" s="64">
        <f>L19+I19+G19+E19+C19</f>
        <v>12375.44</v>
      </c>
      <c r="O19" s="59"/>
      <c r="P19" s="65"/>
      <c r="Q19" s="66"/>
      <c r="R19" s="66"/>
      <c r="S19" s="66"/>
      <c r="T19" s="61">
        <f>S19+Q19</f>
        <v>0</v>
      </c>
      <c r="U19" s="24"/>
      <c r="V19" s="50" t="s">
        <v>31</v>
      </c>
      <c r="W19" s="63"/>
      <c r="X19" s="61"/>
    </row>
    <row r="20" spans="1:24" ht="16.5" customHeight="1">
      <c r="A20" s="50" t="s">
        <v>33</v>
      </c>
      <c r="B20" s="51">
        <v>2</v>
      </c>
      <c r="C20" s="52">
        <v>7189.31</v>
      </c>
      <c r="D20" s="55"/>
      <c r="E20" s="52"/>
      <c r="F20" s="55"/>
      <c r="G20" s="55"/>
      <c r="H20" s="53">
        <v>2</v>
      </c>
      <c r="I20" s="55">
        <v>10916</v>
      </c>
      <c r="J20" s="56"/>
      <c r="K20" s="57"/>
      <c r="L20" s="58"/>
      <c r="M20" s="56"/>
      <c r="N20" s="64">
        <f>L20+I20+G20+E20+C20</f>
        <v>18105.31</v>
      </c>
      <c r="O20" s="59"/>
      <c r="P20" s="65"/>
      <c r="Q20" s="66"/>
      <c r="R20" s="66"/>
      <c r="S20" s="66"/>
      <c r="T20" s="61">
        <f>S20+Q20</f>
        <v>0</v>
      </c>
      <c r="U20" s="24"/>
      <c r="V20" s="50" t="s">
        <v>32</v>
      </c>
      <c r="W20" s="63"/>
      <c r="X20" s="61"/>
    </row>
    <row r="21" spans="1:24" ht="16.5" customHeight="1">
      <c r="A21" s="50" t="s">
        <v>34</v>
      </c>
      <c r="B21" s="51">
        <v>3</v>
      </c>
      <c r="C21" s="52">
        <v>8064.69</v>
      </c>
      <c r="D21" s="53"/>
      <c r="E21" s="54"/>
      <c r="F21" s="53"/>
      <c r="G21" s="53"/>
      <c r="H21" s="53">
        <v>3</v>
      </c>
      <c r="I21" s="55">
        <v>10364</v>
      </c>
      <c r="J21" s="56"/>
      <c r="K21" s="57"/>
      <c r="L21" s="58"/>
      <c r="M21" s="56"/>
      <c r="N21" s="64">
        <f>L21+I21+G21+E21+C21</f>
        <v>18428.69</v>
      </c>
      <c r="O21" s="59"/>
      <c r="P21" s="65"/>
      <c r="Q21" s="66"/>
      <c r="R21" s="66"/>
      <c r="S21" s="66"/>
      <c r="T21" s="61">
        <f>S21+Q21</f>
        <v>0</v>
      </c>
      <c r="U21" s="24"/>
      <c r="V21" s="50" t="s">
        <v>33</v>
      </c>
      <c r="W21" s="63">
        <v>1</v>
      </c>
      <c r="X21" s="67">
        <v>2007.01</v>
      </c>
    </row>
    <row r="22" spans="1:24" ht="16.5" customHeight="1">
      <c r="A22" s="50" t="s">
        <v>35</v>
      </c>
      <c r="B22" s="51"/>
      <c r="C22" s="52"/>
      <c r="D22" s="53"/>
      <c r="E22" s="54"/>
      <c r="F22" s="53"/>
      <c r="G22" s="53"/>
      <c r="H22" s="53"/>
      <c r="I22" s="55"/>
      <c r="J22" s="56"/>
      <c r="K22" s="57"/>
      <c r="L22" s="58"/>
      <c r="M22" s="56"/>
      <c r="N22" s="44"/>
      <c r="O22" s="59"/>
      <c r="P22" s="60"/>
      <c r="Q22" s="56"/>
      <c r="R22" s="56"/>
      <c r="S22" s="56"/>
      <c r="T22" s="61"/>
      <c r="U22" s="24"/>
      <c r="V22" s="50" t="s">
        <v>34</v>
      </c>
      <c r="W22" s="63">
        <v>1</v>
      </c>
      <c r="X22" s="68">
        <v>2701.49</v>
      </c>
    </row>
    <row r="23" spans="1:24" ht="16.5" customHeight="1">
      <c r="A23" s="50" t="s">
        <v>36</v>
      </c>
      <c r="B23" s="51"/>
      <c r="C23" s="52"/>
      <c r="D23" s="53"/>
      <c r="E23" s="54"/>
      <c r="F23" s="53"/>
      <c r="G23" s="53"/>
      <c r="H23" s="53"/>
      <c r="I23" s="55"/>
      <c r="J23" s="56"/>
      <c r="K23" s="57"/>
      <c r="L23" s="58"/>
      <c r="M23" s="56"/>
      <c r="N23" s="44"/>
      <c r="O23" s="59"/>
      <c r="P23" s="60"/>
      <c r="Q23" s="56"/>
      <c r="R23" s="56"/>
      <c r="S23" s="56"/>
      <c r="T23" s="61"/>
      <c r="U23" s="24"/>
      <c r="V23" s="50" t="s">
        <v>35</v>
      </c>
      <c r="W23" s="63"/>
      <c r="X23" s="61"/>
    </row>
    <row r="24" spans="1:24" ht="16.5" customHeight="1">
      <c r="A24" s="69" t="s">
        <v>37</v>
      </c>
      <c r="B24" s="40">
        <f>SUM(B28:B30)</f>
        <v>15</v>
      </c>
      <c r="C24" s="37">
        <f>SUM(C28:C30)</f>
        <v>10508.98</v>
      </c>
      <c r="D24" s="70"/>
      <c r="E24" s="37"/>
      <c r="F24" s="71"/>
      <c r="G24" s="56"/>
      <c r="H24" s="70">
        <f>SUM(H26:H30)</f>
        <v>14</v>
      </c>
      <c r="I24" s="37">
        <f>SUM(I25:I30)</f>
        <v>18302</v>
      </c>
      <c r="J24" s="56"/>
      <c r="K24" s="57"/>
      <c r="L24" s="58"/>
      <c r="M24" s="56"/>
      <c r="N24" s="44">
        <f>SUM(N26:N30)</f>
        <v>28810.980000000003</v>
      </c>
      <c r="O24" s="59"/>
      <c r="P24" s="36"/>
      <c r="Q24" s="37">
        <f>SUM(Q25:Q30)</f>
        <v>0</v>
      </c>
      <c r="R24" s="37"/>
      <c r="S24" s="37"/>
      <c r="T24" s="38">
        <f>SUM(T25:T30)</f>
        <v>0</v>
      </c>
      <c r="U24" s="24"/>
      <c r="V24" s="50" t="s">
        <v>36</v>
      </c>
      <c r="W24" s="63">
        <v>2</v>
      </c>
      <c r="X24" s="68">
        <v>1650.77</v>
      </c>
    </row>
    <row r="25" spans="1:24" ht="16.5" customHeight="1">
      <c r="A25" s="39" t="s">
        <v>38</v>
      </c>
      <c r="B25" s="63"/>
      <c r="C25" s="56"/>
      <c r="D25" s="71"/>
      <c r="E25" s="56"/>
      <c r="F25" s="71"/>
      <c r="G25" s="56"/>
      <c r="H25" s="71"/>
      <c r="I25" s="56"/>
      <c r="J25" s="56"/>
      <c r="K25" s="57"/>
      <c r="L25" s="58"/>
      <c r="M25" s="56"/>
      <c r="N25" s="44"/>
      <c r="O25" s="59"/>
      <c r="P25" s="60"/>
      <c r="Q25" s="56"/>
      <c r="R25" s="56"/>
      <c r="S25" s="56"/>
      <c r="T25" s="61"/>
      <c r="U25" s="24"/>
      <c r="V25" s="69" t="s">
        <v>37</v>
      </c>
      <c r="W25" s="40">
        <f>SUM(W26:W31)</f>
        <v>10</v>
      </c>
      <c r="X25" s="44">
        <f>SUM(X26:X31)</f>
        <v>6831.76</v>
      </c>
    </row>
    <row r="26" spans="1:24" ht="16.5" customHeight="1">
      <c r="A26" s="39" t="s">
        <v>39</v>
      </c>
      <c r="B26" s="63"/>
      <c r="C26" s="56"/>
      <c r="D26" s="71"/>
      <c r="E26" s="56"/>
      <c r="F26" s="71"/>
      <c r="G26" s="56"/>
      <c r="H26" s="71"/>
      <c r="I26" s="56"/>
      <c r="J26" s="56"/>
      <c r="K26" s="57"/>
      <c r="L26" s="58"/>
      <c r="M26" s="56"/>
      <c r="N26" s="44"/>
      <c r="O26" s="59"/>
      <c r="P26" s="60"/>
      <c r="Q26" s="56"/>
      <c r="R26" s="56"/>
      <c r="S26" s="56"/>
      <c r="T26" s="61"/>
      <c r="U26" s="24"/>
      <c r="V26" s="39" t="s">
        <v>40</v>
      </c>
      <c r="W26" s="63">
        <v>3</v>
      </c>
      <c r="X26" s="68">
        <v>1533.6</v>
      </c>
    </row>
    <row r="27" spans="1:24" ht="16.5" customHeight="1">
      <c r="A27" s="39" t="s">
        <v>41</v>
      </c>
      <c r="B27" s="63"/>
      <c r="C27" s="66"/>
      <c r="D27" s="72"/>
      <c r="E27" s="66"/>
      <c r="F27" s="72"/>
      <c r="G27" s="66"/>
      <c r="H27" s="72"/>
      <c r="I27" s="56"/>
      <c r="J27" s="56"/>
      <c r="K27" s="57"/>
      <c r="L27" s="58"/>
      <c r="M27" s="56"/>
      <c r="N27" s="44"/>
      <c r="O27" s="59"/>
      <c r="P27" s="60"/>
      <c r="Q27" s="56"/>
      <c r="R27" s="56"/>
      <c r="S27" s="56"/>
      <c r="T27" s="61"/>
      <c r="U27" s="24"/>
      <c r="V27" s="39" t="s">
        <v>42</v>
      </c>
      <c r="W27" s="63">
        <v>1</v>
      </c>
      <c r="X27" s="68">
        <v>781.28</v>
      </c>
    </row>
    <row r="28" spans="1:24" ht="16.5" customHeight="1">
      <c r="A28" s="39" t="s">
        <v>43</v>
      </c>
      <c r="B28" s="63">
        <v>7</v>
      </c>
      <c r="C28" s="66">
        <v>4910.3</v>
      </c>
      <c r="D28" s="72"/>
      <c r="E28" s="66"/>
      <c r="F28" s="72"/>
      <c r="G28" s="66"/>
      <c r="H28" s="71">
        <v>7</v>
      </c>
      <c r="I28" s="66">
        <v>10506</v>
      </c>
      <c r="J28" s="56"/>
      <c r="K28" s="57"/>
      <c r="L28" s="58"/>
      <c r="M28" s="56"/>
      <c r="N28" s="64">
        <f>L28+I28+G28+E28+C28</f>
        <v>15416.3</v>
      </c>
      <c r="O28" s="59"/>
      <c r="P28" s="65"/>
      <c r="Q28" s="66"/>
      <c r="R28" s="66"/>
      <c r="S28" s="66"/>
      <c r="T28" s="61">
        <f>S28+Q28</f>
        <v>0</v>
      </c>
      <c r="U28" s="24"/>
      <c r="V28" s="39" t="s">
        <v>44</v>
      </c>
      <c r="W28" s="63">
        <v>3</v>
      </c>
      <c r="X28" s="67">
        <v>2332.16</v>
      </c>
    </row>
    <row r="29" spans="1:24" ht="16.5" customHeight="1">
      <c r="A29" s="39" t="s">
        <v>45</v>
      </c>
      <c r="B29" s="63">
        <v>4</v>
      </c>
      <c r="C29" s="66">
        <v>2705.42</v>
      </c>
      <c r="D29" s="72"/>
      <c r="E29" s="66"/>
      <c r="F29" s="72"/>
      <c r="G29" s="66"/>
      <c r="H29" s="71">
        <v>4</v>
      </c>
      <c r="I29" s="66">
        <v>4472</v>
      </c>
      <c r="J29" s="56"/>
      <c r="K29" s="57"/>
      <c r="L29" s="58"/>
      <c r="M29" s="56"/>
      <c r="N29" s="64">
        <f>L29+I29+G29+E29+C29</f>
        <v>7177.42</v>
      </c>
      <c r="O29" s="59"/>
      <c r="P29" s="65"/>
      <c r="Q29" s="66"/>
      <c r="R29" s="66"/>
      <c r="S29" s="66"/>
      <c r="T29" s="61">
        <f>S29+Q29</f>
        <v>0</v>
      </c>
      <c r="U29" s="24"/>
      <c r="V29" s="39" t="s">
        <v>46</v>
      </c>
      <c r="W29" s="63">
        <v>2</v>
      </c>
      <c r="X29" s="67">
        <v>1403.28</v>
      </c>
    </row>
    <row r="30" spans="1:24" ht="16.5" customHeight="1">
      <c r="A30" s="39" t="s">
        <v>47</v>
      </c>
      <c r="B30" s="63">
        <v>4</v>
      </c>
      <c r="C30" s="73">
        <v>2893.26</v>
      </c>
      <c r="D30" s="71"/>
      <c r="E30" s="56"/>
      <c r="F30" s="71"/>
      <c r="G30" s="56"/>
      <c r="H30" s="71">
        <v>3</v>
      </c>
      <c r="I30" s="66">
        <v>3324</v>
      </c>
      <c r="J30" s="56"/>
      <c r="K30" s="57"/>
      <c r="L30" s="58"/>
      <c r="M30" s="56"/>
      <c r="N30" s="64">
        <f>L30+I30+G30+E30+C30</f>
        <v>6217.26</v>
      </c>
      <c r="O30" s="59"/>
      <c r="P30" s="65"/>
      <c r="Q30" s="66"/>
      <c r="R30" s="66"/>
      <c r="S30" s="66"/>
      <c r="T30" s="61">
        <f>S30+Q30</f>
        <v>0</v>
      </c>
      <c r="U30" s="24"/>
      <c r="V30" s="39" t="s">
        <v>48</v>
      </c>
      <c r="W30" s="63">
        <v>1</v>
      </c>
      <c r="X30" s="67">
        <v>781.44</v>
      </c>
    </row>
    <row r="31" spans="1:24" ht="16.5" customHeight="1">
      <c r="A31" s="69" t="s">
        <v>49</v>
      </c>
      <c r="B31" s="38">
        <f>SUM(B32:B37)</f>
        <v>75</v>
      </c>
      <c r="C31" s="37">
        <f>SUM(C32:C37)</f>
        <v>47618.969999999994</v>
      </c>
      <c r="D31" s="70"/>
      <c r="E31" s="37"/>
      <c r="F31" s="40">
        <f>SUM(F33:F37)</f>
        <v>3</v>
      </c>
      <c r="G31" s="37">
        <f>SUM(G33:G37)</f>
        <v>1272.3400000000001</v>
      </c>
      <c r="H31" s="70">
        <v>47</v>
      </c>
      <c r="I31" s="37">
        <f>SUM(I32:I37)</f>
        <v>54036</v>
      </c>
      <c r="J31" s="38"/>
      <c r="K31" s="42"/>
      <c r="L31" s="43"/>
      <c r="M31" s="38"/>
      <c r="N31" s="44">
        <f>SUM(N32:N37)</f>
        <v>102927.31000000001</v>
      </c>
      <c r="O31" s="35"/>
      <c r="P31" s="36"/>
      <c r="Q31" s="37">
        <f>SUM(Q32:Q37)</f>
        <v>0</v>
      </c>
      <c r="R31" s="37"/>
      <c r="S31" s="37"/>
      <c r="T31" s="38">
        <f>SUM(T32:T37)</f>
        <v>0</v>
      </c>
      <c r="U31" s="24"/>
      <c r="V31" s="39" t="s">
        <v>50</v>
      </c>
      <c r="W31" s="63"/>
      <c r="X31" s="61"/>
    </row>
    <row r="32" spans="1:24" ht="16.5" customHeight="1">
      <c r="A32" s="50" t="s">
        <v>51</v>
      </c>
      <c r="B32" s="63">
        <v>11</v>
      </c>
      <c r="C32" s="73">
        <v>6976.05</v>
      </c>
      <c r="D32" s="71"/>
      <c r="E32" s="56"/>
      <c r="F32" s="71"/>
      <c r="G32" s="56"/>
      <c r="H32" s="71">
        <v>5</v>
      </c>
      <c r="I32" s="74">
        <v>5560</v>
      </c>
      <c r="J32" s="56"/>
      <c r="K32" s="57"/>
      <c r="L32" s="58"/>
      <c r="M32" s="56"/>
      <c r="N32" s="64">
        <f aca="true" t="shared" si="0" ref="N32:N37">L32+I32+G32+E32+C32</f>
        <v>12536.05</v>
      </c>
      <c r="O32" s="59"/>
      <c r="P32" s="65"/>
      <c r="Q32" s="66"/>
      <c r="R32" s="66"/>
      <c r="S32" s="66"/>
      <c r="T32" s="61">
        <f aca="true" t="shared" si="1" ref="T32:T37">S32+Q32</f>
        <v>0</v>
      </c>
      <c r="U32" s="24"/>
      <c r="V32" s="62" t="s">
        <v>52</v>
      </c>
      <c r="W32" s="40">
        <f>SUM(W33:W38)</f>
        <v>253</v>
      </c>
      <c r="X32" s="44">
        <f>SUM(X33:X38)</f>
        <v>180272.43</v>
      </c>
    </row>
    <row r="33" spans="1:24" ht="16.5" customHeight="1">
      <c r="A33" s="50" t="s">
        <v>53</v>
      </c>
      <c r="B33" s="63">
        <v>18</v>
      </c>
      <c r="C33" s="73">
        <v>11549.5</v>
      </c>
      <c r="D33" s="71"/>
      <c r="E33" s="56"/>
      <c r="F33" s="71">
        <v>2</v>
      </c>
      <c r="G33" s="66">
        <v>868.08</v>
      </c>
      <c r="H33" s="71">
        <v>10</v>
      </c>
      <c r="I33" s="73">
        <v>11180</v>
      </c>
      <c r="J33" s="56"/>
      <c r="K33" s="57"/>
      <c r="L33" s="58"/>
      <c r="M33" s="56"/>
      <c r="N33" s="64">
        <f t="shared" si="0"/>
        <v>23597.58</v>
      </c>
      <c r="O33" s="59"/>
      <c r="P33" s="65"/>
      <c r="Q33" s="66"/>
      <c r="R33" s="66"/>
      <c r="S33" s="66"/>
      <c r="T33" s="61">
        <f t="shared" si="1"/>
        <v>0</v>
      </c>
      <c r="U33" s="24"/>
      <c r="V33" s="50" t="s">
        <v>54</v>
      </c>
      <c r="W33" s="63">
        <v>234</v>
      </c>
      <c r="X33" s="68">
        <v>169032.11</v>
      </c>
    </row>
    <row r="34" spans="1:24" ht="16.5" customHeight="1">
      <c r="A34" s="50" t="s">
        <v>55</v>
      </c>
      <c r="B34" s="63">
        <v>16</v>
      </c>
      <c r="C34" s="73">
        <v>10348.15</v>
      </c>
      <c r="D34" s="71"/>
      <c r="E34" s="56"/>
      <c r="F34" s="71">
        <v>1</v>
      </c>
      <c r="G34" s="66">
        <v>404.26</v>
      </c>
      <c r="H34" s="71">
        <v>15</v>
      </c>
      <c r="I34" s="73">
        <v>17070</v>
      </c>
      <c r="J34" s="56"/>
      <c r="K34" s="57"/>
      <c r="L34" s="58"/>
      <c r="M34" s="56"/>
      <c r="N34" s="64">
        <f t="shared" si="0"/>
        <v>27822.409999999996</v>
      </c>
      <c r="O34" s="59"/>
      <c r="P34" s="65"/>
      <c r="Q34" s="66"/>
      <c r="R34" s="66"/>
      <c r="S34" s="66"/>
      <c r="T34" s="61">
        <f t="shared" si="1"/>
        <v>0</v>
      </c>
      <c r="U34" s="24"/>
      <c r="V34" s="50" t="s">
        <v>56</v>
      </c>
      <c r="W34" s="63">
        <v>17</v>
      </c>
      <c r="X34" s="68">
        <v>10138.91</v>
      </c>
    </row>
    <row r="35" spans="1:24" ht="16.5" customHeight="1">
      <c r="A35" s="50" t="s">
        <v>57</v>
      </c>
      <c r="B35" s="63">
        <v>14</v>
      </c>
      <c r="C35" s="66">
        <v>8624.28</v>
      </c>
      <c r="D35" s="72"/>
      <c r="E35" s="66"/>
      <c r="F35" s="72"/>
      <c r="G35" s="66"/>
      <c r="H35" s="71">
        <v>13</v>
      </c>
      <c r="I35" s="73">
        <v>14534</v>
      </c>
      <c r="J35" s="56"/>
      <c r="K35" s="57"/>
      <c r="L35" s="58"/>
      <c r="M35" s="56"/>
      <c r="N35" s="64">
        <f t="shared" si="0"/>
        <v>23158.28</v>
      </c>
      <c r="O35" s="59"/>
      <c r="P35" s="65"/>
      <c r="Q35" s="66"/>
      <c r="R35" s="66"/>
      <c r="S35" s="66"/>
      <c r="T35" s="61">
        <f t="shared" si="1"/>
        <v>0</v>
      </c>
      <c r="U35" s="24"/>
      <c r="V35" s="50" t="s">
        <v>58</v>
      </c>
      <c r="W35" s="63">
        <v>2</v>
      </c>
      <c r="X35" s="68">
        <v>1101.41</v>
      </c>
    </row>
    <row r="36" spans="1:24" ht="16.5" customHeight="1">
      <c r="A36" s="50" t="s">
        <v>59</v>
      </c>
      <c r="B36" s="63">
        <v>12</v>
      </c>
      <c r="C36" s="73">
        <v>7605.82</v>
      </c>
      <c r="D36" s="71"/>
      <c r="E36" s="56"/>
      <c r="F36" s="71"/>
      <c r="G36" s="56"/>
      <c r="H36" s="71">
        <v>2</v>
      </c>
      <c r="I36" s="73">
        <v>2116</v>
      </c>
      <c r="J36" s="56"/>
      <c r="K36" s="57"/>
      <c r="L36" s="58"/>
      <c r="M36" s="56"/>
      <c r="N36" s="64">
        <f t="shared" si="0"/>
        <v>9721.82</v>
      </c>
      <c r="O36" s="59"/>
      <c r="P36" s="65"/>
      <c r="Q36" s="66"/>
      <c r="R36" s="66"/>
      <c r="S36" s="66"/>
      <c r="T36" s="61">
        <f t="shared" si="1"/>
        <v>0</v>
      </c>
      <c r="U36" s="24"/>
      <c r="V36" s="50" t="s">
        <v>60</v>
      </c>
      <c r="W36" s="63"/>
      <c r="X36" s="67"/>
    </row>
    <row r="37" spans="1:24" ht="16.5" customHeight="1">
      <c r="A37" s="50" t="s">
        <v>61</v>
      </c>
      <c r="B37" s="63">
        <v>4</v>
      </c>
      <c r="C37" s="73">
        <v>2515.17</v>
      </c>
      <c r="D37" s="71"/>
      <c r="E37" s="56"/>
      <c r="F37" s="71"/>
      <c r="G37" s="56"/>
      <c r="H37" s="71">
        <v>2</v>
      </c>
      <c r="I37" s="73">
        <v>3576</v>
      </c>
      <c r="J37" s="56"/>
      <c r="K37" s="57"/>
      <c r="L37" s="58"/>
      <c r="M37" s="56"/>
      <c r="N37" s="64">
        <f t="shared" si="0"/>
        <v>6091.17</v>
      </c>
      <c r="O37" s="59"/>
      <c r="P37" s="65"/>
      <c r="Q37" s="66"/>
      <c r="R37" s="66"/>
      <c r="S37" s="66"/>
      <c r="T37" s="61">
        <f t="shared" si="1"/>
        <v>0</v>
      </c>
      <c r="U37" s="24"/>
      <c r="V37" s="50" t="s">
        <v>62</v>
      </c>
      <c r="W37" s="63"/>
      <c r="X37" s="61"/>
    </row>
    <row r="38" spans="1:24" ht="16.5" customHeight="1">
      <c r="A38" s="69" t="s">
        <v>63</v>
      </c>
      <c r="B38" s="40">
        <f>SUM(B39:B42)</f>
        <v>24</v>
      </c>
      <c r="C38" s="37">
        <f>SUM(C39:C42)</f>
        <v>14541.02</v>
      </c>
      <c r="D38" s="70"/>
      <c r="E38" s="37"/>
      <c r="F38" s="40">
        <f>SUM(F40)</f>
        <v>2</v>
      </c>
      <c r="G38" s="37">
        <f>SUM(G40)</f>
        <v>1064.44</v>
      </c>
      <c r="H38" s="70">
        <f>SUM(H39:H43)</f>
        <v>8</v>
      </c>
      <c r="I38" s="37">
        <f>SUM(I39:I42)</f>
        <v>8854</v>
      </c>
      <c r="J38" s="38"/>
      <c r="K38" s="42"/>
      <c r="L38" s="43"/>
      <c r="M38" s="38"/>
      <c r="N38" s="44">
        <f>SUM(N39:N42)</f>
        <v>24459.46</v>
      </c>
      <c r="O38" s="35"/>
      <c r="P38" s="36"/>
      <c r="Q38" s="37">
        <f>SUM(Q39:Q43)</f>
        <v>0</v>
      </c>
      <c r="R38" s="37"/>
      <c r="S38" s="37"/>
      <c r="T38" s="38">
        <f>SUM(T39:T43)</f>
        <v>0</v>
      </c>
      <c r="U38" s="24"/>
      <c r="V38" s="50" t="s">
        <v>64</v>
      </c>
      <c r="W38" s="63"/>
      <c r="X38" s="61"/>
    </row>
    <row r="39" spans="1:24" ht="16.5" customHeight="1">
      <c r="A39" s="50" t="s">
        <v>65</v>
      </c>
      <c r="B39" s="63">
        <v>3</v>
      </c>
      <c r="C39" s="75">
        <v>1873.4</v>
      </c>
      <c r="D39" s="71"/>
      <c r="E39" s="56"/>
      <c r="F39" s="71"/>
      <c r="G39" s="66"/>
      <c r="H39" s="71">
        <v>1</v>
      </c>
      <c r="I39" s="73">
        <v>1028</v>
      </c>
      <c r="J39" s="56"/>
      <c r="K39" s="57"/>
      <c r="L39" s="58"/>
      <c r="M39" s="56"/>
      <c r="N39" s="64">
        <f>L39+I39+G39+E39+C39</f>
        <v>2901.4</v>
      </c>
      <c r="O39" s="76"/>
      <c r="P39" s="65"/>
      <c r="Q39" s="66"/>
      <c r="R39" s="66"/>
      <c r="S39" s="66"/>
      <c r="T39" s="61">
        <f>S39+Q39</f>
        <v>0</v>
      </c>
      <c r="U39" s="24"/>
      <c r="V39" s="69" t="s">
        <v>66</v>
      </c>
      <c r="W39" s="40">
        <f>SUM(W40:W44)</f>
        <v>4</v>
      </c>
      <c r="X39" s="77">
        <f>SUM(X40:X44)</f>
        <v>2397.29</v>
      </c>
    </row>
    <row r="40" spans="1:24" ht="16.5" customHeight="1">
      <c r="A40" s="50" t="s">
        <v>67</v>
      </c>
      <c r="B40" s="63">
        <v>12</v>
      </c>
      <c r="C40" s="73">
        <v>6972.69</v>
      </c>
      <c r="D40" s="71"/>
      <c r="E40" s="56"/>
      <c r="F40" s="71">
        <v>2</v>
      </c>
      <c r="G40" s="73">
        <v>1064.44</v>
      </c>
      <c r="H40" s="71">
        <v>2</v>
      </c>
      <c r="I40" s="73">
        <v>2236</v>
      </c>
      <c r="J40" s="56"/>
      <c r="K40" s="57"/>
      <c r="L40" s="58"/>
      <c r="M40" s="56"/>
      <c r="N40" s="64">
        <f>L40+I40+G40+E40+C40</f>
        <v>10273.13</v>
      </c>
      <c r="O40" s="76"/>
      <c r="P40" s="65"/>
      <c r="Q40" s="66"/>
      <c r="R40" s="66"/>
      <c r="S40" s="66"/>
      <c r="T40" s="61">
        <f>S40+Q40</f>
        <v>0</v>
      </c>
      <c r="U40" s="24"/>
      <c r="V40" s="50" t="s">
        <v>68</v>
      </c>
      <c r="W40" s="63">
        <v>4</v>
      </c>
      <c r="X40" s="68">
        <v>2397.29</v>
      </c>
    </row>
    <row r="41" spans="1:24" ht="16.5" customHeight="1">
      <c r="A41" s="50" t="s">
        <v>69</v>
      </c>
      <c r="B41" s="63">
        <v>2</v>
      </c>
      <c r="C41" s="73">
        <v>1232.55</v>
      </c>
      <c r="D41" s="71"/>
      <c r="E41" s="56"/>
      <c r="F41" s="71"/>
      <c r="G41" s="56"/>
      <c r="H41" s="71">
        <v>1</v>
      </c>
      <c r="I41" s="73">
        <v>1118</v>
      </c>
      <c r="J41" s="56"/>
      <c r="K41" s="57"/>
      <c r="L41" s="58"/>
      <c r="M41" s="56"/>
      <c r="N41" s="64">
        <f>L41+I41+G41+E41+C41</f>
        <v>2350.55</v>
      </c>
      <c r="O41" s="76"/>
      <c r="P41" s="65"/>
      <c r="Q41" s="66"/>
      <c r="R41" s="66"/>
      <c r="S41" s="66"/>
      <c r="T41" s="61">
        <f>S41+Q41</f>
        <v>0</v>
      </c>
      <c r="U41" s="24"/>
      <c r="V41" s="50" t="s">
        <v>70</v>
      </c>
      <c r="W41" s="63"/>
      <c r="X41" s="61"/>
    </row>
    <row r="42" spans="1:24" ht="16.5" customHeight="1">
      <c r="A42" s="50" t="s">
        <v>71</v>
      </c>
      <c r="B42" s="63">
        <v>7</v>
      </c>
      <c r="C42" s="73">
        <v>4462.38</v>
      </c>
      <c r="D42" s="71"/>
      <c r="E42" s="56"/>
      <c r="F42" s="71"/>
      <c r="G42" s="56"/>
      <c r="H42" s="71">
        <v>4</v>
      </c>
      <c r="I42" s="73">
        <v>4472</v>
      </c>
      <c r="J42" s="56"/>
      <c r="K42" s="57"/>
      <c r="L42" s="58"/>
      <c r="M42" s="56"/>
      <c r="N42" s="64">
        <f>L42+I42+G42+E42+C42</f>
        <v>8934.380000000001</v>
      </c>
      <c r="O42" s="76"/>
      <c r="P42" s="65"/>
      <c r="Q42" s="66"/>
      <c r="R42" s="66"/>
      <c r="S42" s="66"/>
      <c r="T42" s="61">
        <f>S42+Q42</f>
        <v>0</v>
      </c>
      <c r="U42" s="24"/>
      <c r="V42" s="50" t="s">
        <v>72</v>
      </c>
      <c r="W42" s="63"/>
      <c r="X42" s="61"/>
    </row>
    <row r="43" spans="1:24" ht="16.5" customHeight="1">
      <c r="A43" s="50" t="s">
        <v>73</v>
      </c>
      <c r="B43" s="63"/>
      <c r="C43" s="56"/>
      <c r="D43" s="71"/>
      <c r="E43" s="56"/>
      <c r="F43" s="71"/>
      <c r="G43" s="56"/>
      <c r="H43" s="71"/>
      <c r="I43" s="56"/>
      <c r="J43" s="56"/>
      <c r="K43" s="57"/>
      <c r="L43" s="58"/>
      <c r="M43" s="56"/>
      <c r="N43" s="78"/>
      <c r="O43" s="76"/>
      <c r="P43" s="65"/>
      <c r="Q43" s="66"/>
      <c r="R43" s="66"/>
      <c r="S43" s="66"/>
      <c r="T43" s="61"/>
      <c r="U43" s="24"/>
      <c r="V43" s="50" t="s">
        <v>74</v>
      </c>
      <c r="W43" s="63"/>
      <c r="X43" s="61"/>
    </row>
    <row r="44" spans="1:24" ht="16.5" customHeight="1">
      <c r="A44" s="69" t="s">
        <v>75</v>
      </c>
      <c r="B44" s="40"/>
      <c r="C44" s="37"/>
      <c r="D44" s="70"/>
      <c r="E44" s="37"/>
      <c r="F44" s="41"/>
      <c r="G44" s="37"/>
      <c r="H44" s="41"/>
      <c r="I44" s="37"/>
      <c r="J44" s="38"/>
      <c r="K44" s="42"/>
      <c r="L44" s="43"/>
      <c r="M44" s="38"/>
      <c r="N44" s="44"/>
      <c r="O44" s="59"/>
      <c r="P44" s="36"/>
      <c r="Q44" s="37"/>
      <c r="R44" s="37"/>
      <c r="S44" s="37"/>
      <c r="T44" s="46"/>
      <c r="U44" s="24"/>
      <c r="V44" s="50" t="s">
        <v>76</v>
      </c>
      <c r="W44" s="63"/>
      <c r="X44" s="61"/>
    </row>
    <row r="45" spans="1:24" ht="15.75" customHeight="1">
      <c r="A45" s="50">
        <v>11</v>
      </c>
      <c r="B45" s="63"/>
      <c r="C45" s="66"/>
      <c r="D45" s="72"/>
      <c r="E45" s="66"/>
      <c r="F45" s="72"/>
      <c r="G45" s="66"/>
      <c r="H45" s="72"/>
      <c r="I45" s="56"/>
      <c r="J45" s="56"/>
      <c r="K45" s="57"/>
      <c r="L45" s="58"/>
      <c r="M45" s="56"/>
      <c r="N45" s="44"/>
      <c r="O45" s="59"/>
      <c r="P45" s="65"/>
      <c r="Q45" s="66"/>
      <c r="R45" s="66"/>
      <c r="S45" s="66"/>
      <c r="T45" s="61"/>
      <c r="U45" s="24"/>
      <c r="V45" s="69" t="s">
        <v>77</v>
      </c>
      <c r="W45" s="63"/>
      <c r="X45" s="61"/>
    </row>
    <row r="46" spans="1:24" ht="16.5" customHeight="1">
      <c r="A46" s="79">
        <v>10</v>
      </c>
      <c r="B46" s="63"/>
      <c r="C46" s="56"/>
      <c r="D46" s="71"/>
      <c r="E46" s="56"/>
      <c r="F46" s="71"/>
      <c r="G46" s="56"/>
      <c r="H46" s="71"/>
      <c r="I46" s="56"/>
      <c r="J46" s="56"/>
      <c r="K46" s="57"/>
      <c r="L46" s="58"/>
      <c r="M46" s="56"/>
      <c r="N46" s="44"/>
      <c r="O46" s="59"/>
      <c r="P46" s="65"/>
      <c r="Q46" s="66"/>
      <c r="R46" s="66"/>
      <c r="S46" s="66"/>
      <c r="T46" s="61"/>
      <c r="U46" s="24"/>
      <c r="V46" s="50">
        <v>11</v>
      </c>
      <c r="W46" s="63"/>
      <c r="X46" s="61"/>
    </row>
    <row r="47" spans="1:24" ht="16.5" customHeight="1" thickBot="1">
      <c r="A47" s="80">
        <v>9</v>
      </c>
      <c r="B47" s="81"/>
      <c r="C47" s="82"/>
      <c r="D47" s="83"/>
      <c r="E47" s="82"/>
      <c r="F47" s="83"/>
      <c r="G47" s="82"/>
      <c r="H47" s="83"/>
      <c r="I47" s="82"/>
      <c r="J47" s="82"/>
      <c r="K47" s="84"/>
      <c r="L47" s="85"/>
      <c r="M47" s="82"/>
      <c r="N47" s="86"/>
      <c r="O47" s="59"/>
      <c r="P47" s="65"/>
      <c r="Q47" s="66"/>
      <c r="R47" s="66"/>
      <c r="S47" s="66"/>
      <c r="T47" s="61"/>
      <c r="U47" s="24"/>
      <c r="V47" s="50"/>
      <c r="W47" s="63"/>
      <c r="X47" s="61"/>
    </row>
    <row r="48" spans="1:24" ht="26.25" customHeight="1" thickBot="1">
      <c r="A48" s="87" t="s">
        <v>78</v>
      </c>
      <c r="B48" s="88">
        <f>SUM(B44+B38+B31+B24+B14)</f>
        <v>120</v>
      </c>
      <c r="C48" s="89">
        <f>SUM(C44+C38+C31+C24+C14)</f>
        <v>91640.40999999999</v>
      </c>
      <c r="D48" s="90"/>
      <c r="E48" s="89"/>
      <c r="F48" s="90">
        <f>SUM(F44+F38+F31+F24+F14)</f>
        <v>5</v>
      </c>
      <c r="G48" s="89">
        <f>SUM(G44+G38+G31+G24+G14)</f>
        <v>2336.78</v>
      </c>
      <c r="H48" s="90">
        <f>SUM(H44+H38+H31+H24+H14)</f>
        <v>75</v>
      </c>
      <c r="I48" s="89">
        <f>SUM(I44+I38+I31+I24+I14)</f>
        <v>111130</v>
      </c>
      <c r="J48" s="91"/>
      <c r="K48" s="92"/>
      <c r="L48" s="93"/>
      <c r="M48" s="91"/>
      <c r="N48" s="94">
        <f>SUM(N44+N38+N31+N24+N14)</f>
        <v>205107.19000000003</v>
      </c>
      <c r="O48" s="76"/>
      <c r="P48" s="95"/>
      <c r="Q48" s="89">
        <f>SUM(Q44+Q38+Q31+Q24+Q14)</f>
        <v>0</v>
      </c>
      <c r="R48" s="96"/>
      <c r="S48" s="96"/>
      <c r="T48" s="89">
        <f>SUM(T44+T38+T31+T24+T14)</f>
        <v>0</v>
      </c>
      <c r="U48" s="24"/>
      <c r="V48" s="80">
        <v>10</v>
      </c>
      <c r="W48" s="81"/>
      <c r="X48" s="97"/>
    </row>
    <row r="49" spans="1:24" ht="30" customHeight="1" thickBot="1">
      <c r="A49" s="214" t="s">
        <v>79</v>
      </c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6"/>
      <c r="O49" s="35"/>
      <c r="P49" s="217"/>
      <c r="Q49" s="218"/>
      <c r="R49" s="218"/>
      <c r="S49" s="218"/>
      <c r="T49" s="219"/>
      <c r="U49" s="24"/>
      <c r="V49" s="98" t="s">
        <v>80</v>
      </c>
      <c r="W49" s="99">
        <f>SUM(W16+W25+W32+W39)</f>
        <v>271</v>
      </c>
      <c r="X49" s="100">
        <f>SUM(X16+X25+X32+X39)</f>
        <v>195860.75</v>
      </c>
    </row>
    <row r="50" spans="1:24" ht="18" customHeight="1">
      <c r="A50" s="28" t="s">
        <v>37</v>
      </c>
      <c r="B50" s="29">
        <f>SUM(B52:B56)</f>
        <v>25</v>
      </c>
      <c r="C50" s="101">
        <f>SUM(C52:C56)</f>
        <v>18179.2</v>
      </c>
      <c r="D50" s="102"/>
      <c r="E50" s="30"/>
      <c r="F50" s="29">
        <f>SUM(F52:F56)</f>
        <v>14</v>
      </c>
      <c r="G50" s="101">
        <f>SUM(G52:G56)</f>
        <v>8145</v>
      </c>
      <c r="H50" s="102"/>
      <c r="I50" s="30"/>
      <c r="J50" s="103"/>
      <c r="K50" s="29">
        <f>SUM(K52:K56)</f>
        <v>25</v>
      </c>
      <c r="L50" s="101">
        <f>SUM(L52:L56)</f>
        <v>27645.64</v>
      </c>
      <c r="M50" s="103"/>
      <c r="N50" s="101">
        <f>SUM(N52:N56)</f>
        <v>53969.84</v>
      </c>
      <c r="O50" s="35"/>
      <c r="P50" s="104"/>
      <c r="Q50" s="30"/>
      <c r="R50" s="105"/>
      <c r="S50" s="106">
        <f>SUM(S51:S56)</f>
        <v>0</v>
      </c>
      <c r="T50" s="106">
        <f>SUM(T51:T56)</f>
        <v>0</v>
      </c>
      <c r="U50" s="24"/>
      <c r="V50" s="107" t="s">
        <v>81</v>
      </c>
      <c r="W50" s="29">
        <f>SUM(W51:W55)</f>
        <v>23</v>
      </c>
      <c r="X50" s="108">
        <f>SUM(X51:X55)</f>
        <v>59892.11</v>
      </c>
    </row>
    <row r="51" spans="1:24" ht="18" customHeight="1">
      <c r="A51" s="50" t="s">
        <v>38</v>
      </c>
      <c r="B51" s="63"/>
      <c r="C51" s="56"/>
      <c r="D51" s="71"/>
      <c r="E51" s="56"/>
      <c r="F51" s="71"/>
      <c r="G51" s="56"/>
      <c r="H51" s="70"/>
      <c r="I51" s="37"/>
      <c r="J51" s="56"/>
      <c r="K51" s="57"/>
      <c r="L51" s="58"/>
      <c r="M51" s="56"/>
      <c r="N51" s="44"/>
      <c r="O51" s="59"/>
      <c r="P51" s="65"/>
      <c r="Q51" s="66"/>
      <c r="R51" s="56"/>
      <c r="S51" s="56"/>
      <c r="T51" s="67"/>
      <c r="U51" s="24"/>
      <c r="V51" s="50" t="s">
        <v>82</v>
      </c>
      <c r="W51" s="63">
        <v>19</v>
      </c>
      <c r="X51" s="68">
        <v>51739.52</v>
      </c>
    </row>
    <row r="52" spans="1:24" ht="18" customHeight="1">
      <c r="A52" s="50" t="s">
        <v>83</v>
      </c>
      <c r="B52" s="63"/>
      <c r="C52" s="56"/>
      <c r="D52" s="71"/>
      <c r="E52" s="56"/>
      <c r="F52" s="71"/>
      <c r="G52" s="56"/>
      <c r="H52" s="71"/>
      <c r="I52" s="56"/>
      <c r="J52" s="56"/>
      <c r="K52" s="57"/>
      <c r="L52" s="58"/>
      <c r="M52" s="56"/>
      <c r="N52" s="44"/>
      <c r="O52" s="59"/>
      <c r="P52" s="65"/>
      <c r="Q52" s="66"/>
      <c r="R52" s="56"/>
      <c r="S52" s="56"/>
      <c r="T52" s="67"/>
      <c r="U52" s="24"/>
      <c r="V52" s="50" t="s">
        <v>84</v>
      </c>
      <c r="W52" s="63">
        <v>2</v>
      </c>
      <c r="X52" s="67">
        <v>5178.01</v>
      </c>
    </row>
    <row r="53" spans="1:24" ht="18" customHeight="1">
      <c r="A53" s="50" t="s">
        <v>41</v>
      </c>
      <c r="B53" s="63"/>
      <c r="C53" s="56"/>
      <c r="D53" s="71"/>
      <c r="E53" s="56"/>
      <c r="F53" s="71"/>
      <c r="G53" s="56"/>
      <c r="H53" s="71"/>
      <c r="I53" s="56"/>
      <c r="J53" s="56"/>
      <c r="K53" s="57"/>
      <c r="L53" s="58"/>
      <c r="M53" s="56"/>
      <c r="N53" s="44"/>
      <c r="O53" s="59"/>
      <c r="P53" s="65"/>
      <c r="Q53" s="66"/>
      <c r="R53" s="56"/>
      <c r="S53" s="56"/>
      <c r="T53" s="67"/>
      <c r="U53" s="24"/>
      <c r="V53" s="50" t="s">
        <v>85</v>
      </c>
      <c r="W53" s="63">
        <v>2</v>
      </c>
      <c r="X53" s="67">
        <v>2974.58</v>
      </c>
    </row>
    <row r="54" spans="1:24" ht="18" customHeight="1">
      <c r="A54" s="50" t="s">
        <v>43</v>
      </c>
      <c r="B54" s="63">
        <v>4</v>
      </c>
      <c r="C54" s="73">
        <v>2765.32</v>
      </c>
      <c r="D54" s="71"/>
      <c r="E54" s="56"/>
      <c r="F54" s="71"/>
      <c r="G54" s="56"/>
      <c r="H54" s="71"/>
      <c r="I54" s="56"/>
      <c r="J54" s="56"/>
      <c r="K54" s="57">
        <v>4</v>
      </c>
      <c r="L54" s="109">
        <v>4442</v>
      </c>
      <c r="M54" s="56"/>
      <c r="N54" s="64">
        <f>L54+I54+G54+E54+C54</f>
        <v>7207.32</v>
      </c>
      <c r="O54" s="59"/>
      <c r="P54" s="65"/>
      <c r="Q54" s="66"/>
      <c r="R54" s="56"/>
      <c r="S54" s="56"/>
      <c r="T54" s="67">
        <f>S54+Q54</f>
        <v>0</v>
      </c>
      <c r="U54" s="24"/>
      <c r="V54" s="50" t="s">
        <v>86</v>
      </c>
      <c r="W54" s="63"/>
      <c r="X54" s="67"/>
    </row>
    <row r="55" spans="1:24" ht="18" customHeight="1">
      <c r="A55" s="50" t="s">
        <v>45</v>
      </c>
      <c r="B55" s="63">
        <v>17</v>
      </c>
      <c r="C55" s="73">
        <v>12508.92</v>
      </c>
      <c r="D55" s="71"/>
      <c r="E55" s="56"/>
      <c r="F55" s="71">
        <v>12</v>
      </c>
      <c r="G55" s="66">
        <v>7103.01</v>
      </c>
      <c r="H55" s="71"/>
      <c r="I55" s="73"/>
      <c r="J55" s="56"/>
      <c r="K55" s="57">
        <v>17</v>
      </c>
      <c r="L55" s="109">
        <v>18731.64</v>
      </c>
      <c r="M55" s="56"/>
      <c r="N55" s="64">
        <f>L55+I55+G55+E55+C55</f>
        <v>38343.57</v>
      </c>
      <c r="O55" s="59"/>
      <c r="P55" s="65"/>
      <c r="Q55" s="66"/>
      <c r="R55" s="56"/>
      <c r="S55" s="56"/>
      <c r="T55" s="67">
        <f>S55+Q55</f>
        <v>0</v>
      </c>
      <c r="U55" s="24"/>
      <c r="V55" s="50" t="s">
        <v>87</v>
      </c>
      <c r="W55" s="63"/>
      <c r="X55" s="67"/>
    </row>
    <row r="56" spans="1:24" ht="18" customHeight="1">
      <c r="A56" s="50" t="s">
        <v>47</v>
      </c>
      <c r="B56" s="63">
        <v>4</v>
      </c>
      <c r="C56" s="73">
        <v>2904.96</v>
      </c>
      <c r="D56" s="71"/>
      <c r="E56" s="56"/>
      <c r="F56" s="71">
        <v>2</v>
      </c>
      <c r="G56" s="66">
        <v>1041.99</v>
      </c>
      <c r="H56" s="71"/>
      <c r="I56" s="73"/>
      <c r="J56" s="56"/>
      <c r="K56" s="57">
        <v>4</v>
      </c>
      <c r="L56" s="109">
        <v>4472</v>
      </c>
      <c r="M56" s="56"/>
      <c r="N56" s="64">
        <f>L56+I56+G56+E56+C56</f>
        <v>8418.95</v>
      </c>
      <c r="O56" s="59"/>
      <c r="P56" s="65"/>
      <c r="Q56" s="66"/>
      <c r="R56" s="56"/>
      <c r="S56" s="56"/>
      <c r="T56" s="67">
        <f>S56+Q56</f>
        <v>0</v>
      </c>
      <c r="U56" s="24"/>
      <c r="V56" s="110" t="s">
        <v>88</v>
      </c>
      <c r="W56" s="40">
        <f>SUM(W57:W61)</f>
        <v>13</v>
      </c>
      <c r="X56" s="44">
        <f>SUM(X57:X61)</f>
        <v>11268.27</v>
      </c>
    </row>
    <row r="57" spans="1:24" ht="18" customHeight="1">
      <c r="A57" s="69" t="s">
        <v>49</v>
      </c>
      <c r="B57" s="40">
        <f>SUM(B58:B63)</f>
        <v>296</v>
      </c>
      <c r="C57" s="37">
        <f>SUM(C58:C63)</f>
        <v>197334.53000000003</v>
      </c>
      <c r="D57" s="70"/>
      <c r="E57" s="37"/>
      <c r="F57" s="40">
        <f>SUM(F58:F63)</f>
        <v>216</v>
      </c>
      <c r="G57" s="37">
        <f>SUM(G58:G63)</f>
        <v>100357.73999999999</v>
      </c>
      <c r="H57" s="70"/>
      <c r="I57" s="37"/>
      <c r="J57" s="38"/>
      <c r="K57" s="42">
        <f>SUM(K58:K63)</f>
        <v>313</v>
      </c>
      <c r="L57" s="37">
        <f>SUM(L58:L63)</f>
        <v>346616.7</v>
      </c>
      <c r="M57" s="38"/>
      <c r="N57" s="37">
        <f>SUM(N58:N63)</f>
        <v>644308.9700000001</v>
      </c>
      <c r="O57" s="35"/>
      <c r="P57" s="36"/>
      <c r="Q57" s="37"/>
      <c r="R57" s="38"/>
      <c r="S57" s="111">
        <f>SUM(S58:S63)</f>
        <v>0</v>
      </c>
      <c r="T57" s="111">
        <f>SUM(T58:T63)</f>
        <v>0</v>
      </c>
      <c r="U57" s="24"/>
      <c r="V57" s="112">
        <v>14</v>
      </c>
      <c r="W57" s="63">
        <v>8</v>
      </c>
      <c r="X57" s="67">
        <v>7752.76</v>
      </c>
    </row>
    <row r="58" spans="1:24" ht="18" customHeight="1">
      <c r="A58" s="50" t="s">
        <v>51</v>
      </c>
      <c r="B58" s="63">
        <v>20</v>
      </c>
      <c r="C58" s="66">
        <v>13723.45</v>
      </c>
      <c r="D58" s="72"/>
      <c r="E58" s="66"/>
      <c r="F58" s="71">
        <v>12</v>
      </c>
      <c r="G58" s="66">
        <v>6169.46</v>
      </c>
      <c r="H58" s="71"/>
      <c r="I58" s="73"/>
      <c r="J58" s="56"/>
      <c r="K58" s="57">
        <v>23</v>
      </c>
      <c r="L58" s="109">
        <v>26525.28</v>
      </c>
      <c r="M58" s="56"/>
      <c r="N58" s="64">
        <f aca="true" t="shared" si="2" ref="N58:N63">L58+I58+G58+E58+C58</f>
        <v>46418.19</v>
      </c>
      <c r="O58" s="59"/>
      <c r="P58" s="65"/>
      <c r="Q58" s="66"/>
      <c r="R58" s="56"/>
      <c r="S58" s="56"/>
      <c r="T58" s="67">
        <f aca="true" t="shared" si="3" ref="T58:T63">S58+Q58</f>
        <v>0</v>
      </c>
      <c r="U58" s="24"/>
      <c r="V58" s="112">
        <v>13</v>
      </c>
      <c r="W58" s="63">
        <v>3</v>
      </c>
      <c r="X58" s="67">
        <v>1762.7</v>
      </c>
    </row>
    <row r="59" spans="1:24" ht="18" customHeight="1">
      <c r="A59" s="50" t="s">
        <v>53</v>
      </c>
      <c r="B59" s="63">
        <v>36</v>
      </c>
      <c r="C59" s="66">
        <v>24393.61</v>
      </c>
      <c r="D59" s="72"/>
      <c r="E59" s="66"/>
      <c r="F59" s="71">
        <v>24</v>
      </c>
      <c r="G59" s="66">
        <v>10746.33</v>
      </c>
      <c r="H59" s="71"/>
      <c r="I59" s="73"/>
      <c r="J59" s="56"/>
      <c r="K59" s="57">
        <v>42</v>
      </c>
      <c r="L59" s="109">
        <v>46800.1</v>
      </c>
      <c r="M59" s="56"/>
      <c r="N59" s="64">
        <f t="shared" si="2"/>
        <v>81940.04000000001</v>
      </c>
      <c r="O59" s="59"/>
      <c r="P59" s="65"/>
      <c r="Q59" s="66"/>
      <c r="R59" s="56"/>
      <c r="S59" s="56"/>
      <c r="T59" s="67">
        <f t="shared" si="3"/>
        <v>0</v>
      </c>
      <c r="U59" s="24"/>
      <c r="V59" s="112">
        <v>12</v>
      </c>
      <c r="W59" s="63">
        <v>1</v>
      </c>
      <c r="X59" s="67">
        <v>829.98</v>
      </c>
    </row>
    <row r="60" spans="1:24" ht="18" customHeight="1">
      <c r="A60" s="50" t="s">
        <v>55</v>
      </c>
      <c r="B60" s="63">
        <v>179</v>
      </c>
      <c r="C60" s="113">
        <v>119073.83</v>
      </c>
      <c r="D60" s="72"/>
      <c r="E60" s="66"/>
      <c r="F60" s="71">
        <v>145</v>
      </c>
      <c r="G60" s="66">
        <v>76261.95</v>
      </c>
      <c r="H60" s="71"/>
      <c r="I60" s="66"/>
      <c r="J60" s="66"/>
      <c r="K60" s="57">
        <v>177</v>
      </c>
      <c r="L60" s="109">
        <v>194492.3</v>
      </c>
      <c r="M60" s="66"/>
      <c r="N60" s="64">
        <f t="shared" si="2"/>
        <v>389828.08</v>
      </c>
      <c r="O60" s="59"/>
      <c r="P60" s="65"/>
      <c r="Q60" s="66"/>
      <c r="R60" s="56"/>
      <c r="S60" s="56"/>
      <c r="T60" s="67">
        <f t="shared" si="3"/>
        <v>0</v>
      </c>
      <c r="U60" s="24"/>
      <c r="V60" s="112">
        <v>11</v>
      </c>
      <c r="W60" s="63"/>
      <c r="X60" s="67"/>
    </row>
    <row r="61" spans="1:24" ht="18" customHeight="1">
      <c r="A61" s="50" t="s">
        <v>57</v>
      </c>
      <c r="B61" s="63">
        <v>37</v>
      </c>
      <c r="C61" s="66">
        <v>24321.88</v>
      </c>
      <c r="D61" s="72"/>
      <c r="E61" s="66"/>
      <c r="F61" s="71">
        <v>28</v>
      </c>
      <c r="G61" s="66">
        <v>3976.48</v>
      </c>
      <c r="H61" s="71"/>
      <c r="I61" s="73"/>
      <c r="J61" s="56"/>
      <c r="K61" s="57">
        <v>36</v>
      </c>
      <c r="L61" s="109">
        <v>39840.56</v>
      </c>
      <c r="M61" s="56"/>
      <c r="N61" s="64">
        <f t="shared" si="2"/>
        <v>68138.92</v>
      </c>
      <c r="O61" s="59"/>
      <c r="P61" s="65"/>
      <c r="Q61" s="66"/>
      <c r="R61" s="56"/>
      <c r="S61" s="56"/>
      <c r="T61" s="67">
        <f t="shared" si="3"/>
        <v>0</v>
      </c>
      <c r="U61" s="24"/>
      <c r="V61" s="112">
        <v>10</v>
      </c>
      <c r="W61" s="63">
        <v>1</v>
      </c>
      <c r="X61" s="67">
        <v>922.83</v>
      </c>
    </row>
    <row r="62" spans="1:24" ht="18" customHeight="1">
      <c r="A62" s="50" t="s">
        <v>59</v>
      </c>
      <c r="B62" s="63">
        <v>17</v>
      </c>
      <c r="C62" s="66">
        <v>11148.01</v>
      </c>
      <c r="D62" s="72"/>
      <c r="E62" s="66"/>
      <c r="F62" s="71">
        <v>5</v>
      </c>
      <c r="G62" s="66">
        <v>2245.32</v>
      </c>
      <c r="H62" s="71"/>
      <c r="I62" s="73"/>
      <c r="J62" s="56"/>
      <c r="K62" s="57">
        <v>27</v>
      </c>
      <c r="L62" s="109">
        <v>30081.64</v>
      </c>
      <c r="M62" s="56"/>
      <c r="N62" s="64">
        <f t="shared" si="2"/>
        <v>43474.97</v>
      </c>
      <c r="O62" s="59"/>
      <c r="P62" s="65"/>
      <c r="Q62" s="66"/>
      <c r="R62" s="56"/>
      <c r="S62" s="56"/>
      <c r="T62" s="67">
        <f t="shared" si="3"/>
        <v>0</v>
      </c>
      <c r="U62" s="24"/>
      <c r="V62" s="69" t="s">
        <v>89</v>
      </c>
      <c r="W62" s="40"/>
      <c r="X62" s="44"/>
    </row>
    <row r="63" spans="1:24" ht="18" customHeight="1">
      <c r="A63" s="50" t="s">
        <v>61</v>
      </c>
      <c r="B63" s="63">
        <v>7</v>
      </c>
      <c r="C63" s="73">
        <v>4673.75</v>
      </c>
      <c r="D63" s="71"/>
      <c r="E63" s="56"/>
      <c r="F63" s="71">
        <v>2</v>
      </c>
      <c r="G63" s="66">
        <v>958.2</v>
      </c>
      <c r="H63" s="71"/>
      <c r="I63" s="73"/>
      <c r="J63" s="56"/>
      <c r="K63" s="57">
        <v>8</v>
      </c>
      <c r="L63" s="109">
        <v>8876.82</v>
      </c>
      <c r="M63" s="56"/>
      <c r="N63" s="64">
        <f t="shared" si="2"/>
        <v>14508.77</v>
      </c>
      <c r="O63" s="59"/>
      <c r="P63" s="65"/>
      <c r="Q63" s="66"/>
      <c r="R63" s="56"/>
      <c r="S63" s="56"/>
      <c r="T63" s="67">
        <f t="shared" si="3"/>
        <v>0</v>
      </c>
      <c r="U63" s="24"/>
      <c r="V63" s="50" t="s">
        <v>90</v>
      </c>
      <c r="W63" s="63"/>
      <c r="X63" s="67"/>
    </row>
    <row r="64" spans="1:24" ht="18" customHeight="1">
      <c r="A64" s="69" t="s">
        <v>91</v>
      </c>
      <c r="B64" s="40">
        <f aca="true" t="shared" si="4" ref="B64:G64">SUM(B65:B68)</f>
        <v>81</v>
      </c>
      <c r="C64" s="37">
        <f t="shared" si="4"/>
        <v>51087.6</v>
      </c>
      <c r="D64" s="40">
        <f t="shared" si="4"/>
        <v>2</v>
      </c>
      <c r="E64" s="37">
        <f t="shared" si="4"/>
        <v>1229.8000000000002</v>
      </c>
      <c r="F64" s="40">
        <f t="shared" si="4"/>
        <v>65</v>
      </c>
      <c r="G64" s="37">
        <f t="shared" si="4"/>
        <v>24270.120000000003</v>
      </c>
      <c r="H64" s="70"/>
      <c r="I64" s="37"/>
      <c r="J64" s="38"/>
      <c r="K64" s="40">
        <f>SUM(K65:K68)</f>
        <v>98</v>
      </c>
      <c r="L64" s="37">
        <f>SUM(L65:L68)</f>
        <v>107819.88</v>
      </c>
      <c r="M64" s="38"/>
      <c r="N64" s="37">
        <f>SUM(N65:N68)</f>
        <v>184407.40000000002</v>
      </c>
      <c r="O64" s="35"/>
      <c r="P64" s="114"/>
      <c r="Q64" s="115"/>
      <c r="R64" s="38"/>
      <c r="S64" s="116">
        <f>SUM(S65:S69)</f>
        <v>0</v>
      </c>
      <c r="T64" s="116">
        <f>SUM(T65:T69)</f>
        <v>0</v>
      </c>
      <c r="U64" s="24"/>
      <c r="V64" s="50" t="s">
        <v>92</v>
      </c>
      <c r="W64" s="63"/>
      <c r="X64" s="67"/>
    </row>
    <row r="65" spans="1:24" ht="18" customHeight="1">
      <c r="A65" s="50" t="s">
        <v>65</v>
      </c>
      <c r="B65" s="63">
        <v>7</v>
      </c>
      <c r="C65" s="66">
        <v>4493.09</v>
      </c>
      <c r="D65" s="72"/>
      <c r="E65" s="66"/>
      <c r="F65" s="71">
        <v>5</v>
      </c>
      <c r="G65" s="66">
        <v>2163.59</v>
      </c>
      <c r="H65" s="71"/>
      <c r="I65" s="73"/>
      <c r="J65" s="56"/>
      <c r="K65" s="57">
        <v>9</v>
      </c>
      <c r="L65" s="109">
        <v>9950.46</v>
      </c>
      <c r="M65" s="56"/>
      <c r="N65" s="64">
        <f>L65+I65+G65+E65+C65</f>
        <v>16607.14</v>
      </c>
      <c r="O65" s="59"/>
      <c r="P65" s="65"/>
      <c r="Q65" s="66"/>
      <c r="R65" s="56"/>
      <c r="S65" s="56"/>
      <c r="T65" s="67">
        <f>S65+Q65</f>
        <v>0</v>
      </c>
      <c r="U65" s="24"/>
      <c r="V65" s="50" t="s">
        <v>93</v>
      </c>
      <c r="W65" s="63"/>
      <c r="X65" s="67"/>
    </row>
    <row r="66" spans="1:24" ht="18" customHeight="1">
      <c r="A66" s="50" t="s">
        <v>67</v>
      </c>
      <c r="B66" s="63">
        <v>34</v>
      </c>
      <c r="C66" s="66">
        <v>21636.12</v>
      </c>
      <c r="D66" s="71">
        <v>1</v>
      </c>
      <c r="E66" s="66">
        <v>615.07</v>
      </c>
      <c r="F66" s="71">
        <v>30</v>
      </c>
      <c r="G66" s="66">
        <v>15500.06</v>
      </c>
      <c r="H66" s="71"/>
      <c r="I66" s="73"/>
      <c r="J66" s="56"/>
      <c r="K66" s="57">
        <v>45</v>
      </c>
      <c r="L66" s="109">
        <v>49272.3</v>
      </c>
      <c r="M66" s="56"/>
      <c r="N66" s="64">
        <f>L66+I66+G66+E66+C66</f>
        <v>87023.55</v>
      </c>
      <c r="O66" s="59"/>
      <c r="P66" s="65"/>
      <c r="Q66" s="66"/>
      <c r="R66" s="56"/>
      <c r="S66" s="56"/>
      <c r="T66" s="67">
        <f>S66+Q66</f>
        <v>0</v>
      </c>
      <c r="U66" s="24"/>
      <c r="V66" s="50" t="s">
        <v>94</v>
      </c>
      <c r="W66" s="63"/>
      <c r="X66" s="67"/>
    </row>
    <row r="67" spans="1:24" ht="18" customHeight="1">
      <c r="A67" s="50" t="s">
        <v>69</v>
      </c>
      <c r="B67" s="63">
        <v>25</v>
      </c>
      <c r="C67" s="66">
        <v>15372.04</v>
      </c>
      <c r="D67" s="72"/>
      <c r="E67" s="66"/>
      <c r="F67" s="71">
        <v>19</v>
      </c>
      <c r="G67" s="66">
        <v>2568.54</v>
      </c>
      <c r="H67" s="71"/>
      <c r="I67" s="73"/>
      <c r="J67" s="56"/>
      <c r="K67" s="57">
        <v>25</v>
      </c>
      <c r="L67" s="109">
        <v>27355.12</v>
      </c>
      <c r="M67" s="56"/>
      <c r="N67" s="64">
        <f>L67+I67+G67+E67+C67</f>
        <v>45295.7</v>
      </c>
      <c r="O67" s="59"/>
      <c r="P67" s="65"/>
      <c r="Q67" s="66"/>
      <c r="R67" s="56"/>
      <c r="S67" s="56"/>
      <c r="T67" s="67">
        <f>S67+Q67</f>
        <v>0</v>
      </c>
      <c r="U67" s="24"/>
      <c r="V67" s="50" t="s">
        <v>95</v>
      </c>
      <c r="W67" s="63"/>
      <c r="X67" s="67"/>
    </row>
    <row r="68" spans="1:24" ht="16.5" customHeight="1">
      <c r="A68" s="50" t="s">
        <v>71</v>
      </c>
      <c r="B68" s="63">
        <v>15</v>
      </c>
      <c r="C68" s="66">
        <v>9586.35</v>
      </c>
      <c r="D68" s="71">
        <v>1</v>
      </c>
      <c r="E68" s="66">
        <v>614.73</v>
      </c>
      <c r="F68" s="71">
        <v>11</v>
      </c>
      <c r="G68" s="66">
        <v>4037.93</v>
      </c>
      <c r="H68" s="71"/>
      <c r="I68" s="73"/>
      <c r="J68" s="56"/>
      <c r="K68" s="57">
        <v>19</v>
      </c>
      <c r="L68" s="109">
        <v>21242</v>
      </c>
      <c r="M68" s="56"/>
      <c r="N68" s="64">
        <f>L68+I68+G68+E68+C68</f>
        <v>35481.01</v>
      </c>
      <c r="O68" s="59"/>
      <c r="P68" s="65"/>
      <c r="Q68" s="66"/>
      <c r="R68" s="56"/>
      <c r="S68" s="56"/>
      <c r="T68" s="67">
        <f>S68+Q68</f>
        <v>0</v>
      </c>
      <c r="U68" s="24"/>
      <c r="V68" s="69" t="s">
        <v>96</v>
      </c>
      <c r="W68" s="40">
        <f>SUM(W69:W73)</f>
        <v>2</v>
      </c>
      <c r="X68" s="44">
        <f>SUM(X69:X73)</f>
        <v>1944.95</v>
      </c>
    </row>
    <row r="69" spans="1:24" ht="16.5" customHeight="1">
      <c r="A69" s="50" t="s">
        <v>97</v>
      </c>
      <c r="B69" s="63"/>
      <c r="C69" s="66"/>
      <c r="D69" s="72"/>
      <c r="E69" s="66"/>
      <c r="F69" s="72"/>
      <c r="G69" s="66"/>
      <c r="H69" s="71"/>
      <c r="I69" s="56"/>
      <c r="J69" s="56"/>
      <c r="K69" s="57"/>
      <c r="L69" s="58"/>
      <c r="M69" s="56"/>
      <c r="N69" s="44"/>
      <c r="O69" s="59"/>
      <c r="P69" s="65"/>
      <c r="Q69" s="66"/>
      <c r="R69" s="56"/>
      <c r="S69" s="56"/>
      <c r="T69" s="67"/>
      <c r="U69" s="24"/>
      <c r="V69" s="50" t="s">
        <v>90</v>
      </c>
      <c r="W69" s="63">
        <v>2</v>
      </c>
      <c r="X69" s="117">
        <v>1944.95</v>
      </c>
    </row>
    <row r="70" spans="1:24" ht="17.25" customHeight="1">
      <c r="A70" s="69" t="s">
        <v>98</v>
      </c>
      <c r="B70" s="40"/>
      <c r="C70" s="37"/>
      <c r="D70" s="70"/>
      <c r="E70" s="37"/>
      <c r="F70" s="70"/>
      <c r="G70" s="37"/>
      <c r="H70" s="41"/>
      <c r="I70" s="37"/>
      <c r="J70" s="38"/>
      <c r="K70" s="42"/>
      <c r="L70" s="43"/>
      <c r="M70" s="38"/>
      <c r="N70" s="44"/>
      <c r="O70" s="35"/>
      <c r="P70" s="36"/>
      <c r="Q70" s="37"/>
      <c r="R70" s="38"/>
      <c r="S70" s="38"/>
      <c r="T70" s="44"/>
      <c r="U70" s="24"/>
      <c r="V70" s="50" t="s">
        <v>92</v>
      </c>
      <c r="W70" s="63"/>
      <c r="X70" s="117"/>
    </row>
    <row r="71" spans="1:24" ht="16.5" customHeight="1">
      <c r="A71" s="50">
        <v>11</v>
      </c>
      <c r="B71" s="63"/>
      <c r="C71" s="66"/>
      <c r="D71" s="72"/>
      <c r="E71" s="66"/>
      <c r="F71" s="72"/>
      <c r="G71" s="66"/>
      <c r="H71" s="72"/>
      <c r="I71" s="56"/>
      <c r="J71" s="56"/>
      <c r="K71" s="57"/>
      <c r="L71" s="58"/>
      <c r="M71" s="56"/>
      <c r="N71" s="44"/>
      <c r="O71" s="59"/>
      <c r="P71" s="65"/>
      <c r="Q71" s="66"/>
      <c r="R71" s="56"/>
      <c r="S71" s="56"/>
      <c r="T71" s="67"/>
      <c r="U71" s="24"/>
      <c r="V71" s="50" t="s">
        <v>93</v>
      </c>
      <c r="W71" s="63"/>
      <c r="X71" s="117"/>
    </row>
    <row r="72" spans="1:24" ht="16.5" customHeight="1">
      <c r="A72" s="79">
        <v>10</v>
      </c>
      <c r="B72" s="63"/>
      <c r="C72" s="56"/>
      <c r="D72" s="71"/>
      <c r="E72" s="56"/>
      <c r="F72" s="71"/>
      <c r="G72" s="56"/>
      <c r="H72" s="71"/>
      <c r="I72" s="56"/>
      <c r="J72" s="56"/>
      <c r="K72" s="57"/>
      <c r="L72" s="58"/>
      <c r="M72" s="56"/>
      <c r="N72" s="44"/>
      <c r="O72" s="59"/>
      <c r="P72" s="65"/>
      <c r="Q72" s="66"/>
      <c r="R72" s="56"/>
      <c r="S72" s="56"/>
      <c r="T72" s="67"/>
      <c r="U72" s="24"/>
      <c r="V72" s="50" t="s">
        <v>94</v>
      </c>
      <c r="W72" s="63"/>
      <c r="X72" s="117"/>
    </row>
    <row r="73" spans="1:24" ht="16.5" customHeight="1">
      <c r="A73" s="79">
        <v>9</v>
      </c>
      <c r="B73" s="63"/>
      <c r="C73" s="56"/>
      <c r="D73" s="71"/>
      <c r="E73" s="56"/>
      <c r="F73" s="71"/>
      <c r="G73" s="56"/>
      <c r="H73" s="71"/>
      <c r="I73" s="56"/>
      <c r="J73" s="56"/>
      <c r="K73" s="57"/>
      <c r="L73" s="58"/>
      <c r="M73" s="56"/>
      <c r="N73" s="44"/>
      <c r="O73" s="59"/>
      <c r="P73" s="65"/>
      <c r="Q73" s="66"/>
      <c r="R73" s="56"/>
      <c r="S73" s="56"/>
      <c r="T73" s="67"/>
      <c r="U73" s="24"/>
      <c r="V73" s="39" t="s">
        <v>95</v>
      </c>
      <c r="W73" s="63"/>
      <c r="X73" s="117"/>
    </row>
    <row r="74" spans="1:24" ht="16.5" customHeight="1">
      <c r="A74" s="110" t="s">
        <v>81</v>
      </c>
      <c r="B74" s="40">
        <f aca="true" t="shared" si="5" ref="B74:G74">SUM(B75:B79)</f>
        <v>52</v>
      </c>
      <c r="C74" s="37">
        <f t="shared" si="5"/>
        <v>177516.73</v>
      </c>
      <c r="D74" s="40">
        <f t="shared" si="5"/>
        <v>2</v>
      </c>
      <c r="E74" s="37">
        <f t="shared" si="5"/>
        <v>6136.06</v>
      </c>
      <c r="F74" s="40">
        <f t="shared" si="5"/>
        <v>42</v>
      </c>
      <c r="G74" s="37">
        <f t="shared" si="5"/>
        <v>17076.92</v>
      </c>
      <c r="H74" s="70"/>
      <c r="I74" s="37"/>
      <c r="J74" s="38"/>
      <c r="K74" s="40">
        <f>SUM(K75:K79)</f>
        <v>51</v>
      </c>
      <c r="L74" s="37">
        <f>SUM(L75:L79)</f>
        <v>40260.600000000006</v>
      </c>
      <c r="M74" s="38"/>
      <c r="N74" s="37">
        <f>SUM(N75:N79)</f>
        <v>240990.31000000003</v>
      </c>
      <c r="O74" s="35"/>
      <c r="P74" s="36"/>
      <c r="Q74" s="37"/>
      <c r="R74" s="38"/>
      <c r="S74" s="111">
        <f>SUM(S75:S79)</f>
        <v>0</v>
      </c>
      <c r="T74" s="111">
        <f>SUM(T75:T79)</f>
        <v>0</v>
      </c>
      <c r="U74" s="24"/>
      <c r="V74" s="69" t="s">
        <v>99</v>
      </c>
      <c r="W74" s="63"/>
      <c r="X74" s="67"/>
    </row>
    <row r="75" spans="1:24" ht="16.5" customHeight="1">
      <c r="A75" s="50" t="s">
        <v>82</v>
      </c>
      <c r="B75" s="63">
        <v>7</v>
      </c>
      <c r="C75" s="73">
        <v>26515.86</v>
      </c>
      <c r="D75" s="71"/>
      <c r="E75" s="56"/>
      <c r="F75" s="71">
        <v>4</v>
      </c>
      <c r="G75" s="66">
        <v>2226.15</v>
      </c>
      <c r="H75" s="71"/>
      <c r="I75" s="73"/>
      <c r="J75" s="56"/>
      <c r="K75" s="57">
        <v>7</v>
      </c>
      <c r="L75" s="109">
        <v>6686</v>
      </c>
      <c r="M75" s="56"/>
      <c r="N75" s="64">
        <f>L75+I75+G75+E75+C75</f>
        <v>35428.01</v>
      </c>
      <c r="O75" s="59"/>
      <c r="P75" s="65"/>
      <c r="Q75" s="66"/>
      <c r="R75" s="56"/>
      <c r="S75" s="56"/>
      <c r="T75" s="67">
        <f aca="true" t="shared" si="6" ref="T75:T85">S75+Q75</f>
        <v>0</v>
      </c>
      <c r="U75" s="24"/>
      <c r="V75" s="50" t="s">
        <v>100</v>
      </c>
      <c r="W75" s="63"/>
      <c r="X75" s="67"/>
    </row>
    <row r="76" spans="1:24" ht="16.5" customHeight="1">
      <c r="A76" s="50" t="s">
        <v>84</v>
      </c>
      <c r="B76" s="63">
        <v>11</v>
      </c>
      <c r="C76" s="73">
        <v>40582.36</v>
      </c>
      <c r="D76" s="71"/>
      <c r="E76" s="56"/>
      <c r="F76" s="71">
        <v>9</v>
      </c>
      <c r="G76" s="66">
        <v>3123.75</v>
      </c>
      <c r="H76" s="71"/>
      <c r="I76" s="73"/>
      <c r="J76" s="56"/>
      <c r="K76" s="57">
        <v>10</v>
      </c>
      <c r="L76" s="109">
        <v>6871.02</v>
      </c>
      <c r="M76" s="56"/>
      <c r="N76" s="64">
        <f>L76+I76+G76+E76+C76</f>
        <v>50577.130000000005</v>
      </c>
      <c r="O76" s="59"/>
      <c r="P76" s="65"/>
      <c r="Q76" s="66"/>
      <c r="R76" s="56"/>
      <c r="S76" s="56"/>
      <c r="T76" s="67">
        <f t="shared" si="6"/>
        <v>0</v>
      </c>
      <c r="U76" s="24"/>
      <c r="V76" s="50" t="s">
        <v>101</v>
      </c>
      <c r="W76" s="63"/>
      <c r="X76" s="67"/>
    </row>
    <row r="77" spans="1:24" ht="16.5" customHeight="1">
      <c r="A77" s="50" t="s">
        <v>85</v>
      </c>
      <c r="B77" s="63">
        <v>15</v>
      </c>
      <c r="C77" s="66">
        <v>51919.67</v>
      </c>
      <c r="D77" s="72"/>
      <c r="E77" s="66"/>
      <c r="F77" s="71">
        <v>10</v>
      </c>
      <c r="G77" s="66">
        <v>4320.73</v>
      </c>
      <c r="H77" s="71"/>
      <c r="I77" s="73"/>
      <c r="J77" s="56"/>
      <c r="K77" s="57">
        <v>13</v>
      </c>
      <c r="L77" s="109">
        <v>10981.74</v>
      </c>
      <c r="M77" s="56"/>
      <c r="N77" s="64">
        <f>L77+I77+G77+E77+C77</f>
        <v>67222.14</v>
      </c>
      <c r="O77" s="59"/>
      <c r="P77" s="65"/>
      <c r="Q77" s="66"/>
      <c r="R77" s="56"/>
      <c r="S77" s="56"/>
      <c r="T77" s="67">
        <f t="shared" si="6"/>
        <v>0</v>
      </c>
      <c r="U77" s="24"/>
      <c r="V77" s="50" t="s">
        <v>102</v>
      </c>
      <c r="W77" s="63"/>
      <c r="X77" s="67"/>
    </row>
    <row r="78" spans="1:24" ht="16.5" customHeight="1">
      <c r="A78" s="50" t="s">
        <v>86</v>
      </c>
      <c r="B78" s="63">
        <v>2</v>
      </c>
      <c r="C78" s="66">
        <v>6488.33</v>
      </c>
      <c r="D78" s="72"/>
      <c r="E78" s="66"/>
      <c r="F78" s="71">
        <v>2</v>
      </c>
      <c r="G78" s="66">
        <v>1011.33</v>
      </c>
      <c r="H78" s="71"/>
      <c r="I78" s="73"/>
      <c r="J78" s="56"/>
      <c r="K78" s="57">
        <v>2</v>
      </c>
      <c r="L78" s="109">
        <v>1561.64</v>
      </c>
      <c r="M78" s="56"/>
      <c r="N78" s="64">
        <f>L78+I78+G78+E78+C78</f>
        <v>9061.3</v>
      </c>
      <c r="O78" s="59"/>
      <c r="P78" s="65"/>
      <c r="Q78" s="66"/>
      <c r="R78" s="56"/>
      <c r="S78" s="56"/>
      <c r="T78" s="67">
        <f t="shared" si="6"/>
        <v>0</v>
      </c>
      <c r="U78" s="24"/>
      <c r="V78" s="50" t="s">
        <v>90</v>
      </c>
      <c r="W78" s="63"/>
      <c r="X78" s="67"/>
    </row>
    <row r="79" spans="1:24" ht="16.5" customHeight="1">
      <c r="A79" s="50" t="s">
        <v>87</v>
      </c>
      <c r="B79" s="63">
        <v>17</v>
      </c>
      <c r="C79" s="66">
        <v>52010.51</v>
      </c>
      <c r="D79" s="71">
        <v>2</v>
      </c>
      <c r="E79" s="66">
        <v>6136.06</v>
      </c>
      <c r="F79" s="71">
        <v>17</v>
      </c>
      <c r="G79" s="66">
        <v>6394.96</v>
      </c>
      <c r="H79" s="72"/>
      <c r="I79" s="56"/>
      <c r="J79" s="56"/>
      <c r="K79" s="57">
        <v>19</v>
      </c>
      <c r="L79" s="109">
        <v>14160.2</v>
      </c>
      <c r="M79" s="56"/>
      <c r="N79" s="64">
        <f>L79+I79+G79+E79+C79</f>
        <v>78701.73000000001</v>
      </c>
      <c r="O79" s="59"/>
      <c r="P79" s="65"/>
      <c r="Q79" s="66"/>
      <c r="R79" s="56"/>
      <c r="S79" s="56"/>
      <c r="T79" s="67">
        <f t="shared" si="6"/>
        <v>0</v>
      </c>
      <c r="U79" s="24"/>
      <c r="V79" s="50" t="s">
        <v>92</v>
      </c>
      <c r="W79" s="63"/>
      <c r="X79" s="117"/>
    </row>
    <row r="80" spans="1:24" ht="39" customHeight="1">
      <c r="A80" s="110" t="s">
        <v>88</v>
      </c>
      <c r="B80" s="40">
        <f>SUM(B81:B85)</f>
        <v>80</v>
      </c>
      <c r="C80" s="37">
        <f>SUM(C81:C85)</f>
        <v>78217.03</v>
      </c>
      <c r="D80" s="70"/>
      <c r="E80" s="37"/>
      <c r="F80" s="40">
        <f>SUM(F81:F85)</f>
        <v>73</v>
      </c>
      <c r="G80" s="37">
        <f>SUM(G81:G85)</f>
        <v>61113.75</v>
      </c>
      <c r="H80" s="70"/>
      <c r="I80" s="37"/>
      <c r="J80" s="56"/>
      <c r="K80" s="40">
        <f>SUM(K81:K85)</f>
        <v>78</v>
      </c>
      <c r="L80" s="37">
        <f>SUM(L81:L85)</f>
        <v>84860.36</v>
      </c>
      <c r="M80" s="56"/>
      <c r="N80" s="37">
        <f>SUM(N81:N85)</f>
        <v>224191.14</v>
      </c>
      <c r="O80" s="59"/>
      <c r="P80" s="36"/>
      <c r="Q80" s="37"/>
      <c r="R80" s="56"/>
      <c r="S80" s="111">
        <f>SUM(S81:S85)</f>
        <v>0</v>
      </c>
      <c r="T80" s="111">
        <f>SUM(T81:T85)</f>
        <v>0</v>
      </c>
      <c r="U80" s="24"/>
      <c r="V80" s="69" t="s">
        <v>103</v>
      </c>
      <c r="W80" s="40">
        <f>SUM(W81:W88)</f>
        <v>25</v>
      </c>
      <c r="X80" s="44">
        <f>SUM(X81:X88)</f>
        <v>21591.31</v>
      </c>
    </row>
    <row r="81" spans="1:24" ht="16.5" customHeight="1">
      <c r="A81" s="112">
        <v>14</v>
      </c>
      <c r="B81" s="63">
        <v>10</v>
      </c>
      <c r="C81" s="66">
        <v>10068.86</v>
      </c>
      <c r="D81" s="72"/>
      <c r="E81" s="66"/>
      <c r="F81" s="71">
        <v>10</v>
      </c>
      <c r="G81" s="66">
        <v>8691.25</v>
      </c>
      <c r="H81" s="71"/>
      <c r="I81" s="73"/>
      <c r="J81" s="56"/>
      <c r="K81" s="57">
        <v>10</v>
      </c>
      <c r="L81" s="109">
        <v>11008.46</v>
      </c>
      <c r="M81" s="56"/>
      <c r="N81" s="64">
        <f>L81+I81+G81+E81+C81</f>
        <v>29768.57</v>
      </c>
      <c r="O81" s="59"/>
      <c r="P81" s="65"/>
      <c r="Q81" s="66"/>
      <c r="R81" s="56"/>
      <c r="S81" s="56"/>
      <c r="T81" s="67">
        <f t="shared" si="6"/>
        <v>0</v>
      </c>
      <c r="U81" s="24"/>
      <c r="V81" s="50" t="s">
        <v>100</v>
      </c>
      <c r="W81" s="63">
        <v>2</v>
      </c>
      <c r="X81" s="67">
        <v>1948.9</v>
      </c>
    </row>
    <row r="82" spans="1:24" ht="16.5" customHeight="1">
      <c r="A82" s="112">
        <v>13</v>
      </c>
      <c r="B82" s="63">
        <v>26</v>
      </c>
      <c r="C82" s="66">
        <v>26011.12</v>
      </c>
      <c r="D82" s="72"/>
      <c r="E82" s="66"/>
      <c r="F82" s="71">
        <v>26</v>
      </c>
      <c r="G82" s="66">
        <v>21371.07</v>
      </c>
      <c r="H82" s="71"/>
      <c r="I82" s="73"/>
      <c r="J82" s="56"/>
      <c r="K82" s="57">
        <v>27</v>
      </c>
      <c r="L82" s="109">
        <v>28773.9</v>
      </c>
      <c r="M82" s="56"/>
      <c r="N82" s="64">
        <f>L82+I82+G82+E82+C82</f>
        <v>76156.09</v>
      </c>
      <c r="O82" s="59"/>
      <c r="P82" s="65"/>
      <c r="Q82" s="66"/>
      <c r="R82" s="56"/>
      <c r="S82" s="56"/>
      <c r="T82" s="67">
        <f t="shared" si="6"/>
        <v>0</v>
      </c>
      <c r="U82" s="24"/>
      <c r="V82" s="50" t="s">
        <v>101</v>
      </c>
      <c r="W82" s="63">
        <v>1</v>
      </c>
      <c r="X82" s="67">
        <v>818.12</v>
      </c>
    </row>
    <row r="83" spans="1:24" ht="16.5" customHeight="1">
      <c r="A83" s="112">
        <v>12</v>
      </c>
      <c r="B83" s="63">
        <v>13</v>
      </c>
      <c r="C83" s="66">
        <v>12941.77</v>
      </c>
      <c r="D83" s="72"/>
      <c r="E83" s="66"/>
      <c r="F83" s="71">
        <v>9</v>
      </c>
      <c r="G83" s="66">
        <v>7382.34</v>
      </c>
      <c r="H83" s="71"/>
      <c r="I83" s="73"/>
      <c r="J83" s="56"/>
      <c r="K83" s="57">
        <v>11</v>
      </c>
      <c r="L83" s="109">
        <v>12018</v>
      </c>
      <c r="M83" s="56"/>
      <c r="N83" s="64">
        <f>L83+I83+G83+E83+C83</f>
        <v>32342.11</v>
      </c>
      <c r="O83" s="59"/>
      <c r="P83" s="65"/>
      <c r="Q83" s="66"/>
      <c r="R83" s="56"/>
      <c r="S83" s="56"/>
      <c r="T83" s="67">
        <f t="shared" si="6"/>
        <v>0</v>
      </c>
      <c r="U83" s="24"/>
      <c r="V83" s="50" t="s">
        <v>102</v>
      </c>
      <c r="W83" s="63"/>
      <c r="X83" s="67"/>
    </row>
    <row r="84" spans="1:24" ht="16.5" customHeight="1">
      <c r="A84" s="112">
        <v>11</v>
      </c>
      <c r="B84" s="63">
        <v>11</v>
      </c>
      <c r="C84" s="66">
        <v>10800.87</v>
      </c>
      <c r="D84" s="72"/>
      <c r="E84" s="66"/>
      <c r="F84" s="71">
        <v>9</v>
      </c>
      <c r="G84" s="66">
        <v>7591.09</v>
      </c>
      <c r="H84" s="71"/>
      <c r="I84" s="73"/>
      <c r="J84" s="56"/>
      <c r="K84" s="57">
        <v>11</v>
      </c>
      <c r="L84" s="109">
        <v>11938</v>
      </c>
      <c r="M84" s="56"/>
      <c r="N84" s="64">
        <f>L84+I84+G84+E84+C84</f>
        <v>30329.96</v>
      </c>
      <c r="O84" s="59"/>
      <c r="P84" s="65"/>
      <c r="Q84" s="66"/>
      <c r="R84" s="56"/>
      <c r="S84" s="56"/>
      <c r="T84" s="67">
        <f t="shared" si="6"/>
        <v>0</v>
      </c>
      <c r="U84" s="24"/>
      <c r="V84" s="50" t="s">
        <v>90</v>
      </c>
      <c r="W84" s="63">
        <v>15</v>
      </c>
      <c r="X84" s="67">
        <v>12771.02</v>
      </c>
    </row>
    <row r="85" spans="1:24" ht="16.5" customHeight="1">
      <c r="A85" s="112">
        <v>10</v>
      </c>
      <c r="B85" s="63">
        <v>20</v>
      </c>
      <c r="C85" s="66">
        <v>18394.41</v>
      </c>
      <c r="D85" s="72"/>
      <c r="E85" s="66"/>
      <c r="F85" s="71">
        <v>19</v>
      </c>
      <c r="G85" s="66">
        <v>16078</v>
      </c>
      <c r="H85" s="71"/>
      <c r="I85" s="73"/>
      <c r="J85" s="56"/>
      <c r="K85" s="57">
        <v>19</v>
      </c>
      <c r="L85" s="109">
        <v>21122</v>
      </c>
      <c r="M85" s="56"/>
      <c r="N85" s="64">
        <f>L85+I85+G85+E85+C85</f>
        <v>55594.41</v>
      </c>
      <c r="O85" s="59"/>
      <c r="P85" s="65"/>
      <c r="Q85" s="66"/>
      <c r="R85" s="56"/>
      <c r="S85" s="56"/>
      <c r="T85" s="67">
        <f t="shared" si="6"/>
        <v>0</v>
      </c>
      <c r="U85" s="24"/>
      <c r="V85" s="50" t="s">
        <v>92</v>
      </c>
      <c r="W85" s="63">
        <v>7</v>
      </c>
      <c r="X85" s="67">
        <v>6053.27</v>
      </c>
    </row>
    <row r="86" spans="1:24" ht="16.5" customHeight="1">
      <c r="A86" s="69" t="s">
        <v>89</v>
      </c>
      <c r="B86" s="40"/>
      <c r="C86" s="37"/>
      <c r="D86" s="70"/>
      <c r="E86" s="37"/>
      <c r="F86" s="70"/>
      <c r="G86" s="37"/>
      <c r="H86" s="41"/>
      <c r="I86" s="38"/>
      <c r="J86" s="38"/>
      <c r="K86" s="42"/>
      <c r="L86" s="43"/>
      <c r="M86" s="38"/>
      <c r="N86" s="44"/>
      <c r="O86" s="35"/>
      <c r="P86" s="36"/>
      <c r="Q86" s="37"/>
      <c r="R86" s="38"/>
      <c r="S86" s="38"/>
      <c r="T86" s="44"/>
      <c r="U86" s="24"/>
      <c r="V86" s="50" t="s">
        <v>93</v>
      </c>
      <c r="W86" s="63"/>
      <c r="X86" s="67"/>
    </row>
    <row r="87" spans="1:24" ht="16.5" customHeight="1">
      <c r="A87" s="50" t="s">
        <v>90</v>
      </c>
      <c r="B87" s="63"/>
      <c r="C87" s="66"/>
      <c r="D87" s="72"/>
      <c r="E87" s="66"/>
      <c r="F87" s="72"/>
      <c r="G87" s="66"/>
      <c r="H87" s="72"/>
      <c r="I87" s="56"/>
      <c r="J87" s="56"/>
      <c r="K87" s="57"/>
      <c r="L87" s="58"/>
      <c r="M87" s="56"/>
      <c r="N87" s="44"/>
      <c r="O87" s="59"/>
      <c r="P87" s="65"/>
      <c r="Q87" s="66"/>
      <c r="R87" s="56"/>
      <c r="S87" s="56"/>
      <c r="T87" s="67"/>
      <c r="U87" s="24"/>
      <c r="V87" s="50" t="s">
        <v>94</v>
      </c>
      <c r="W87" s="63"/>
      <c r="X87" s="67"/>
    </row>
    <row r="88" spans="1:24" ht="16.5" customHeight="1" thickBot="1">
      <c r="A88" s="50" t="s">
        <v>92</v>
      </c>
      <c r="B88" s="63"/>
      <c r="C88" s="66"/>
      <c r="D88" s="72"/>
      <c r="E88" s="66"/>
      <c r="F88" s="72"/>
      <c r="G88" s="66"/>
      <c r="H88" s="72"/>
      <c r="I88" s="56"/>
      <c r="J88" s="56"/>
      <c r="K88" s="57"/>
      <c r="L88" s="58"/>
      <c r="M88" s="56"/>
      <c r="N88" s="44"/>
      <c r="O88" s="59"/>
      <c r="P88" s="65"/>
      <c r="Q88" s="66"/>
      <c r="R88" s="56"/>
      <c r="S88" s="56"/>
      <c r="T88" s="67"/>
      <c r="U88" s="24"/>
      <c r="V88" s="118" t="s">
        <v>95</v>
      </c>
      <c r="W88" s="119"/>
      <c r="X88" s="120"/>
    </row>
    <row r="89" spans="1:24" ht="30.75" customHeight="1" thickBot="1">
      <c r="A89" s="50" t="s">
        <v>93</v>
      </c>
      <c r="B89" s="63"/>
      <c r="C89" s="66"/>
      <c r="D89" s="72"/>
      <c r="E89" s="66"/>
      <c r="F89" s="72"/>
      <c r="G89" s="66"/>
      <c r="H89" s="72"/>
      <c r="I89" s="56"/>
      <c r="J89" s="56"/>
      <c r="K89" s="57"/>
      <c r="L89" s="58"/>
      <c r="M89" s="56"/>
      <c r="N89" s="44"/>
      <c r="O89" s="59"/>
      <c r="P89" s="65"/>
      <c r="Q89" s="66"/>
      <c r="R89" s="56"/>
      <c r="S89" s="56"/>
      <c r="T89" s="67"/>
      <c r="U89" s="24"/>
      <c r="V89" s="98" t="s">
        <v>104</v>
      </c>
      <c r="W89" s="121">
        <f>SUM(W50+W56+W62+W68+W74+W80)</f>
        <v>63</v>
      </c>
      <c r="X89" s="122">
        <f>SUM(X50+X56+X62+X68+X74+X80)</f>
        <v>94696.64</v>
      </c>
    </row>
    <row r="90" spans="1:24" ht="30.75" customHeight="1" thickBot="1">
      <c r="A90" s="50" t="s">
        <v>94</v>
      </c>
      <c r="B90" s="63"/>
      <c r="C90" s="66"/>
      <c r="D90" s="72"/>
      <c r="E90" s="66"/>
      <c r="F90" s="72"/>
      <c r="G90" s="66"/>
      <c r="H90" s="72"/>
      <c r="I90" s="56"/>
      <c r="J90" s="56"/>
      <c r="K90" s="57"/>
      <c r="L90" s="58"/>
      <c r="M90" s="56"/>
      <c r="N90" s="44"/>
      <c r="O90" s="59"/>
      <c r="P90" s="65"/>
      <c r="Q90" s="66"/>
      <c r="R90" s="56"/>
      <c r="S90" s="56"/>
      <c r="T90" s="67"/>
      <c r="U90" s="24"/>
      <c r="V90" s="123" t="s">
        <v>105</v>
      </c>
      <c r="W90" s="124">
        <f>(W49+W89)</f>
        <v>334</v>
      </c>
      <c r="X90" s="125">
        <f>(X49+X89)</f>
        <v>290557.39</v>
      </c>
    </row>
    <row r="91" spans="1:24" ht="16.5" customHeight="1">
      <c r="A91" s="50" t="s">
        <v>95</v>
      </c>
      <c r="B91" s="63"/>
      <c r="C91" s="66"/>
      <c r="D91" s="72"/>
      <c r="E91" s="66"/>
      <c r="F91" s="72"/>
      <c r="G91" s="66"/>
      <c r="H91" s="72"/>
      <c r="I91" s="56"/>
      <c r="J91" s="56"/>
      <c r="K91" s="57"/>
      <c r="L91" s="58"/>
      <c r="M91" s="56"/>
      <c r="N91" s="44"/>
      <c r="O91" s="59"/>
      <c r="P91" s="65"/>
      <c r="Q91" s="66"/>
      <c r="R91" s="56"/>
      <c r="S91" s="56"/>
      <c r="T91" s="67"/>
      <c r="U91" s="24"/>
      <c r="V91" s="28" t="s">
        <v>106</v>
      </c>
      <c r="W91" s="126">
        <v>3</v>
      </c>
      <c r="X91" s="127">
        <v>1213.43</v>
      </c>
    </row>
    <row r="92" spans="1:24" ht="16.5" customHeight="1">
      <c r="A92" s="69" t="s">
        <v>96</v>
      </c>
      <c r="B92" s="40">
        <v>3</v>
      </c>
      <c r="C92" s="37">
        <f>SUM(C93:C97)</f>
        <v>2961.69</v>
      </c>
      <c r="D92" s="70"/>
      <c r="E92" s="37"/>
      <c r="F92" s="40">
        <v>3</v>
      </c>
      <c r="G92" s="37">
        <f>SUM(G93:G97)</f>
        <v>1114.4</v>
      </c>
      <c r="H92" s="70"/>
      <c r="I92" s="37"/>
      <c r="J92" s="56"/>
      <c r="K92" s="42">
        <v>3</v>
      </c>
      <c r="L92" s="37">
        <f>SUM(L93:L97)</f>
        <v>3354</v>
      </c>
      <c r="M92" s="56"/>
      <c r="N92" s="37">
        <f>SUM(N93:N97)</f>
        <v>7430.09</v>
      </c>
      <c r="O92" s="59"/>
      <c r="P92" s="36"/>
      <c r="Q92" s="37"/>
      <c r="R92" s="56"/>
      <c r="S92" s="111">
        <f>SUM(S93:S97)</f>
        <v>0</v>
      </c>
      <c r="T92" s="111">
        <f>SUM(T93:T97)</f>
        <v>0</v>
      </c>
      <c r="U92" s="24"/>
      <c r="V92" s="50" t="s">
        <v>107</v>
      </c>
      <c r="W92" s="63"/>
      <c r="X92" s="61"/>
    </row>
    <row r="93" spans="1:24" ht="16.5" customHeight="1">
      <c r="A93" s="50" t="s">
        <v>90</v>
      </c>
      <c r="B93" s="63">
        <v>1</v>
      </c>
      <c r="C93" s="128">
        <v>994.2</v>
      </c>
      <c r="D93" s="129"/>
      <c r="E93" s="128"/>
      <c r="F93" s="130">
        <v>1</v>
      </c>
      <c r="G93" s="128">
        <v>358.2</v>
      </c>
      <c r="H93" s="130"/>
      <c r="I93" s="73"/>
      <c r="J93" s="56"/>
      <c r="K93" s="57">
        <v>1</v>
      </c>
      <c r="L93" s="131">
        <v>1118</v>
      </c>
      <c r="M93" s="56"/>
      <c r="N93" s="64">
        <f>L93+I93+G93+E93+C93</f>
        <v>2470.4</v>
      </c>
      <c r="O93" s="59"/>
      <c r="P93" s="65"/>
      <c r="Q93" s="66"/>
      <c r="R93" s="56"/>
      <c r="S93" s="56"/>
      <c r="T93" s="67">
        <f>S93+Q93</f>
        <v>0</v>
      </c>
      <c r="U93" s="24"/>
      <c r="V93" s="39" t="s">
        <v>108</v>
      </c>
      <c r="W93" s="63"/>
      <c r="X93" s="67"/>
    </row>
    <row r="94" spans="1:24" ht="16.5" customHeight="1" thickBot="1">
      <c r="A94" s="50" t="s">
        <v>92</v>
      </c>
      <c r="B94" s="63">
        <v>1</v>
      </c>
      <c r="C94" s="128">
        <v>1011.18</v>
      </c>
      <c r="D94" s="129"/>
      <c r="E94" s="128"/>
      <c r="F94" s="130">
        <v>1</v>
      </c>
      <c r="G94" s="128">
        <v>358.2</v>
      </c>
      <c r="H94" s="130"/>
      <c r="I94" s="73"/>
      <c r="J94" s="56"/>
      <c r="K94" s="57">
        <v>1</v>
      </c>
      <c r="L94" s="131">
        <v>1118</v>
      </c>
      <c r="M94" s="56"/>
      <c r="N94" s="64">
        <f>L94+I94+G94+E94+C94</f>
        <v>2487.38</v>
      </c>
      <c r="O94" s="59"/>
      <c r="P94" s="65"/>
      <c r="Q94" s="66"/>
      <c r="R94" s="56"/>
      <c r="S94" s="56"/>
      <c r="T94" s="67">
        <f>S94+Q94</f>
        <v>0</v>
      </c>
      <c r="U94" s="24"/>
      <c r="V94" s="132" t="s">
        <v>109</v>
      </c>
      <c r="W94" s="81"/>
      <c r="X94" s="133"/>
    </row>
    <row r="95" spans="1:24" ht="21.75" customHeight="1" thickBot="1">
      <c r="A95" s="50" t="s">
        <v>93</v>
      </c>
      <c r="B95" s="63"/>
      <c r="C95" s="128"/>
      <c r="D95" s="129"/>
      <c r="E95" s="128"/>
      <c r="F95" s="129"/>
      <c r="G95" s="128"/>
      <c r="H95" s="129"/>
      <c r="I95" s="56"/>
      <c r="J95" s="56"/>
      <c r="K95" s="57"/>
      <c r="L95" s="58"/>
      <c r="M95" s="56"/>
      <c r="N95" s="64">
        <f>L95+I95+G95+E95+C95</f>
        <v>0</v>
      </c>
      <c r="O95" s="59"/>
      <c r="P95" s="65"/>
      <c r="Q95" s="66"/>
      <c r="R95" s="56"/>
      <c r="S95" s="56"/>
      <c r="T95" s="67"/>
      <c r="U95" s="24"/>
      <c r="V95" s="98" t="s">
        <v>110</v>
      </c>
      <c r="W95" s="134">
        <f>W90+W91</f>
        <v>337</v>
      </c>
      <c r="X95" s="135">
        <f>SUM(X90:X94)</f>
        <v>291770.82</v>
      </c>
    </row>
    <row r="96" spans="1:24" ht="16.5" customHeight="1">
      <c r="A96" s="50" t="s">
        <v>94</v>
      </c>
      <c r="B96" s="63"/>
      <c r="C96" s="128"/>
      <c r="D96" s="129"/>
      <c r="E96" s="128"/>
      <c r="F96" s="129"/>
      <c r="G96" s="128"/>
      <c r="H96" s="129"/>
      <c r="I96" s="56"/>
      <c r="J96" s="56"/>
      <c r="K96" s="57"/>
      <c r="L96" s="58"/>
      <c r="M96" s="56"/>
      <c r="N96" s="44"/>
      <c r="O96" s="59"/>
      <c r="P96" s="65"/>
      <c r="Q96" s="66"/>
      <c r="R96" s="56"/>
      <c r="S96" s="56"/>
      <c r="T96" s="67"/>
      <c r="U96" s="24"/>
      <c r="V96" s="136"/>
      <c r="W96" s="137"/>
      <c r="X96" s="138" t="s">
        <v>111</v>
      </c>
    </row>
    <row r="97" spans="1:24" ht="16.5" customHeight="1">
      <c r="A97" s="39" t="s">
        <v>95</v>
      </c>
      <c r="B97" s="63">
        <v>1</v>
      </c>
      <c r="C97" s="128">
        <v>956.31</v>
      </c>
      <c r="D97" s="129"/>
      <c r="E97" s="128"/>
      <c r="F97" s="130">
        <v>1</v>
      </c>
      <c r="G97" s="128">
        <v>398</v>
      </c>
      <c r="H97" s="130"/>
      <c r="I97" s="73"/>
      <c r="J97" s="56"/>
      <c r="K97" s="57">
        <v>1</v>
      </c>
      <c r="L97" s="109">
        <v>1118</v>
      </c>
      <c r="M97" s="56"/>
      <c r="N97" s="64">
        <f>L97+I97+G97+E97+C97</f>
        <v>2472.31</v>
      </c>
      <c r="O97" s="59"/>
      <c r="P97" s="65"/>
      <c r="Q97" s="66"/>
      <c r="R97" s="56"/>
      <c r="S97" s="56"/>
      <c r="T97" s="67">
        <f>S97+Q97</f>
        <v>0</v>
      </c>
      <c r="U97" s="24"/>
      <c r="V97" s="136"/>
      <c r="W97" s="137"/>
      <c r="X97" s="138"/>
    </row>
    <row r="98" spans="1:24" ht="16.5" customHeight="1">
      <c r="A98" s="69" t="s">
        <v>99</v>
      </c>
      <c r="B98" s="40">
        <v>9</v>
      </c>
      <c r="C98" s="37">
        <f>SUM(C99:C103)</f>
        <v>8583.1</v>
      </c>
      <c r="D98" s="70"/>
      <c r="E98" s="37"/>
      <c r="F98" s="40">
        <v>5</v>
      </c>
      <c r="G98" s="37">
        <f>SUM(G99:G103)</f>
        <v>2606.9</v>
      </c>
      <c r="H98" s="72"/>
      <c r="I98" s="56"/>
      <c r="J98" s="56"/>
      <c r="K98" s="42">
        <v>9</v>
      </c>
      <c r="L98" s="37">
        <f>SUM(L99:L103)</f>
        <v>9756.1</v>
      </c>
      <c r="M98" s="56"/>
      <c r="N98" s="37">
        <f>SUM(N99:N103)</f>
        <v>20946.1</v>
      </c>
      <c r="O98" s="59"/>
      <c r="P98" s="36"/>
      <c r="Q98" s="37"/>
      <c r="R98" s="56"/>
      <c r="S98" s="111">
        <f>SUM(S99:S103)</f>
        <v>0</v>
      </c>
      <c r="T98" s="111">
        <f>SUM(T99:T103)</f>
        <v>0</v>
      </c>
      <c r="U98" s="24"/>
      <c r="V98" s="136"/>
      <c r="W98" s="137"/>
      <c r="X98" s="138"/>
    </row>
    <row r="99" spans="1:24" ht="16.5" customHeight="1">
      <c r="A99" s="50" t="s">
        <v>100</v>
      </c>
      <c r="B99" s="63"/>
      <c r="C99" s="66"/>
      <c r="D99" s="72"/>
      <c r="E99" s="66"/>
      <c r="F99" s="72"/>
      <c r="G99" s="66"/>
      <c r="H99" s="72"/>
      <c r="I99" s="56"/>
      <c r="J99" s="56"/>
      <c r="K99" s="57"/>
      <c r="L99" s="58"/>
      <c r="M99" s="56"/>
      <c r="N99" s="44"/>
      <c r="O99" s="59"/>
      <c r="P99" s="65"/>
      <c r="Q99" s="66"/>
      <c r="R99" s="56"/>
      <c r="S99" s="56"/>
      <c r="T99" s="67"/>
      <c r="U99" s="24"/>
      <c r="V99" s="139"/>
      <c r="W99" s="137"/>
      <c r="X99" s="59"/>
    </row>
    <row r="100" spans="1:24" ht="16.5" customHeight="1">
      <c r="A100" s="50" t="s">
        <v>101</v>
      </c>
      <c r="B100" s="63"/>
      <c r="C100" s="66"/>
      <c r="D100" s="72"/>
      <c r="E100" s="66"/>
      <c r="F100" s="72"/>
      <c r="G100" s="66"/>
      <c r="H100" s="72"/>
      <c r="I100" s="56"/>
      <c r="J100" s="56"/>
      <c r="K100" s="57"/>
      <c r="L100" s="58"/>
      <c r="M100" s="56"/>
      <c r="N100" s="44"/>
      <c r="O100" s="59"/>
      <c r="P100" s="65"/>
      <c r="Q100" s="66"/>
      <c r="R100" s="56"/>
      <c r="S100" s="56"/>
      <c r="T100" s="67"/>
      <c r="U100" s="24"/>
      <c r="V100" s="136"/>
      <c r="W100" s="137"/>
      <c r="X100" s="59"/>
    </row>
    <row r="101" spans="1:24" ht="16.5" customHeight="1">
      <c r="A101" s="50" t="s">
        <v>102</v>
      </c>
      <c r="B101" s="63"/>
      <c r="C101" s="66"/>
      <c r="D101" s="72"/>
      <c r="E101" s="66"/>
      <c r="F101" s="72"/>
      <c r="G101" s="66"/>
      <c r="H101" s="72"/>
      <c r="I101" s="56"/>
      <c r="J101" s="56"/>
      <c r="K101" s="57"/>
      <c r="L101" s="58"/>
      <c r="M101" s="56"/>
      <c r="N101" s="44"/>
      <c r="O101" s="59"/>
      <c r="P101" s="65"/>
      <c r="Q101" s="66"/>
      <c r="R101" s="56"/>
      <c r="S101" s="56"/>
      <c r="T101" s="67"/>
      <c r="U101" s="24"/>
      <c r="V101" s="136"/>
      <c r="W101" s="137"/>
      <c r="X101" s="59"/>
    </row>
    <row r="102" spans="1:24" ht="16.5" customHeight="1">
      <c r="A102" s="50" t="s">
        <v>90</v>
      </c>
      <c r="B102" s="63">
        <v>2</v>
      </c>
      <c r="C102" s="66">
        <v>1959.7</v>
      </c>
      <c r="D102" s="72"/>
      <c r="E102" s="66"/>
      <c r="F102" s="71">
        <v>1</v>
      </c>
      <c r="G102" s="66">
        <v>656.7</v>
      </c>
      <c r="H102" s="72"/>
      <c r="I102" s="56"/>
      <c r="J102" s="56"/>
      <c r="K102" s="57">
        <v>2</v>
      </c>
      <c r="L102" s="109">
        <v>2236</v>
      </c>
      <c r="M102" s="56"/>
      <c r="N102" s="64">
        <f>L102+I102+G102+E102+C102</f>
        <v>4852.4</v>
      </c>
      <c r="O102" s="59"/>
      <c r="P102" s="65"/>
      <c r="Q102" s="66"/>
      <c r="R102" s="56"/>
      <c r="S102" s="56"/>
      <c r="T102" s="67">
        <f>S102+Q102</f>
        <v>0</v>
      </c>
      <c r="U102" s="24"/>
      <c r="V102" s="136"/>
      <c r="W102" s="137"/>
      <c r="X102" s="59"/>
    </row>
    <row r="103" spans="1:24" ht="16.5" customHeight="1">
      <c r="A103" s="50" t="s">
        <v>92</v>
      </c>
      <c r="B103" s="63">
        <v>7</v>
      </c>
      <c r="C103" s="128">
        <v>6623.4</v>
      </c>
      <c r="D103" s="129"/>
      <c r="E103" s="128"/>
      <c r="F103" s="130">
        <v>4</v>
      </c>
      <c r="G103" s="128">
        <v>1950.2</v>
      </c>
      <c r="H103" s="129"/>
      <c r="I103" s="56"/>
      <c r="J103" s="56"/>
      <c r="K103" s="57">
        <v>7</v>
      </c>
      <c r="L103" s="109">
        <v>7520.1</v>
      </c>
      <c r="M103" s="56"/>
      <c r="N103" s="64">
        <f>L103+I103+G103+E103+C103</f>
        <v>16093.7</v>
      </c>
      <c r="O103" s="59"/>
      <c r="P103" s="65"/>
      <c r="Q103" s="66"/>
      <c r="R103" s="56"/>
      <c r="S103" s="56"/>
      <c r="T103" s="67">
        <f>S103+Q103</f>
        <v>0</v>
      </c>
      <c r="U103" s="24"/>
      <c r="V103" s="136"/>
      <c r="W103" s="137"/>
      <c r="X103" s="59"/>
    </row>
    <row r="104" spans="1:24" ht="39" customHeight="1">
      <c r="A104" s="69" t="s">
        <v>103</v>
      </c>
      <c r="B104" s="40">
        <f>SUM(B105:B112)</f>
        <v>62</v>
      </c>
      <c r="C104" s="37">
        <f>SUM(C105:C112)</f>
        <v>57906.68</v>
      </c>
      <c r="D104" s="70">
        <v>1</v>
      </c>
      <c r="E104" s="37">
        <v>939.33</v>
      </c>
      <c r="F104" s="70">
        <v>28</v>
      </c>
      <c r="G104" s="37">
        <f>SUM(G105:G112)</f>
        <v>10686.3</v>
      </c>
      <c r="H104" s="70">
        <v>1</v>
      </c>
      <c r="I104" s="37">
        <f>SUM(I105:I112)</f>
        <v>2458</v>
      </c>
      <c r="J104" s="56"/>
      <c r="K104" s="42">
        <f>SUM(K107:K112)</f>
        <v>60</v>
      </c>
      <c r="L104" s="37">
        <f>SUM(L105:L112)</f>
        <v>65499.64</v>
      </c>
      <c r="M104" s="56"/>
      <c r="N104" s="37">
        <f>SUM(N105:N112)</f>
        <v>137489.94999999998</v>
      </c>
      <c r="O104" s="59"/>
      <c r="P104" s="36"/>
      <c r="Q104" s="37"/>
      <c r="R104" s="37"/>
      <c r="S104" s="111">
        <f>SUM(S105:S112)</f>
        <v>0</v>
      </c>
      <c r="T104" s="111">
        <f>SUM(T105:T112)</f>
        <v>0</v>
      </c>
      <c r="U104" s="24"/>
      <c r="V104" s="136"/>
      <c r="W104" s="137"/>
      <c r="X104" s="138"/>
    </row>
    <row r="105" spans="1:24" ht="16.5" customHeight="1">
      <c r="A105" s="50" t="s">
        <v>100</v>
      </c>
      <c r="B105" s="63"/>
      <c r="C105" s="66"/>
      <c r="D105" s="72"/>
      <c r="E105" s="66"/>
      <c r="F105" s="72"/>
      <c r="G105" s="66"/>
      <c r="H105" s="140"/>
      <c r="I105" s="56"/>
      <c r="J105" s="56"/>
      <c r="K105" s="57"/>
      <c r="L105" s="58"/>
      <c r="M105" s="56"/>
      <c r="N105" s="44"/>
      <c r="O105" s="59"/>
      <c r="P105" s="65"/>
      <c r="Q105" s="66"/>
      <c r="R105" s="56"/>
      <c r="S105" s="56"/>
      <c r="T105" s="67"/>
      <c r="U105" s="24"/>
      <c r="V105" s="139"/>
      <c r="W105" s="137"/>
      <c r="X105" s="59"/>
    </row>
    <row r="106" spans="1:24" ht="16.5" customHeight="1">
      <c r="A106" s="50" t="s">
        <v>101</v>
      </c>
      <c r="B106" s="63"/>
      <c r="C106" s="66"/>
      <c r="D106" s="72"/>
      <c r="E106" s="66"/>
      <c r="F106" s="72"/>
      <c r="G106" s="66"/>
      <c r="H106" s="140"/>
      <c r="I106" s="56"/>
      <c r="J106" s="56"/>
      <c r="K106" s="57"/>
      <c r="L106" s="58"/>
      <c r="M106" s="56"/>
      <c r="N106" s="44"/>
      <c r="O106" s="59"/>
      <c r="P106" s="65"/>
      <c r="Q106" s="66"/>
      <c r="R106" s="56"/>
      <c r="S106" s="56"/>
      <c r="T106" s="67"/>
      <c r="U106" s="24"/>
      <c r="V106" s="136"/>
      <c r="W106" s="137"/>
      <c r="X106" s="59"/>
    </row>
    <row r="107" spans="1:24" ht="16.5" customHeight="1">
      <c r="A107" s="50" t="s">
        <v>102</v>
      </c>
      <c r="B107" s="63">
        <v>1</v>
      </c>
      <c r="C107" s="66">
        <v>979.59</v>
      </c>
      <c r="D107" s="72"/>
      <c r="E107" s="66"/>
      <c r="F107" s="71">
        <v>1</v>
      </c>
      <c r="G107" s="66">
        <v>477.6</v>
      </c>
      <c r="H107" s="140"/>
      <c r="I107" s="73"/>
      <c r="J107" s="56"/>
      <c r="K107" s="57">
        <v>1</v>
      </c>
      <c r="L107" s="109">
        <v>1028</v>
      </c>
      <c r="M107" s="56"/>
      <c r="N107" s="64">
        <f>L107+I107+G107+E107+C107</f>
        <v>2485.19</v>
      </c>
      <c r="O107" s="59"/>
      <c r="P107" s="65"/>
      <c r="Q107" s="66"/>
      <c r="R107" s="56"/>
      <c r="S107" s="56"/>
      <c r="T107" s="67">
        <f>S107+Q107</f>
        <v>0</v>
      </c>
      <c r="U107" s="24"/>
      <c r="V107" s="136"/>
      <c r="W107" s="137"/>
      <c r="X107" s="59"/>
    </row>
    <row r="108" spans="1:24" ht="16.5" customHeight="1">
      <c r="A108" s="50" t="s">
        <v>90</v>
      </c>
      <c r="B108" s="63">
        <v>7</v>
      </c>
      <c r="C108" s="66">
        <v>6844.1</v>
      </c>
      <c r="D108" s="72"/>
      <c r="E108" s="66"/>
      <c r="F108" s="71">
        <v>2</v>
      </c>
      <c r="G108" s="66">
        <v>1472.6</v>
      </c>
      <c r="H108" s="140"/>
      <c r="I108" s="73"/>
      <c r="J108" s="56"/>
      <c r="K108" s="57">
        <v>7</v>
      </c>
      <c r="L108" s="109">
        <v>7546</v>
      </c>
      <c r="M108" s="56"/>
      <c r="N108" s="64">
        <f>L108+I108+G108+E108+C108</f>
        <v>15862.7</v>
      </c>
      <c r="O108" s="59"/>
      <c r="P108" s="65"/>
      <c r="Q108" s="66"/>
      <c r="R108" s="56"/>
      <c r="S108" s="56"/>
      <c r="T108" s="67">
        <f>S108+Q108</f>
        <v>0</v>
      </c>
      <c r="U108" s="24"/>
      <c r="V108" s="136"/>
      <c r="W108" s="137"/>
      <c r="X108" s="59"/>
    </row>
    <row r="109" spans="1:24" ht="16.5" customHeight="1">
      <c r="A109" s="50" t="s">
        <v>92</v>
      </c>
      <c r="B109" s="63">
        <v>53</v>
      </c>
      <c r="C109" s="66">
        <v>49201.29</v>
      </c>
      <c r="D109" s="71">
        <v>1</v>
      </c>
      <c r="E109" s="66">
        <v>939.33</v>
      </c>
      <c r="F109" s="71">
        <v>19</v>
      </c>
      <c r="G109" s="66">
        <v>8019.7</v>
      </c>
      <c r="H109" s="140">
        <v>1</v>
      </c>
      <c r="I109" s="73">
        <v>2458</v>
      </c>
      <c r="J109" s="56"/>
      <c r="K109" s="57">
        <v>51</v>
      </c>
      <c r="L109" s="109">
        <v>55807.64</v>
      </c>
      <c r="M109" s="56"/>
      <c r="N109" s="64">
        <f>L109+I109+G109+E109+C109</f>
        <v>116425.95999999999</v>
      </c>
      <c r="O109" s="59"/>
      <c r="P109" s="65"/>
      <c r="Q109" s="66"/>
      <c r="R109" s="66"/>
      <c r="S109" s="56"/>
      <c r="T109" s="67">
        <f>S109+Q109</f>
        <v>0</v>
      </c>
      <c r="U109" s="24"/>
      <c r="V109" s="136"/>
      <c r="W109" s="137"/>
      <c r="X109" s="59"/>
    </row>
    <row r="110" spans="1:24" ht="16.5" customHeight="1">
      <c r="A110" s="50" t="s">
        <v>93</v>
      </c>
      <c r="B110" s="63"/>
      <c r="C110" s="66"/>
      <c r="D110" s="72"/>
      <c r="E110" s="66"/>
      <c r="F110" s="72"/>
      <c r="G110" s="66"/>
      <c r="H110" s="140"/>
      <c r="I110" s="56"/>
      <c r="J110" s="56"/>
      <c r="K110" s="57"/>
      <c r="L110" s="58"/>
      <c r="M110" s="56"/>
      <c r="N110" s="78"/>
      <c r="O110" s="59"/>
      <c r="P110" s="65"/>
      <c r="Q110" s="66"/>
      <c r="R110" s="56"/>
      <c r="S110" s="56"/>
      <c r="T110" s="67"/>
      <c r="U110" s="24"/>
      <c r="V110" s="136"/>
      <c r="W110" s="137"/>
      <c r="X110" s="59"/>
    </row>
    <row r="111" spans="1:24" ht="16.5" customHeight="1">
      <c r="A111" s="50" t="s">
        <v>94</v>
      </c>
      <c r="B111" s="63"/>
      <c r="C111" s="66"/>
      <c r="D111" s="72"/>
      <c r="E111" s="66"/>
      <c r="F111" s="72"/>
      <c r="G111" s="66"/>
      <c r="H111" s="140"/>
      <c r="I111" s="56"/>
      <c r="J111" s="56"/>
      <c r="K111" s="57"/>
      <c r="L111" s="58"/>
      <c r="M111" s="56"/>
      <c r="N111" s="78"/>
      <c r="O111" s="59"/>
      <c r="P111" s="65"/>
      <c r="Q111" s="66"/>
      <c r="R111" s="56"/>
      <c r="S111" s="56"/>
      <c r="T111" s="67"/>
      <c r="U111" s="24"/>
      <c r="V111" s="136"/>
      <c r="W111" s="137"/>
      <c r="X111" s="59"/>
    </row>
    <row r="112" spans="1:24" ht="16.5" customHeight="1" thickBot="1">
      <c r="A112" s="141" t="s">
        <v>95</v>
      </c>
      <c r="B112" s="142">
        <v>1</v>
      </c>
      <c r="C112" s="143">
        <v>881.7</v>
      </c>
      <c r="D112" s="144"/>
      <c r="E112" s="143"/>
      <c r="F112" s="145">
        <v>1</v>
      </c>
      <c r="G112" s="143">
        <v>716.4</v>
      </c>
      <c r="H112" s="146"/>
      <c r="I112" s="147"/>
      <c r="J112" s="148"/>
      <c r="K112" s="149">
        <v>1</v>
      </c>
      <c r="L112" s="150">
        <v>1118</v>
      </c>
      <c r="M112" s="148"/>
      <c r="N112" s="64">
        <f>L112+I112+G112+E112+C112</f>
        <v>2716.1000000000004</v>
      </c>
      <c r="O112" s="59"/>
      <c r="P112" s="151"/>
      <c r="Q112" s="152"/>
      <c r="R112" s="82"/>
      <c r="S112" s="56"/>
      <c r="T112" s="67">
        <f>S112+Q112</f>
        <v>0</v>
      </c>
      <c r="U112" s="24"/>
      <c r="V112" s="136"/>
      <c r="W112" s="137"/>
      <c r="X112" s="59"/>
    </row>
    <row r="113" spans="1:24" ht="30" customHeight="1" thickBot="1">
      <c r="A113" s="153" t="s">
        <v>104</v>
      </c>
      <c r="B113" s="154">
        <f>B104+B98+B92+B86+B80+B74+B70+B64+B57+B50</f>
        <v>608</v>
      </c>
      <c r="C113" s="155">
        <f>C104+C98+C92+C86+C80+C74+C70+C64+C57+C50</f>
        <v>591786.5599999999</v>
      </c>
      <c r="D113" s="156">
        <v>5</v>
      </c>
      <c r="E113" s="155">
        <f>E104+E98+E92+E86+E80+E74+E70+E64+E57+E50</f>
        <v>8305.19</v>
      </c>
      <c r="F113" s="156">
        <v>452</v>
      </c>
      <c r="G113" s="155">
        <f>G104+G98+G92+G86+G80+G74+G70+G64+G57+G50</f>
        <v>225371.13</v>
      </c>
      <c r="H113" s="156">
        <v>1</v>
      </c>
      <c r="I113" s="155">
        <f>I104+I98+I92+I86+I80+I74+I70+I64+I57+I50</f>
        <v>2458</v>
      </c>
      <c r="J113" s="157"/>
      <c r="K113" s="154">
        <f>K104+K98+K92+K86+K80+K74+K70+K64+K57+K50</f>
        <v>637</v>
      </c>
      <c r="L113" s="155">
        <f>L104+L98+L92+L86+L80+L74+L70+L64+L57+L50</f>
        <v>685812.92</v>
      </c>
      <c r="M113" s="157"/>
      <c r="N113" s="155">
        <f>N104+N98+N92+N86+N80+N74+N70+N64+N57+N50</f>
        <v>1513733.8000000003</v>
      </c>
      <c r="O113" s="158"/>
      <c r="P113" s="159"/>
      <c r="Q113" s="155"/>
      <c r="R113" s="155"/>
      <c r="S113" s="155">
        <f>SUM(S50+S57+S64+S70+S74+S80+S86+S92+S98+S104)</f>
        <v>0</v>
      </c>
      <c r="T113" s="155">
        <f>SUM(T50+T57+T64+T70+T74+T80+T86+T92+T98+T104)</f>
        <v>0</v>
      </c>
      <c r="U113" s="24"/>
      <c r="V113" s="136"/>
      <c r="W113" s="137"/>
      <c r="X113" s="59"/>
    </row>
    <row r="114" spans="1:24" ht="30" customHeight="1" thickBot="1">
      <c r="A114" s="123" t="s">
        <v>105</v>
      </c>
      <c r="B114" s="160">
        <f>B113+B48</f>
        <v>728</v>
      </c>
      <c r="C114" s="161">
        <f>C113+C48</f>
        <v>683426.97</v>
      </c>
      <c r="D114" s="156">
        <v>5</v>
      </c>
      <c r="E114" s="161">
        <f>E113+E48</f>
        <v>8305.19</v>
      </c>
      <c r="F114" s="156">
        <v>456</v>
      </c>
      <c r="G114" s="161">
        <f>G113+G48</f>
        <v>227707.91</v>
      </c>
      <c r="H114" s="156">
        <v>76</v>
      </c>
      <c r="I114" s="161">
        <f>I113+I48</f>
        <v>113588</v>
      </c>
      <c r="J114" s="157"/>
      <c r="K114" s="156">
        <v>637</v>
      </c>
      <c r="L114" s="161">
        <f>L113+L48</f>
        <v>685812.92</v>
      </c>
      <c r="M114" s="157"/>
      <c r="N114" s="161">
        <f>N113+N48</f>
        <v>1718840.9900000002</v>
      </c>
      <c r="O114" s="158"/>
      <c r="P114" s="162"/>
      <c r="Q114" s="161">
        <f>Q113+Q48</f>
        <v>0</v>
      </c>
      <c r="R114" s="161"/>
      <c r="S114" s="163">
        <f>S113+S48</f>
        <v>0</v>
      </c>
      <c r="T114" s="163">
        <f>T113+T48</f>
        <v>0</v>
      </c>
      <c r="U114" s="24"/>
      <c r="V114" s="136"/>
      <c r="W114" s="137"/>
      <c r="X114" s="59"/>
    </row>
    <row r="115" spans="1:24" ht="18" customHeight="1">
      <c r="A115" s="28" t="s">
        <v>112</v>
      </c>
      <c r="B115" s="29">
        <v>727</v>
      </c>
      <c r="C115" s="164">
        <v>60497</v>
      </c>
      <c r="D115" s="102"/>
      <c r="E115" s="32"/>
      <c r="F115" s="102"/>
      <c r="G115" s="32"/>
      <c r="H115" s="102"/>
      <c r="I115" s="32"/>
      <c r="J115" s="32"/>
      <c r="K115" s="33"/>
      <c r="L115" s="34"/>
      <c r="M115" s="32"/>
      <c r="N115" s="64">
        <f>L115+I115+G115+E115+C115</f>
        <v>60497</v>
      </c>
      <c r="O115" s="35"/>
      <c r="P115" s="104"/>
      <c r="Q115" s="30"/>
      <c r="R115" s="32"/>
      <c r="S115" s="32"/>
      <c r="T115" s="108"/>
      <c r="U115" s="24"/>
      <c r="V115" s="136"/>
      <c r="W115" s="137"/>
      <c r="X115" s="59"/>
    </row>
    <row r="116" spans="1:24" ht="16.5" customHeight="1">
      <c r="A116" s="69" t="s">
        <v>113</v>
      </c>
      <c r="B116" s="165">
        <v>7</v>
      </c>
      <c r="C116" s="56"/>
      <c r="D116" s="71"/>
      <c r="E116" s="56"/>
      <c r="F116" s="71">
        <v>7</v>
      </c>
      <c r="G116" s="66">
        <v>1835.16</v>
      </c>
      <c r="H116" s="71"/>
      <c r="I116" s="73"/>
      <c r="J116" s="56"/>
      <c r="K116" s="57">
        <v>7</v>
      </c>
      <c r="L116" s="109">
        <v>1422</v>
      </c>
      <c r="M116" s="56"/>
      <c r="N116" s="64">
        <f>L116+G116</f>
        <v>3257.16</v>
      </c>
      <c r="O116" s="59"/>
      <c r="P116" s="65"/>
      <c r="Q116" s="66"/>
      <c r="R116" s="56"/>
      <c r="S116" s="56"/>
      <c r="T116" s="67"/>
      <c r="U116" s="24"/>
      <c r="V116" s="27"/>
      <c r="W116" s="137"/>
      <c r="X116" s="166"/>
    </row>
    <row r="117" spans="1:24" ht="25.5" customHeight="1">
      <c r="A117" s="167" t="s">
        <v>114</v>
      </c>
      <c r="B117" s="165"/>
      <c r="C117" s="66"/>
      <c r="D117" s="72"/>
      <c r="E117" s="66"/>
      <c r="F117" s="72"/>
      <c r="G117" s="66"/>
      <c r="H117" s="72"/>
      <c r="I117" s="56"/>
      <c r="J117" s="56"/>
      <c r="K117" s="57"/>
      <c r="L117" s="58"/>
      <c r="M117" s="56"/>
      <c r="N117" s="64"/>
      <c r="O117" s="59"/>
      <c r="P117" s="60"/>
      <c r="Q117" s="66"/>
      <c r="R117" s="56"/>
      <c r="S117" s="56"/>
      <c r="T117" s="67"/>
      <c r="U117" s="24"/>
      <c r="V117" s="136"/>
      <c r="W117" s="137"/>
      <c r="X117" s="166"/>
    </row>
    <row r="118" spans="1:24" ht="15.75" customHeight="1">
      <c r="A118" s="167" t="s">
        <v>115</v>
      </c>
      <c r="B118" s="165">
        <v>2</v>
      </c>
      <c r="C118" s="66"/>
      <c r="D118" s="72"/>
      <c r="E118" s="66"/>
      <c r="F118" s="72"/>
      <c r="G118" s="66"/>
      <c r="H118" s="71">
        <v>1</v>
      </c>
      <c r="I118" s="73">
        <v>2458</v>
      </c>
      <c r="J118" s="56"/>
      <c r="K118" s="57">
        <v>1</v>
      </c>
      <c r="L118" s="131">
        <v>1118</v>
      </c>
      <c r="M118" s="56"/>
      <c r="N118" s="64">
        <f>L118+I118</f>
        <v>3576</v>
      </c>
      <c r="O118" s="59"/>
      <c r="P118" s="60"/>
      <c r="Q118" s="66"/>
      <c r="R118" s="66"/>
      <c r="S118" s="56"/>
      <c r="T118" s="67">
        <f>S118+Q118</f>
        <v>0</v>
      </c>
      <c r="U118" s="24"/>
      <c r="V118" s="168"/>
      <c r="W118" s="137"/>
      <c r="X118" s="59"/>
    </row>
    <row r="119" spans="1:24" ht="15.75" customHeight="1">
      <c r="A119" s="69" t="s">
        <v>116</v>
      </c>
      <c r="B119" s="63">
        <v>58</v>
      </c>
      <c r="C119" s="169">
        <v>91.27</v>
      </c>
      <c r="D119" s="63"/>
      <c r="E119" s="169"/>
      <c r="F119" s="170"/>
      <c r="G119" s="169"/>
      <c r="H119" s="170"/>
      <c r="I119" s="56"/>
      <c r="J119" s="56"/>
      <c r="K119" s="57"/>
      <c r="L119" s="58"/>
      <c r="M119" s="56"/>
      <c r="N119" s="64">
        <f>L119+I119+G119+E119+C119</f>
        <v>91.27</v>
      </c>
      <c r="O119" s="59"/>
      <c r="P119" s="60"/>
      <c r="Q119" s="66"/>
      <c r="R119" s="56"/>
      <c r="S119" s="56"/>
      <c r="T119" s="61"/>
      <c r="U119" s="24"/>
      <c r="V119" s="168"/>
      <c r="W119" s="137"/>
      <c r="X119" s="59"/>
    </row>
    <row r="120" spans="1:24" ht="15.75" customHeight="1">
      <c r="A120" s="171" t="s">
        <v>117</v>
      </c>
      <c r="B120" s="165"/>
      <c r="C120" s="169"/>
      <c r="D120" s="170"/>
      <c r="E120" s="169"/>
      <c r="F120" s="170"/>
      <c r="G120" s="169"/>
      <c r="H120" s="170"/>
      <c r="I120" s="56"/>
      <c r="J120" s="56"/>
      <c r="K120" s="57"/>
      <c r="L120" s="58"/>
      <c r="M120" s="56"/>
      <c r="N120" s="64"/>
      <c r="O120" s="59"/>
      <c r="P120" s="60"/>
      <c r="Q120" s="66"/>
      <c r="R120" s="56"/>
      <c r="S120" s="56"/>
      <c r="T120" s="61"/>
      <c r="U120" s="24"/>
      <c r="V120" s="168"/>
      <c r="W120" s="137"/>
      <c r="X120" s="59"/>
    </row>
    <row r="121" spans="1:24" ht="15.75" customHeight="1" thickBot="1">
      <c r="A121" s="172" t="s">
        <v>118</v>
      </c>
      <c r="B121" s="173"/>
      <c r="C121" s="174"/>
      <c r="D121" s="175"/>
      <c r="E121" s="174"/>
      <c r="F121" s="175"/>
      <c r="G121" s="174"/>
      <c r="H121" s="175"/>
      <c r="I121" s="82"/>
      <c r="J121" s="82"/>
      <c r="K121" s="84"/>
      <c r="L121" s="85"/>
      <c r="M121" s="82"/>
      <c r="N121" s="86"/>
      <c r="O121" s="59"/>
      <c r="P121" s="176"/>
      <c r="Q121" s="152"/>
      <c r="R121" s="82"/>
      <c r="S121" s="82"/>
      <c r="T121" s="97"/>
      <c r="U121" s="24"/>
      <c r="V121" s="177"/>
      <c r="W121" s="137"/>
      <c r="X121" s="59"/>
    </row>
    <row r="122" spans="1:24" ht="24" customHeight="1" thickBot="1">
      <c r="A122" s="178" t="s">
        <v>119</v>
      </c>
      <c r="B122" s="124"/>
      <c r="C122" s="155">
        <f>SUM(C115:C121)</f>
        <v>60588.27</v>
      </c>
      <c r="D122" s="179"/>
      <c r="E122" s="155">
        <f>SUM(E115:E121)</f>
        <v>0</v>
      </c>
      <c r="F122" s="180">
        <v>4</v>
      </c>
      <c r="G122" s="155">
        <f>SUM(G115:G121)</f>
        <v>1835.16</v>
      </c>
      <c r="H122" s="181">
        <v>1</v>
      </c>
      <c r="I122" s="155">
        <f>SUM(I115:I121)</f>
        <v>2458</v>
      </c>
      <c r="J122" s="154"/>
      <c r="K122" s="181">
        <v>8</v>
      </c>
      <c r="L122" s="155">
        <f>SUM(L115:L121)</f>
        <v>2540</v>
      </c>
      <c r="M122" s="155"/>
      <c r="N122" s="155">
        <f>SUM(N115:N121)</f>
        <v>67421.43000000001</v>
      </c>
      <c r="O122" s="158"/>
      <c r="P122" s="159"/>
      <c r="Q122" s="155">
        <f>SUM(Q115:Q121)</f>
        <v>0</v>
      </c>
      <c r="R122" s="155"/>
      <c r="S122" s="155">
        <f>SUM(S115:S121)</f>
        <v>0</v>
      </c>
      <c r="T122" s="155">
        <f>SUM(T115:T121)</f>
        <v>0</v>
      </c>
      <c r="U122" s="182"/>
      <c r="V122" s="177"/>
      <c r="W122" s="137"/>
      <c r="X122" s="166"/>
    </row>
    <row r="123" spans="1:24" ht="24" customHeight="1" thickBot="1">
      <c r="A123" s="178" t="s">
        <v>120</v>
      </c>
      <c r="B123" s="124">
        <v>743</v>
      </c>
      <c r="C123" s="155">
        <f>C114+C122</f>
        <v>744015.24</v>
      </c>
      <c r="D123" s="180">
        <v>5</v>
      </c>
      <c r="E123" s="155">
        <f>E114+E122</f>
        <v>8305.19</v>
      </c>
      <c r="F123" s="180">
        <v>460</v>
      </c>
      <c r="G123" s="155">
        <f>G114+G122</f>
        <v>229543.07</v>
      </c>
      <c r="H123" s="180">
        <v>77</v>
      </c>
      <c r="I123" s="155">
        <f>I114+I122</f>
        <v>116046</v>
      </c>
      <c r="J123" s="155"/>
      <c r="K123" s="154">
        <f>K114+K122</f>
        <v>645</v>
      </c>
      <c r="L123" s="155">
        <f>L114+L122</f>
        <v>688352.92</v>
      </c>
      <c r="M123" s="154"/>
      <c r="N123" s="155">
        <f>N114+N122</f>
        <v>1786262.4200000002</v>
      </c>
      <c r="O123" s="158"/>
      <c r="P123" s="159"/>
      <c r="Q123" s="155">
        <f>Q114+Q122</f>
        <v>0</v>
      </c>
      <c r="R123" s="155"/>
      <c r="S123" s="155">
        <f>S114+S122</f>
        <v>0</v>
      </c>
      <c r="T123" s="155">
        <f>T114+T122</f>
        <v>0</v>
      </c>
      <c r="U123" s="24"/>
      <c r="V123" s="24"/>
      <c r="W123" s="183"/>
      <c r="X123" s="35"/>
    </row>
    <row r="124" spans="1:24" ht="24" customHeight="1" thickBot="1">
      <c r="A124" s="207" t="s">
        <v>121</v>
      </c>
      <c r="B124" s="208"/>
      <c r="C124" s="208"/>
      <c r="D124" s="208"/>
      <c r="E124" s="208"/>
      <c r="F124" s="208"/>
      <c r="G124" s="208"/>
      <c r="H124" s="208"/>
      <c r="I124" s="208"/>
      <c r="J124" s="208"/>
      <c r="K124" s="208"/>
      <c r="L124" s="208"/>
      <c r="M124" s="208"/>
      <c r="N124" s="185"/>
      <c r="O124" s="186"/>
      <c r="P124" s="205" t="s">
        <v>122</v>
      </c>
      <c r="Q124" s="206"/>
      <c r="R124" s="206"/>
      <c r="S124" s="206"/>
      <c r="T124" s="187"/>
      <c r="U124" s="24"/>
      <c r="V124" s="24"/>
      <c r="W124" s="183"/>
      <c r="X124" s="35"/>
    </row>
    <row r="125" spans="1:24" ht="24" customHeight="1" thickBot="1">
      <c r="A125" s="184"/>
      <c r="B125" s="188"/>
      <c r="C125" s="189"/>
      <c r="D125" s="190"/>
      <c r="E125" s="189"/>
      <c r="F125" s="190"/>
      <c r="G125" s="189"/>
      <c r="H125" s="190"/>
      <c r="I125" s="189"/>
      <c r="J125" s="189"/>
      <c r="K125" s="191"/>
      <c r="L125" s="192"/>
      <c r="M125" s="193"/>
      <c r="N125" s="185"/>
      <c r="O125" s="186"/>
      <c r="P125" s="194"/>
      <c r="Q125" s="195"/>
      <c r="R125" s="195"/>
      <c r="S125" s="195"/>
      <c r="T125" s="187"/>
      <c r="U125" s="24"/>
      <c r="V125" s="24"/>
      <c r="W125" s="183"/>
      <c r="X125" s="35"/>
    </row>
    <row r="126" spans="1:24" ht="24" customHeight="1" thickBot="1">
      <c r="A126" s="202" t="s">
        <v>123</v>
      </c>
      <c r="B126" s="203"/>
      <c r="C126" s="203"/>
      <c r="D126" s="203"/>
      <c r="E126" s="203"/>
      <c r="F126" s="203"/>
      <c r="G126" s="203"/>
      <c r="H126" s="203"/>
      <c r="I126" s="203"/>
      <c r="J126" s="203"/>
      <c r="K126" s="203"/>
      <c r="L126" s="203"/>
      <c r="M126" s="204"/>
      <c r="N126" s="196">
        <f>N123</f>
        <v>1786262.4200000002</v>
      </c>
      <c r="O126" s="186"/>
      <c r="P126" s="205" t="s">
        <v>124</v>
      </c>
      <c r="Q126" s="206"/>
      <c r="R126" s="206"/>
      <c r="S126" s="206"/>
      <c r="T126" s="135"/>
      <c r="U126" s="24"/>
      <c r="V126" s="24"/>
      <c r="W126" s="183"/>
      <c r="X126" s="35"/>
    </row>
    <row r="127" spans="1:24" ht="24" customHeight="1" thickBot="1">
      <c r="A127" s="207" t="s">
        <v>125</v>
      </c>
      <c r="B127" s="208"/>
      <c r="C127" s="208"/>
      <c r="D127" s="208"/>
      <c r="E127" s="208"/>
      <c r="F127" s="208"/>
      <c r="G127" s="208"/>
      <c r="H127" s="208"/>
      <c r="I127" s="208"/>
      <c r="J127" s="208"/>
      <c r="K127" s="208"/>
      <c r="L127" s="208"/>
      <c r="M127" s="208"/>
      <c r="N127" s="185"/>
      <c r="O127" s="186"/>
      <c r="P127" s="209" t="s">
        <v>126</v>
      </c>
      <c r="Q127" s="210"/>
      <c r="R127" s="210"/>
      <c r="S127" s="211"/>
      <c r="T127" s="197"/>
      <c r="U127" s="24"/>
      <c r="V127" s="24"/>
      <c r="W127" s="183"/>
      <c r="X127" s="35"/>
    </row>
    <row r="128" spans="1:24" ht="23.25" customHeight="1">
      <c r="A128" s="24"/>
      <c r="B128" s="198"/>
      <c r="C128" s="24"/>
      <c r="D128" s="198"/>
      <c r="E128" s="24"/>
      <c r="F128" s="198"/>
      <c r="G128" s="24"/>
      <c r="H128" s="198"/>
      <c r="I128" s="24"/>
      <c r="J128" s="24"/>
      <c r="K128" s="199"/>
      <c r="L128" s="200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198"/>
      <c r="X128" s="24"/>
    </row>
    <row r="129" spans="1:24" ht="23.25" customHeight="1">
      <c r="A129" s="24"/>
      <c r="B129" s="198"/>
      <c r="C129" s="201"/>
      <c r="D129" s="198"/>
      <c r="E129" s="24"/>
      <c r="F129" s="198"/>
      <c r="G129" s="24"/>
      <c r="H129" s="198"/>
      <c r="I129" s="182"/>
      <c r="J129" s="24"/>
      <c r="K129" s="199"/>
      <c r="L129" s="200"/>
      <c r="M129" s="24"/>
      <c r="N129" s="201"/>
      <c r="O129" s="24"/>
      <c r="P129" s="24"/>
      <c r="Q129" s="24"/>
      <c r="R129" s="24"/>
      <c r="S129" s="24"/>
      <c r="T129" s="24"/>
      <c r="U129" s="24"/>
      <c r="V129" s="24"/>
      <c r="W129" s="198"/>
      <c r="X129" s="24"/>
    </row>
    <row r="130" spans="1:24" ht="23.25" customHeight="1">
      <c r="A130" s="24"/>
      <c r="B130" s="198"/>
      <c r="C130" s="201"/>
      <c r="D130" s="198"/>
      <c r="E130" s="24"/>
      <c r="F130" s="198"/>
      <c r="G130" s="24"/>
      <c r="H130" s="198"/>
      <c r="I130" s="24"/>
      <c r="J130" s="24"/>
      <c r="K130" s="199"/>
      <c r="L130" s="200"/>
      <c r="M130" s="24"/>
      <c r="N130" s="182"/>
      <c r="O130" s="24"/>
      <c r="P130" s="24"/>
      <c r="Q130" s="24"/>
      <c r="R130" s="24"/>
      <c r="S130" s="24"/>
      <c r="T130" s="24"/>
      <c r="U130" s="24"/>
      <c r="V130" s="24"/>
      <c r="W130" s="198"/>
      <c r="X130" s="24"/>
    </row>
    <row r="131" spans="1:24" ht="23.25" customHeight="1">
      <c r="A131" s="24"/>
      <c r="B131" s="198"/>
      <c r="C131" s="201"/>
      <c r="D131" s="198"/>
      <c r="E131" s="24"/>
      <c r="F131" s="198"/>
      <c r="G131" s="24"/>
      <c r="H131" s="198"/>
      <c r="I131" s="24"/>
      <c r="J131" s="24"/>
      <c r="K131" s="199"/>
      <c r="L131" s="200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198"/>
      <c r="X131" s="24"/>
    </row>
  </sheetData>
  <mergeCells count="43">
    <mergeCell ref="A2:C2"/>
    <mergeCell ref="H2:L2"/>
    <mergeCell ref="A3:X3"/>
    <mergeCell ref="A4:X4"/>
    <mergeCell ref="A5:X5"/>
    <mergeCell ref="A8:N8"/>
    <mergeCell ref="P8:T8"/>
    <mergeCell ref="A10:A12"/>
    <mergeCell ref="B10:N10"/>
    <mergeCell ref="P10:T10"/>
    <mergeCell ref="V10:X10"/>
    <mergeCell ref="B11:B12"/>
    <mergeCell ref="C11:C12"/>
    <mergeCell ref="D11:D12"/>
    <mergeCell ref="E11:E12"/>
    <mergeCell ref="F11:F12"/>
    <mergeCell ref="G11:G12"/>
    <mergeCell ref="H11:H12"/>
    <mergeCell ref="P11:P12"/>
    <mergeCell ref="Q11:Q12"/>
    <mergeCell ref="I11:I12"/>
    <mergeCell ref="J11:J12"/>
    <mergeCell ref="K11:K12"/>
    <mergeCell ref="L11:L12"/>
    <mergeCell ref="W11:W13"/>
    <mergeCell ref="X11:X13"/>
    <mergeCell ref="A13:N13"/>
    <mergeCell ref="P13:T13"/>
    <mergeCell ref="R11:R12"/>
    <mergeCell ref="S11:S12"/>
    <mergeCell ref="T11:T12"/>
    <mergeCell ref="V11:V13"/>
    <mergeCell ref="M11:M12"/>
    <mergeCell ref="N11:N12"/>
    <mergeCell ref="V14:X14"/>
    <mergeCell ref="A49:N49"/>
    <mergeCell ref="P49:T49"/>
    <mergeCell ref="A124:M124"/>
    <mergeCell ref="P124:S124"/>
    <mergeCell ref="A126:M126"/>
    <mergeCell ref="P126:S126"/>
    <mergeCell ref="A127:M127"/>
    <mergeCell ref="P127:S127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Remuneraciones</dc:creator>
  <cp:keywords/>
  <dc:description/>
  <cp:lastModifiedBy>Redes</cp:lastModifiedBy>
  <dcterms:created xsi:type="dcterms:W3CDTF">2007-10-03T22:06:58Z</dcterms:created>
  <dcterms:modified xsi:type="dcterms:W3CDTF">2007-11-12T14:21:20Z</dcterms:modified>
  <cp:category/>
  <cp:version/>
  <cp:contentType/>
  <cp:contentStatus/>
</cp:coreProperties>
</file>