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1"/>
  </bookViews>
  <sheets>
    <sheet name="BARBIE" sheetId="1" r:id="rId1"/>
    <sheet name="NOMIN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<sst xmlns="http://schemas.openxmlformats.org/spreadsheetml/2006/main" count="4756" uniqueCount="1793">
  <si>
    <t>RUIZ DIAZ LUIS EDUARDO</t>
  </si>
  <si>
    <t>08606470</t>
  </si>
  <si>
    <t>RUIZ SALCEDO VICTOR HUMBERTO</t>
  </si>
  <si>
    <t>09451897</t>
  </si>
  <si>
    <t>RUIZ VELASQUEZ LUIS ALBERTO</t>
  </si>
  <si>
    <t>09640931</t>
  </si>
  <si>
    <t>RUIZ VERANO MARLENE HAYDEE ESTELA</t>
  </si>
  <si>
    <t>10458179</t>
  </si>
  <si>
    <t>SAAVEDRA HIDALGO BRIGIDA</t>
  </si>
  <si>
    <t>06907164</t>
  </si>
  <si>
    <t>SACSAQUISPE NOLAZCO ENNA</t>
  </si>
  <si>
    <t>07743090</t>
  </si>
  <si>
    <t>SAENZ DE ROMERO CARMEN SINFOROSA</t>
  </si>
  <si>
    <t>06232776</t>
  </si>
  <si>
    <t>SAENZ SOTO VIOLETA</t>
  </si>
  <si>
    <t>09219498</t>
  </si>
  <si>
    <t>SAENZ TOSCANO ANGEL OVIDIO</t>
  </si>
  <si>
    <t>07714620</t>
  </si>
  <si>
    <t>SALAS BRICEÑO MARIA MARQUINA</t>
  </si>
  <si>
    <t>08044688</t>
  </si>
  <si>
    <t>SALAZAR CALLE ERNESTO</t>
  </si>
  <si>
    <t>08669546</t>
  </si>
  <si>
    <t>SALAZAR CAMPOS CRUZ VICTORIA</t>
  </si>
  <si>
    <t>08414147</t>
  </si>
  <si>
    <t>SALAZAR FALCON OSCAR</t>
  </si>
  <si>
    <t>07714517</t>
  </si>
  <si>
    <t>SALAZAR LINO AMERICA</t>
  </si>
  <si>
    <t>07470518</t>
  </si>
  <si>
    <t>SALDAÑA RAMIREZ KETY</t>
  </si>
  <si>
    <t>31551717</t>
  </si>
  <si>
    <t>SALGADO VALENZUELA CARLOS ALEXIS</t>
  </si>
  <si>
    <t>06816158</t>
  </si>
  <si>
    <t>SALINAS ROJAS YLIANA JENNI</t>
  </si>
  <si>
    <t>07700006</t>
  </si>
  <si>
    <t>SALINAS VEGA DE CHICOMA GLADYS CLAUDIA</t>
  </si>
  <si>
    <t>09131233</t>
  </si>
  <si>
    <t>SAN MIGUEL ARAMBURU FELIX</t>
  </si>
  <si>
    <t>09444727</t>
  </si>
  <si>
    <t>SANABRIA MEZA YOLANDA</t>
  </si>
  <si>
    <t>06217841</t>
  </si>
  <si>
    <t>SANCHEZ ALCEDO JACINTO SIMEON</t>
  </si>
  <si>
    <t>07758596</t>
  </si>
  <si>
    <t>SANCHEZ CASTILLO MARTHA MARGARITA</t>
  </si>
  <si>
    <t>08342018</t>
  </si>
  <si>
    <t>SANCHEZ FERNANDEZ DE SAAVEDRA JESUS DORALIZA</t>
  </si>
  <si>
    <t>08348544</t>
  </si>
  <si>
    <t>SANCHEZ GASTAÑUDI OSCAR RAUL</t>
  </si>
  <si>
    <t>07736255</t>
  </si>
  <si>
    <t>SANCHEZ GUERRERO AMANCIO ELIDERIO</t>
  </si>
  <si>
    <t>09080076</t>
  </si>
  <si>
    <t>SANCHEZ GULARTE BLANCA ISMELDA</t>
  </si>
  <si>
    <t>07599506</t>
  </si>
  <si>
    <t>SANCHEZ MOROCHO LUPITA LILI</t>
  </si>
  <si>
    <t>06727832</t>
  </si>
  <si>
    <t>SANCHEZ MOROCHO MARIA ELIZABETH</t>
  </si>
  <si>
    <t>07741435</t>
  </si>
  <si>
    <t>SANCHEZ OLIVERA JOSE EMILIO</t>
  </si>
  <si>
    <t>07082347</t>
  </si>
  <si>
    <t>SANCHEZ TORRES ENRIQUE</t>
  </si>
  <si>
    <t>07111776</t>
  </si>
  <si>
    <t>SANCHEZ TORRES GLADYS CELIA</t>
  </si>
  <si>
    <t>07086991</t>
  </si>
  <si>
    <t>SANCHEZ TORRES JUAN EDUARDO</t>
  </si>
  <si>
    <t>06056365</t>
  </si>
  <si>
    <t>SANCHEZ VARGAS ROSA ANGELA</t>
  </si>
  <si>
    <t>09349121</t>
  </si>
  <si>
    <t>SANGAMA CACHIQUE NOEMI</t>
  </si>
  <si>
    <t>07718145</t>
  </si>
  <si>
    <t>SANTILLAN ALCAS CELEDONIA</t>
  </si>
  <si>
    <t>09704099</t>
  </si>
  <si>
    <t>SANTOS BAUTISTA JOSE LUIS</t>
  </si>
  <si>
    <t>07714504</t>
  </si>
  <si>
    <t>SARMIENTO MANCHEGO VICTOR BENICIO</t>
  </si>
  <si>
    <t>07355677</t>
  </si>
  <si>
    <t>SARRIA GARCIA JULIAN REYNALDO</t>
  </si>
  <si>
    <t>SUB-DIRECTOR</t>
  </si>
  <si>
    <t>C417</t>
  </si>
  <si>
    <t>07719751</t>
  </si>
  <si>
    <t>SAUÑE CARDENAS VDA DE TUESTA OLIMPIA MARCELA</t>
  </si>
  <si>
    <t>06129652</t>
  </si>
  <si>
    <t>SECLEN SANTISTEBAN BEATRIZ</t>
  </si>
  <si>
    <t>07091641</t>
  </si>
  <si>
    <t>SEMINARIO DE KAFDECH MARIA ANTONIETA</t>
  </si>
  <si>
    <t>07708788</t>
  </si>
  <si>
    <t>SIFUENTES ARANDO YOLANDA FLORA</t>
  </si>
  <si>
    <t>08854728</t>
  </si>
  <si>
    <t>SIFUENTES MORI MIRIAN</t>
  </si>
  <si>
    <t>07736488</t>
  </si>
  <si>
    <t>SIFUENTES SIFUENTES OSCAR R</t>
  </si>
  <si>
    <t>07730100</t>
  </si>
  <si>
    <t>SILVA ARRASCUE DE LLANOS NORA ADRIANA</t>
  </si>
  <si>
    <t>07164900</t>
  </si>
  <si>
    <t>SILVA PEREZ RUBEN FRANCISCO</t>
  </si>
  <si>
    <t>07155713</t>
  </si>
  <si>
    <t>SILVA PEREZ UBERTO SANTIAGO</t>
  </si>
  <si>
    <t>08290565</t>
  </si>
  <si>
    <t>SILVA RODRIGUEZ LUPE MAGDA</t>
  </si>
  <si>
    <t>09194329</t>
  </si>
  <si>
    <t>SILVESTRE ASTUDILLO JESUS PEDRO</t>
  </si>
  <si>
    <t>07709405</t>
  </si>
  <si>
    <t>SINCHE UBALDO LUIS ANTONIO</t>
  </si>
  <si>
    <t>07700739</t>
  </si>
  <si>
    <t>SINCHE UBALDO ROBERT MAX</t>
  </si>
  <si>
    <t>07700714</t>
  </si>
  <si>
    <t>SINCHE UBALDO TITO JESUS</t>
  </si>
  <si>
    <t>15624648</t>
  </si>
  <si>
    <t>SIPAN ULLOA RITA ELENA</t>
  </si>
  <si>
    <t>15612829</t>
  </si>
  <si>
    <t>SIPAN VALERIO GUSTAVO AUGUSTO</t>
  </si>
  <si>
    <t>07308128</t>
  </si>
  <si>
    <t>SOBENES RODRIGUEZ ANA CECILIA</t>
  </si>
  <si>
    <t>07925814</t>
  </si>
  <si>
    <t>SOLANO LEON OLGA LIDIA</t>
  </si>
  <si>
    <t>08277373</t>
  </si>
  <si>
    <t>SONCCO RODRIGUEZ LUIS</t>
  </si>
  <si>
    <t>08651292</t>
  </si>
  <si>
    <t>SOSA MASGO ELVA LUZ</t>
  </si>
  <si>
    <t>06975435</t>
  </si>
  <si>
    <t>SOTELO ACUÑA JUAN LUIS</t>
  </si>
  <si>
    <t>08927470</t>
  </si>
  <si>
    <t>SOTELO ARENAZA LUIS ALBERTO</t>
  </si>
  <si>
    <t>08212336</t>
  </si>
  <si>
    <t>SOTELO BAZALAR ANA MARIA</t>
  </si>
  <si>
    <t>08380188</t>
  </si>
  <si>
    <t>SOTO HUAYHUARIMA MARISOL</t>
  </si>
  <si>
    <t>08020579</t>
  </si>
  <si>
    <t>SOTO VERGARA VIOLETA</t>
  </si>
  <si>
    <t>07285647</t>
  </si>
  <si>
    <t>SUAREZ CORDERO RAIDA ELENA.</t>
  </si>
  <si>
    <t>07745444</t>
  </si>
  <si>
    <t>SULCA VILLALOBOS VICTORIA ROSARIO</t>
  </si>
  <si>
    <t>07780675</t>
  </si>
  <si>
    <t>SUPANTA PUMACALLAO BUENAVENTURA CIRO</t>
  </si>
  <si>
    <t>25483989</t>
  </si>
  <si>
    <t>SUYON JIMENEZ LUISA BETHZABE</t>
  </si>
  <si>
    <t>15706629</t>
  </si>
  <si>
    <t>TABOADA CASTILLO MIGUEL ANGEL</t>
  </si>
  <si>
    <t>21813126</t>
  </si>
  <si>
    <t>TALLA MAURTUA MARITZA</t>
  </si>
  <si>
    <t>25791357</t>
  </si>
  <si>
    <t>TALLEDO QUINO JOSE MIGUEL</t>
  </si>
  <si>
    <t>06574848</t>
  </si>
  <si>
    <t>TAPIA LOPEZ MARIA ELENA</t>
  </si>
  <si>
    <t>15630202</t>
  </si>
  <si>
    <t>TAPIA ROJAS HERCILIO VICENTE</t>
  </si>
  <si>
    <t>07711211</t>
  </si>
  <si>
    <t>TINCO CUYA MARIA LUISA</t>
  </si>
  <si>
    <t>08329528</t>
  </si>
  <si>
    <t>TIPE GUTIERREZ CARLOS</t>
  </si>
  <si>
    <t>08716550</t>
  </si>
  <si>
    <t>TITO SAMANEZ MODESTO EVER</t>
  </si>
  <si>
    <t>06875400</t>
  </si>
  <si>
    <t>TOLEDO ESPINOZA WILFREDO</t>
  </si>
  <si>
    <t>06677704</t>
  </si>
  <si>
    <t>TORRES OLIVERA ARMANDO</t>
  </si>
  <si>
    <t>06749900</t>
  </si>
  <si>
    <t>TORRES VILLON FLOR DE MARIA</t>
  </si>
  <si>
    <t>08724233</t>
  </si>
  <si>
    <t>TUBILLA FLORES MATILDE MARITZA</t>
  </si>
  <si>
    <t>07708883</t>
  </si>
  <si>
    <t>TUESTA RAMOS EDGAR</t>
  </si>
  <si>
    <t>07722816</t>
  </si>
  <si>
    <t>TUESTA ZUMAETA ALEJANDRO</t>
  </si>
  <si>
    <t>07706280</t>
  </si>
  <si>
    <t>TURPO ILASACA EUGENIO AURELIO</t>
  </si>
  <si>
    <t>07214647</t>
  </si>
  <si>
    <t>URQUIZO ANDIA INES</t>
  </si>
  <si>
    <t>07206301</t>
  </si>
  <si>
    <t>URQUIZO VILLENA DINA.</t>
  </si>
  <si>
    <t>07517022</t>
  </si>
  <si>
    <t>URRIAGA RUBIO MARIA LUISA</t>
  </si>
  <si>
    <t>07729226</t>
  </si>
  <si>
    <t>URRUNAGA LINARES MARIA ELIZABETH</t>
  </si>
  <si>
    <t>10258865</t>
  </si>
  <si>
    <t>USCATA QUISPE LUZ ALEJANDRINA</t>
  </si>
  <si>
    <t>07529850</t>
  </si>
  <si>
    <t>VALDIVIA EGUILUZ UBERLINDA C</t>
  </si>
  <si>
    <t>26</t>
  </si>
  <si>
    <t>08704319</t>
  </si>
  <si>
    <t>VALEGA ALZAMORA LILIANA</t>
  </si>
  <si>
    <t>06234886</t>
  </si>
  <si>
    <t>VALENCIA ARROYO JULIA ANITA</t>
  </si>
  <si>
    <t>07733346</t>
  </si>
  <si>
    <t>VALQUI CHAVEZ ROGELIO</t>
  </si>
  <si>
    <t>08721002</t>
  </si>
  <si>
    <t>VALQUI VARA RAUL WALTER</t>
  </si>
  <si>
    <t>08809747</t>
  </si>
  <si>
    <t>VARGAS CAJAHUANCA GISELLA ESTHER</t>
  </si>
  <si>
    <t>09271141</t>
  </si>
  <si>
    <t>VARGAS PALOMINO TERESA ANGELICA</t>
  </si>
  <si>
    <t>07824226</t>
  </si>
  <si>
    <t>VASQUEZ AMES ADA GABRIELA</t>
  </si>
  <si>
    <t>00817667</t>
  </si>
  <si>
    <t>VASQUEZ BARDALES LUZ MARINA</t>
  </si>
  <si>
    <t>08714572</t>
  </si>
  <si>
    <t>VASQUEZ DELGADO DE RENTERIA NELLY</t>
  </si>
  <si>
    <t>06166542</t>
  </si>
  <si>
    <t>VASQUEZ DIOSES AURA</t>
  </si>
  <si>
    <t>07333931</t>
  </si>
  <si>
    <t>VASQUEZ FLORES DANIEL MARTIN</t>
  </si>
  <si>
    <t>09076691</t>
  </si>
  <si>
    <t>VEGA GOMEZ ENRIQUE</t>
  </si>
  <si>
    <t>06891945</t>
  </si>
  <si>
    <t>VELASQUEZ ACOSTA ALVARO LAZARO</t>
  </si>
  <si>
    <t>08757870</t>
  </si>
  <si>
    <t>VELEZ MARCIAL AUGUSTO FELIPE</t>
  </si>
  <si>
    <t>07604903</t>
  </si>
  <si>
    <t>VERA GRADOS JUAN EVARISTO</t>
  </si>
  <si>
    <t>08595206</t>
  </si>
  <si>
    <t>VERASTEGUI CARRASCO RUBEN EMILIANO</t>
  </si>
  <si>
    <t>09007672</t>
  </si>
  <si>
    <t>VERGARAY MUÑOZ MARIA ISABEL</t>
  </si>
  <si>
    <t>06739185</t>
  </si>
  <si>
    <t>VICENTE VASQUEZ FLOR</t>
  </si>
  <si>
    <t>08706513</t>
  </si>
  <si>
    <t>VIDAL VASQUEZ ERNESTO AGUSTIN</t>
  </si>
  <si>
    <t>ESPEC.ADMINIST. III</t>
  </si>
  <si>
    <t>08322973</t>
  </si>
  <si>
    <t>VIDARTE SALAZAR URIAS</t>
  </si>
  <si>
    <t>ASIST. ADMINIST. II</t>
  </si>
  <si>
    <t>07738569</t>
  </si>
  <si>
    <t>VILCAPOMA ESCOBAR MARIA LUISA CLARISA</t>
  </si>
  <si>
    <t>07712788</t>
  </si>
  <si>
    <t>VILCHEZ FLORES WILBERTO PORFIRIO</t>
  </si>
  <si>
    <t>07581828</t>
  </si>
  <si>
    <t>VILCHEZ FONSECA NELLY ELIZABETH</t>
  </si>
  <si>
    <t>08020840</t>
  </si>
  <si>
    <t>VILCHEZ GUTIERREZ JUSTINA VILMA</t>
  </si>
  <si>
    <t>09429590</t>
  </si>
  <si>
    <t>VILCHEZ SALCEDO LUIS ARTURO.</t>
  </si>
  <si>
    <t>07924428</t>
  </si>
  <si>
    <t>VILCHEZ TOVAR TERESA VICTORIA</t>
  </si>
  <si>
    <t>09202332</t>
  </si>
  <si>
    <t>VILCHEZ TUERO LUIS GUILLERMO</t>
  </si>
  <si>
    <t>09270174</t>
  </si>
  <si>
    <t>VILELA RIPALDA DEIDAMIA</t>
  </si>
  <si>
    <t>08570218</t>
  </si>
  <si>
    <t>VILLA MOROCHO JUANA YSABEL</t>
  </si>
  <si>
    <t>07737408</t>
  </si>
  <si>
    <t>VILLACORTA ARAGON JULIA ANASTASIA</t>
  </si>
  <si>
    <t>06727790</t>
  </si>
  <si>
    <t>VILLACORTA FEBRES EDINSON</t>
  </si>
  <si>
    <t>07706447</t>
  </si>
  <si>
    <t>VILLALOBOS TORRES LIDA</t>
  </si>
  <si>
    <t>07823656</t>
  </si>
  <si>
    <t>VILLANUEVA ANTIGONI DE AMADO LILIANA ALICIA</t>
  </si>
  <si>
    <t>15626573</t>
  </si>
  <si>
    <t>VILLANUEVA HERRERA ANGEL JHON</t>
  </si>
  <si>
    <t>07777329</t>
  </si>
  <si>
    <t>VILLANUEVA SALAS OSCAR AUGUSTO</t>
  </si>
  <si>
    <t>09644525</t>
  </si>
  <si>
    <t>VILLANUEVA SOTELO ROOSEVELT</t>
  </si>
  <si>
    <t>25552226</t>
  </si>
  <si>
    <t>VILLARREAL GRADOS NANCY ALEJANDRINA</t>
  </si>
  <si>
    <t>07699004</t>
  </si>
  <si>
    <t>VILLARUEL SOVERO CLARA YOLANDA</t>
  </si>
  <si>
    <t>06009223</t>
  </si>
  <si>
    <t>VILLAVICENCIO DE ANTICONA JUANA</t>
  </si>
  <si>
    <t>07742690</t>
  </si>
  <si>
    <t>VILLAVICENCIO TERRONES JORGE</t>
  </si>
  <si>
    <t>07707746</t>
  </si>
  <si>
    <t>VILLEGAS DIAZ DE AVILEZ VIOLETA MARGOT</t>
  </si>
  <si>
    <t>OPERAD.DE CENTRAL TELEF. I</t>
  </si>
  <si>
    <t>25736203</t>
  </si>
  <si>
    <t>VIVANCO MIRANDA MARIA ELENA</t>
  </si>
  <si>
    <t>08812829</t>
  </si>
  <si>
    <t>WARTHON SALCEDO LILIANA</t>
  </si>
  <si>
    <t>SECRETARIA II</t>
  </si>
  <si>
    <t>10487625</t>
  </si>
  <si>
    <t>YACHAS JIMENEZ ESTHER</t>
  </si>
  <si>
    <t>07714519</t>
  </si>
  <si>
    <t>YACILA ZAPATA HILDA</t>
  </si>
  <si>
    <t>08387201</t>
  </si>
  <si>
    <t>YANAC DELGADO MARIA SOLEDAD</t>
  </si>
  <si>
    <t>07714616</t>
  </si>
  <si>
    <t>YAÑEZ SEGURA DE DELGADO RITA NICOLASA</t>
  </si>
  <si>
    <t>25837384</t>
  </si>
  <si>
    <t>YARIN DE LA CRUZ DE VELARDE MARIA</t>
  </si>
  <si>
    <t>07729048</t>
  </si>
  <si>
    <t>YARLEQUE PROAÑO MARIO JUSTO</t>
  </si>
  <si>
    <t>08381381</t>
  </si>
  <si>
    <t>YATACO SALVADOR DORIS</t>
  </si>
  <si>
    <t>07550083</t>
  </si>
  <si>
    <t>YATACO VALENCIA LUZ ANTONIA DANIELA</t>
  </si>
  <si>
    <t>ASIST.SERV.ED.CULT. I</t>
  </si>
  <si>
    <t>07704399</t>
  </si>
  <si>
    <t>YLLISCA VASQUEZ IRENE ANA</t>
  </si>
  <si>
    <t>09857116</t>
  </si>
  <si>
    <t>YÑAPE INUMA JORGE LUIS</t>
  </si>
  <si>
    <t>08443085</t>
  </si>
  <si>
    <t>YZAGUIRRE AGUIRRE ARTURO DAVID</t>
  </si>
  <si>
    <t>10436292</t>
  </si>
  <si>
    <t>ZABALETA ZUMAETA BELIA</t>
  </si>
  <si>
    <t>08477706</t>
  </si>
  <si>
    <t>ZAFRA BECERRA PEDRO</t>
  </si>
  <si>
    <t>08068025</t>
  </si>
  <si>
    <t>ZAMUDIO LA ROSA CARLOS ALEJANDRO</t>
  </si>
  <si>
    <t>08543264</t>
  </si>
  <si>
    <t>ZAMUDIO VEGA RAFAEL FELIPE</t>
  </si>
  <si>
    <t>06716107</t>
  </si>
  <si>
    <t>ZEGARRA ORDINOLA VITUCA SILVIA</t>
  </si>
  <si>
    <t>09006103</t>
  </si>
  <si>
    <t>ZEVALLOS ANCCO MARIA CECILIA</t>
  </si>
  <si>
    <t>07806058</t>
  </si>
  <si>
    <t>ZEVALLOS ECHEVERRIA ANDRES ROBERTO</t>
  </si>
  <si>
    <t>25661563</t>
  </si>
  <si>
    <t>ZUBIATE CAHUAZA VDA DE ROJAS ROSA MERCEDES</t>
  </si>
  <si>
    <t>08712820</t>
  </si>
  <si>
    <t>ZUÑIGA SORIANO GUADALUPE GERARDO</t>
  </si>
  <si>
    <t>SUB TOTAL</t>
  </si>
  <si>
    <t>COSTO DE SERVIDORES EN CONDICION  DE: DESTACADOS, RESIDENTES</t>
  </si>
  <si>
    <t>00470800</t>
  </si>
  <si>
    <t>GONZALES PORTOCARRERO LILIANA NORMA</t>
  </si>
  <si>
    <t>ASIST. ADMINISTRATIVO I</t>
  </si>
  <si>
    <t>07410943</t>
  </si>
  <si>
    <t>GUIZADO VILLANUEVA PABLO</t>
  </si>
  <si>
    <t>19997147</t>
  </si>
  <si>
    <t>VILLON ARZAPALO IRMA AMERICA</t>
  </si>
  <si>
    <t>ESPEC. ADMINISTRATIVO I</t>
  </si>
  <si>
    <t>40304865</t>
  </si>
  <si>
    <t>BARZOLA HUAMAN WILBERT TOMAS</t>
  </si>
  <si>
    <t>MEDICO RES. 1ER AÑO</t>
  </si>
  <si>
    <t>DD</t>
  </si>
  <si>
    <t>PROF. SALUD</t>
  </si>
  <si>
    <t>41855850</t>
  </si>
  <si>
    <t>MORALES UGARTE SONIA ELENA</t>
  </si>
  <si>
    <t>10647213</t>
  </si>
  <si>
    <t>PALACIOS VALDIVIESO CARLOS EDUARDO</t>
  </si>
  <si>
    <t>MEDICO RES. 3ER AÑO</t>
  </si>
  <si>
    <t>40054882</t>
  </si>
  <si>
    <t>PINTO ELIAS SERGIO BENJAMIN.</t>
  </si>
  <si>
    <t>MEDICO RES. 2DO AÑO</t>
  </si>
  <si>
    <t>02549540</t>
  </si>
  <si>
    <t>QUISPE PUMA EDGAR</t>
  </si>
  <si>
    <t>10700866</t>
  </si>
  <si>
    <t>TURCO AREVALO ELENA</t>
  </si>
  <si>
    <t>41565752</t>
  </si>
  <si>
    <t>ZAMALLOA TORRES ANA MARIA</t>
  </si>
  <si>
    <t>MINISTERIO DE SALUD</t>
  </si>
  <si>
    <t>ANEXO  B</t>
  </si>
  <si>
    <t>DECLARACION JURADA SUSTENTO DEL COSTO DE  EJECUCION DE GASTO DEL MES DE OCTUBRE - 2009</t>
  </si>
  <si>
    <t>SECTOR : 11 - SALUD</t>
  </si>
  <si>
    <t>PLIEGO  : 11 - MINISTERIO DE SALUD</t>
  </si>
  <si>
    <t>UND. EJEC.  :   001 ADMINISTRACION CENTRAL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</si>
  <si>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</si>
  <si>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</si>
  <si>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</si>
  <si>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</si>
  <si>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</si>
  <si>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</si>
  <si>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</si>
  <si>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</si>
  <si>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</si>
  <si>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</si>
  <si>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</si>
  <si>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r>
      <t xml:space="preserve">INCENTIVO LABORAL OCASIONA CAFAE </t>
    </r>
    <r>
      <rPr>
        <b/>
        <sz val="8"/>
        <color indexed="8"/>
        <rFont val="Arial"/>
        <family val="2"/>
      </rPr>
      <t xml:space="preserve">      (5)</t>
    </r>
  </si>
  <si>
    <t>AETA                 (6)</t>
  </si>
  <si>
    <r>
      <t>INCENTIVO LABORAL OCASIONA  AETA</t>
    </r>
    <r>
      <rPr>
        <b/>
        <sz val="8"/>
        <color indexed="8"/>
        <rFont val="Arial"/>
        <family val="2"/>
      </rPr>
      <t xml:space="preserve">      (7)</t>
    </r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</si>
  <si>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</si>
  <si>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</si>
  <si>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</si>
  <si>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</si>
  <si>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</si>
  <si>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</si>
  <si>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</si>
  <si>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</si>
  <si>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</si>
  <si>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</si>
  <si>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MINISTRO</t>
  </si>
  <si>
    <t>F8</t>
  </si>
  <si>
    <t xml:space="preserve">  FUNC.Y DIRECTIVOS</t>
  </si>
  <si>
    <t>VS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</si>
  <si>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</si>
  <si>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</si>
  <si>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</si>
  <si>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</si>
  <si>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</si>
  <si>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</si>
  <si>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</si>
  <si>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</si>
  <si>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</si>
  <si>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</si>
  <si>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</si>
  <si>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</si>
  <si>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</si>
  <si>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</si>
  <si>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</si>
  <si>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</si>
  <si>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</si>
  <si>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</si>
  <si>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</si>
  <si>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</si>
  <si>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</si>
  <si>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</si>
  <si>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</si>
  <si>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</si>
  <si>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</si>
  <si>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</si>
  <si>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</si>
  <si>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</si>
  <si>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</si>
  <si>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</si>
  <si>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</si>
  <si>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</si>
  <si>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</si>
  <si>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</si>
  <si>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</si>
  <si>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</si>
  <si>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</si>
  <si>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</si>
  <si>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</si>
  <si>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</si>
  <si>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</si>
  <si>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</si>
  <si>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</si>
  <si>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</si>
  <si>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</si>
  <si>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</si>
  <si>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</si>
  <si>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</si>
  <si>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</si>
  <si>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</si>
  <si>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</si>
  <si>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</si>
  <si>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</si>
  <si>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</si>
  <si>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</si>
  <si>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</si>
  <si>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</si>
  <si>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</si>
  <si>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</si>
  <si>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ENFERMERAS</t>
  </si>
  <si>
    <t>OBSTETRICES</t>
  </si>
  <si>
    <t>V</t>
  </si>
  <si>
    <t xml:space="preserve">   AUXILIAR  </t>
  </si>
  <si>
    <t>IV</t>
  </si>
  <si>
    <t>III</t>
  </si>
  <si>
    <t>II</t>
  </si>
  <si>
    <t>I</t>
  </si>
  <si>
    <t>CIRUJANO DENTISTA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</si>
  <si>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</si>
  <si>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</si>
  <si>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</si>
  <si>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</si>
  <si>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</si>
  <si>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</si>
  <si>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</si>
  <si>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</si>
  <si>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SALUD( NIVELES PUP 28,37,46,55)</t>
  </si>
  <si>
    <t>SUB   TOTAL ASISTENCIAL    (2)</t>
  </si>
  <si>
    <t>SUB TOTAL  PUP NORMAL (1+2)</t>
  </si>
  <si>
    <t>NO RENOVABLES</t>
  </si>
  <si>
    <t>2.2.11.21</t>
  </si>
  <si>
    <t>2.2.22.13</t>
  </si>
  <si>
    <t>2.2.22.12</t>
  </si>
  <si>
    <t>2.2.23.42</t>
  </si>
  <si>
    <t>2.2.23.43</t>
  </si>
  <si>
    <t>MUNICIPALIDAD DE LIMA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</si>
  <si>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</si>
  <si>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</si>
  <si>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</si>
  <si>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</si>
  <si>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</si>
  <si>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</si>
  <si>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</si>
  <si>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</si>
  <si>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</si>
  <si>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</si>
  <si>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</si>
  <si>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</si>
  <si>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</si>
  <si>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</si>
  <si>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</si>
  <si>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</si>
  <si>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</si>
  <si>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</si>
  <si>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</si>
  <si>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</si>
  <si>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</si>
  <si>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</si>
  <si>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</si>
  <si>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TOTAL</t>
  </si>
  <si>
    <t>2.5.51.11 (5.1.11.70)</t>
  </si>
  <si>
    <t>2.5.51.13 (5.1.11.70)</t>
  </si>
  <si>
    <t>NOMINA DE EJECUCION DE GASTO DEL MES DE OCTUBRE 2009</t>
  </si>
  <si>
    <t>PLIEGO :  11  -  MINSA</t>
  </si>
  <si>
    <t>UNIDAD EJECUTORA :  032  -  HOSPITAL "VICTOR LARCO HERRERA"</t>
  </si>
  <si>
    <t>N°
ORDEN</t>
  </si>
  <si>
    <t>DNI</t>
  </si>
  <si>
    <t xml:space="preserve">APELLIDOS  Y NOMBRES </t>
  </si>
  <si>
    <t>CARGO</t>
  </si>
  <si>
    <t>NIVEL</t>
  </si>
  <si>
    <t>GRUPO
OCUPACIONAL</t>
  </si>
  <si>
    <t>MONTO REMUNE
RACIONES</t>
  </si>
  <si>
    <t>A FAVOR DEL EMPLEADO</t>
  </si>
  <si>
    <t>A CUENTA DEL EMPLEADOR</t>
  </si>
  <si>
    <t>INCENTIVOS LABORALES</t>
  </si>
  <si>
    <t>TOTAL
INGRESO</t>
  </si>
  <si>
    <t>DESCUENTOS VARIOS</t>
  </si>
  <si>
    <t>MONTO LIQUIDO</t>
  </si>
  <si>
    <t>CUOTA PATRONAL ESSALUD 9%</t>
  </si>
  <si>
    <t>SEGURO COMPLEMENTARIO TRABAJO RIESGO</t>
  </si>
  <si>
    <t>15605249</t>
  </si>
  <si>
    <t>ABAN SALAS JUANA NANCY</t>
  </si>
  <si>
    <t>MEDICO I</t>
  </si>
  <si>
    <t>15</t>
  </si>
  <si>
    <t>PROF.SALUD</t>
  </si>
  <si>
    <t>044</t>
  </si>
  <si>
    <t>10241239</t>
  </si>
  <si>
    <t>ACEVEDO CARRILLO ROSA MAGDALENA</t>
  </si>
  <si>
    <t>ASIST. EN SERV. DE SALUD I</t>
  </si>
  <si>
    <t>PF</t>
  </si>
  <si>
    <t>PROF.ASIST.</t>
  </si>
  <si>
    <t>08912626</t>
  </si>
  <si>
    <t>ACOSTA DEL CASTILLO MARIA DEL PILAR</t>
  </si>
  <si>
    <t>AUX. DE ENFERMERIA I</t>
  </si>
  <si>
    <t>AB</t>
  </si>
  <si>
    <t>AUX. ASIST.</t>
  </si>
  <si>
    <t>08050713</t>
  </si>
  <si>
    <t>ACOSTA POLANCO ROSAURA EMPERATRIZ</t>
  </si>
  <si>
    <t>OPERAD.EQ. ELEC. I</t>
  </si>
  <si>
    <t>TC</t>
  </si>
  <si>
    <t>TEC. ASIST.</t>
  </si>
  <si>
    <t>07703234</t>
  </si>
  <si>
    <t>AGUERO LEON JUAN JESUS</t>
  </si>
  <si>
    <t>TEC. EN NUTRICION I</t>
  </si>
  <si>
    <t>TD</t>
  </si>
  <si>
    <t>15435639</t>
  </si>
  <si>
    <t>AGUILAR ARIAS ENMA LUCIA</t>
  </si>
  <si>
    <t>07958460</t>
  </si>
  <si>
    <t>AGUILAR CAMPOS ELSA AMELIA</t>
  </si>
  <si>
    <t>TEC.ADMINIS.I</t>
  </si>
  <si>
    <t>043</t>
  </si>
  <si>
    <t>06616961</t>
  </si>
  <si>
    <t>AGUIRRE CASTILLO ELVA EDA</t>
  </si>
  <si>
    <t>ASISTENTE SOCIAL</t>
  </si>
  <si>
    <t>25</t>
  </si>
  <si>
    <t>TEC. ADMIN.</t>
  </si>
  <si>
    <t>051</t>
  </si>
  <si>
    <t>07735392</t>
  </si>
  <si>
    <t>AJIP CEPEDA DE RODRIGUEZ SUSANA</t>
  </si>
  <si>
    <t>ARTESANO I</t>
  </si>
  <si>
    <t>TE</t>
  </si>
  <si>
    <t>O. PROF. SALUD</t>
  </si>
  <si>
    <t>09146292</t>
  </si>
  <si>
    <t>ALARCO AGUIRRE DORIS PILAR</t>
  </si>
  <si>
    <t>ENFERMERA (O)</t>
  </si>
  <si>
    <t>13</t>
  </si>
  <si>
    <t>08754369</t>
  </si>
  <si>
    <t>ALBUJAR GONZALES JOSE LUIS</t>
  </si>
  <si>
    <t>ASIST. ADMINIST.I</t>
  </si>
  <si>
    <t>006</t>
  </si>
  <si>
    <t>08038507</t>
  </si>
  <si>
    <t>ALCALDE SOTO FLOR DE MARIA</t>
  </si>
  <si>
    <t>TEC. EN ENFERMERIA I</t>
  </si>
  <si>
    <t>TB</t>
  </si>
  <si>
    <t>06150113</t>
  </si>
  <si>
    <t>ALCANTARA ELEUTERIO FLORENCIO</t>
  </si>
  <si>
    <t>PSICOLOGO</t>
  </si>
  <si>
    <t>81</t>
  </si>
  <si>
    <t>PROF. ADMIN.</t>
  </si>
  <si>
    <t>20719070</t>
  </si>
  <si>
    <t>ALCOSER ALVAREZ AYDE BEATRIZ</t>
  </si>
  <si>
    <t>TERAPISTA I</t>
  </si>
  <si>
    <t>TA</t>
  </si>
  <si>
    <t>07738564</t>
  </si>
  <si>
    <t>ALDUI FERNANDEZ JUANA</t>
  </si>
  <si>
    <t>07738392</t>
  </si>
  <si>
    <t>ALEGRIA SILVA AMALIA LUCILA</t>
  </si>
  <si>
    <t>09640920</t>
  </si>
  <si>
    <t>ALEMAN SAAVEDRA MIROSALVA</t>
  </si>
  <si>
    <t>24</t>
  </si>
  <si>
    <t>07843478</t>
  </si>
  <si>
    <t>ALENDEZ PERALTA FLORENCIA ANTONIA</t>
  </si>
  <si>
    <t>08495159</t>
  </si>
  <si>
    <t>ALFARO PERALTA ALFREDO</t>
  </si>
  <si>
    <t>08495578</t>
  </si>
  <si>
    <t>ALFARO PERALTA NANCY</t>
  </si>
  <si>
    <t>07427637</t>
  </si>
  <si>
    <t>ALFARO POMA MARCELA</t>
  </si>
  <si>
    <t>07602924</t>
  </si>
  <si>
    <t>ALI ALBAN SOLEDAD</t>
  </si>
  <si>
    <t>PE</t>
  </si>
  <si>
    <t>07741277</t>
  </si>
  <si>
    <t>ALLAUJA SALAZAR INOSENTA</t>
  </si>
  <si>
    <t>AUX. DE NUTRICION I</t>
  </si>
  <si>
    <t>AC</t>
  </si>
  <si>
    <t>21799378</t>
  </si>
  <si>
    <t>ALMEYDA DE LA CRUZ MARIO FRANCISCO</t>
  </si>
  <si>
    <t>ELECTRICISTA I</t>
  </si>
  <si>
    <t>TF</t>
  </si>
  <si>
    <t>08068173</t>
  </si>
  <si>
    <t>ALPISTE FLORES DE CEPEDA MARLENE HAYDEE</t>
  </si>
  <si>
    <t>07755583</t>
  </si>
  <si>
    <t>ALTAMIRANO CCAYANCHIRA VICTOR</t>
  </si>
  <si>
    <t>12</t>
  </si>
  <si>
    <t>10464628</t>
  </si>
  <si>
    <t>ALVARADO ALTAMIRANO OSCAR JAVIER</t>
  </si>
  <si>
    <t>CHOFER I</t>
  </si>
  <si>
    <t>09440159</t>
  </si>
  <si>
    <t>ALVARADO CALLUPE CARMEN LUZ</t>
  </si>
  <si>
    <t>AUX. DE SIST.ADMINISTRATIV I</t>
  </si>
  <si>
    <t>08832524</t>
  </si>
  <si>
    <t>ALVARADO CARBAJAL ANITA ISABEL</t>
  </si>
  <si>
    <t>08108412</t>
  </si>
  <si>
    <t>ALVAREZ ARANA JULIO</t>
  </si>
  <si>
    <t>TEC.ADMINIS.III</t>
  </si>
  <si>
    <t>AUX. ADMIN.</t>
  </si>
  <si>
    <t>07728299</t>
  </si>
  <si>
    <t>ALVAREZ PAREDES FRANCISCA LEONOR</t>
  </si>
  <si>
    <t>07722937</t>
  </si>
  <si>
    <t>ALZAMORA MARCOS LOURDES DEL PILAR</t>
  </si>
  <si>
    <t>TRABAJADOR DE SERVICIOS I</t>
  </si>
  <si>
    <t>AD</t>
  </si>
  <si>
    <t>25822718</t>
  </si>
  <si>
    <t>ALZAMORA SILVA CARMEN MARIA</t>
  </si>
  <si>
    <t>09676812</t>
  </si>
  <si>
    <t>AMAYA DE ZAVALETA AMALIA ESTHER</t>
  </si>
  <si>
    <t>08676284</t>
  </si>
  <si>
    <t>AMEZ LOLI MESIAS BRUNO</t>
  </si>
  <si>
    <t>OFICINISTA I</t>
  </si>
  <si>
    <t>07323844</t>
  </si>
  <si>
    <t>ANCHAYHUA ACHO BRAULIO</t>
  </si>
  <si>
    <t>08422900</t>
  </si>
  <si>
    <t>ANCHELIA AMBROSIO MARIA ISABEL</t>
  </si>
  <si>
    <t>07248663</t>
  </si>
  <si>
    <t>ANCHILIA TRUJILLO CARMEN ROSA</t>
  </si>
  <si>
    <t>07056752</t>
  </si>
  <si>
    <t>ANDRADE GUZMAN ILDA RENE</t>
  </si>
  <si>
    <t>21801577</t>
  </si>
  <si>
    <t>ANICAMA VENTURA MYRTA RENEE</t>
  </si>
  <si>
    <t>09052362</t>
  </si>
  <si>
    <t>ANTAY ZAMBRANO MARIA VICTORIA</t>
  </si>
  <si>
    <t>07234696</t>
  </si>
  <si>
    <t>ANTICONA BRINGAS CARLOS TOMAS</t>
  </si>
  <si>
    <t>MEDICO III</t>
  </si>
  <si>
    <t>18</t>
  </si>
  <si>
    <t>09431683</t>
  </si>
  <si>
    <t>ANTICONA VILLAVICENCIO SAUL APOLO</t>
  </si>
  <si>
    <t>07071474</t>
  </si>
  <si>
    <t>AQUINO DE ROJAS NORMA GRACIELA</t>
  </si>
  <si>
    <t>10435949</t>
  </si>
  <si>
    <t>AQUINO LOPEZ NORMA</t>
  </si>
  <si>
    <t>06644395</t>
  </si>
  <si>
    <t>ARATA CACERES OLGA SIMONE</t>
  </si>
  <si>
    <t>08522380</t>
  </si>
  <si>
    <t>ARAUJO GOMEZ NELIDA NOEMI</t>
  </si>
  <si>
    <t>07055831</t>
  </si>
  <si>
    <t>ARAUJO VARGAS PURA ALICIA</t>
  </si>
  <si>
    <t>06696397</t>
  </si>
  <si>
    <t>ARBULU GARCIA SALVADOR EDUARDO</t>
  </si>
  <si>
    <t>09582150</t>
  </si>
  <si>
    <t>ARCE MEJIA ROSA VICTORIA</t>
  </si>
  <si>
    <t>ENFERMERA (O) IV</t>
  </si>
  <si>
    <t>10</t>
  </si>
  <si>
    <t>07725311</t>
  </si>
  <si>
    <t>AREVALO REVILLA ANA MARIA</t>
  </si>
  <si>
    <t>SECRETARIA I</t>
  </si>
  <si>
    <t>25754232</t>
  </si>
  <si>
    <t>AREVALO ZAPATA EDUARDO MIGUEL</t>
  </si>
  <si>
    <t>10292789</t>
  </si>
  <si>
    <t>ARREDONDO CHIPANA MARIA ISABEL</t>
  </si>
  <si>
    <t>07083490</t>
  </si>
  <si>
    <t>ARRIOLA LOLO MARTHA LEONOR</t>
  </si>
  <si>
    <t>07239382</t>
  </si>
  <si>
    <t>ARROYO CHALCO SARA MILENKA</t>
  </si>
  <si>
    <t>06007395</t>
  </si>
  <si>
    <t>ARROYO PEREZ ROSA NERY LORENA BLANCA</t>
  </si>
  <si>
    <t>15582408</t>
  </si>
  <si>
    <t>ASENCIOS RONDON ALVARADO</t>
  </si>
  <si>
    <t>10538177</t>
  </si>
  <si>
    <t>ASTO FERNANDEZ ELIAS NAVARRO</t>
  </si>
  <si>
    <t>09638789</t>
  </si>
  <si>
    <t>ASTOCONDOR CALDERON CECILIA PILAR</t>
  </si>
  <si>
    <t>14</t>
  </si>
  <si>
    <t>15282650</t>
  </si>
  <si>
    <t>ASTOCONDOR YGREDA JUAN ROBERT</t>
  </si>
  <si>
    <t>SUP.DE CONSERV.Y SERV.I</t>
  </si>
  <si>
    <t>AA</t>
  </si>
  <si>
    <t>07945789</t>
  </si>
  <si>
    <t>AUCCA QUISPE DE CASTILLO NELLY YNOCENCIA</t>
  </si>
  <si>
    <t>11</t>
  </si>
  <si>
    <t>41627668</t>
  </si>
  <si>
    <t>AVENDAÑO SALAS NOLBERTA AMPARO</t>
  </si>
  <si>
    <t>AUX. DE LABORATORIO I</t>
  </si>
  <si>
    <t>08831578</t>
  </si>
  <si>
    <t>AYUDANTE GOMEZ DORIS ZORAIDA</t>
  </si>
  <si>
    <t>07704647</t>
  </si>
  <si>
    <t>AZAÑA ALVARADO JENNY GEORGINA</t>
  </si>
  <si>
    <t>07736466</t>
  </si>
  <si>
    <t>BARAHONA CHAVEZ DORIS CREOFE</t>
  </si>
  <si>
    <t>07908596</t>
  </si>
  <si>
    <t>BARDALES ANDRADE MARIA ELENA</t>
  </si>
  <si>
    <t>32830461</t>
  </si>
  <si>
    <t>BARRIONUEVO TAMARIZ LUPE BIBIANA</t>
  </si>
  <si>
    <t>ENFERMERA (O) II</t>
  </si>
  <si>
    <t>08013588</t>
  </si>
  <si>
    <t>BECERRA RAFAEL ESPERANZA</t>
  </si>
  <si>
    <t>07218485</t>
  </si>
  <si>
    <t>BEDOYA HUAYAMARES VDA DE DIAZ NILDA HAYDEE</t>
  </si>
  <si>
    <t>25629909</t>
  </si>
  <si>
    <t>BEJAR VARGAS DEMETRIO HUGO</t>
  </si>
  <si>
    <t>25612253</t>
  </si>
  <si>
    <t>BEJAR VARGAS JUAN RAMON</t>
  </si>
  <si>
    <t>07605326</t>
  </si>
  <si>
    <t>BELLO OSORIO DELIA ANDREA</t>
  </si>
  <si>
    <t>08806797</t>
  </si>
  <si>
    <t>BELLOTA GUZMAN YANET TEOFILA</t>
  </si>
  <si>
    <t>29379502</t>
  </si>
  <si>
    <t>BENAVIDES ALEGRE LOURDES ASCENCION</t>
  </si>
  <si>
    <t>06622012</t>
  </si>
  <si>
    <t>BENAVIDES SARRIA MARIA ENRIQUETA</t>
  </si>
  <si>
    <t>08960001</t>
  </si>
  <si>
    <t>BENITES VARA CONSTANTINA JULIA</t>
  </si>
  <si>
    <t>06962296</t>
  </si>
  <si>
    <t>BIZARRO TORRES ROSA MARUJA</t>
  </si>
  <si>
    <t>09731453</t>
  </si>
  <si>
    <t>BOCANEGRA BOCANEGRA HAYDEE CARIDAD</t>
  </si>
  <si>
    <t>07642843</t>
  </si>
  <si>
    <t>BOGGIANO TACUCHE CLIMACO MARCO ANTONIO</t>
  </si>
  <si>
    <t>MEDICO IV</t>
  </si>
  <si>
    <t>19</t>
  </si>
  <si>
    <t>10476255</t>
  </si>
  <si>
    <t>BOJORQUEZ GIRALDO ENRIQUE JAVIER</t>
  </si>
  <si>
    <t>09389695</t>
  </si>
  <si>
    <t>BONELLI VASQUEZ LUIS ENRIQUE</t>
  </si>
  <si>
    <t>09139663</t>
  </si>
  <si>
    <t>BONILLA BONILLA JUANA ROSA</t>
  </si>
  <si>
    <t>10289022</t>
  </si>
  <si>
    <t>BORJA MENDOZA AUGUSTO</t>
  </si>
  <si>
    <t>07764877</t>
  </si>
  <si>
    <t>BOZA HUAMANI ANA MARIA</t>
  </si>
  <si>
    <t>08724494</t>
  </si>
  <si>
    <t>BRICEÑO GUTIERREZ DE ALVAREZ FLOR NEOMINA</t>
  </si>
  <si>
    <t>07886305</t>
  </si>
  <si>
    <t>BROMLEY COLOMA CARLOS ARBEL</t>
  </si>
  <si>
    <t>DIRECTOR</t>
  </si>
  <si>
    <t>C317</t>
  </si>
  <si>
    <t>PROF.ADMIN.</t>
  </si>
  <si>
    <t>08178669</t>
  </si>
  <si>
    <t>BUSTAMANTE ALBUJAR LUIS ALBERTO</t>
  </si>
  <si>
    <t>MEDICO II</t>
  </si>
  <si>
    <t>16</t>
  </si>
  <si>
    <t>06124327</t>
  </si>
  <si>
    <t>BUSTAMANTE QUIROZ RICARDO JORGE</t>
  </si>
  <si>
    <t>17</t>
  </si>
  <si>
    <t>22081016</t>
  </si>
  <si>
    <t>BUSTILLOS DIAZ DE JIMENEZ JULIA MERCEDES</t>
  </si>
  <si>
    <t>FUNCIONARIO</t>
  </si>
  <si>
    <t>25457069</t>
  </si>
  <si>
    <t>CABALLERO CRUZ MIGUEL ANGEL</t>
  </si>
  <si>
    <t>06237163</t>
  </si>
  <si>
    <t>CABALLERO ENRIQUEZ IVONE GLORIA</t>
  </si>
  <si>
    <t>TECNOLOGO MEDICO</t>
  </si>
  <si>
    <t>07190373</t>
  </si>
  <si>
    <t>CABALLERO OGATA JOSE LUIS LAZARO</t>
  </si>
  <si>
    <t>10306426</t>
  </si>
  <si>
    <t>CABELLO ESPINOZA YOLA</t>
  </si>
  <si>
    <t>08343190</t>
  </si>
  <si>
    <t>CABEZA GONZALES DE AGUIRRE BERTILA OLIVIA</t>
  </si>
  <si>
    <t>07174406</t>
  </si>
  <si>
    <t>CABRERA LOPEZ JUDITH DEL ROSARIO</t>
  </si>
  <si>
    <t>07700614</t>
  </si>
  <si>
    <t>CABRERA OSORIO LUIS OCTAVIO</t>
  </si>
  <si>
    <t>15591769</t>
  </si>
  <si>
    <t>CACERES BARRETO ESTHER DIONICIA</t>
  </si>
  <si>
    <t>08043302</t>
  </si>
  <si>
    <t>CACERES MIRANDA ANICIA MERCEDES</t>
  </si>
  <si>
    <t>08705911</t>
  </si>
  <si>
    <t>CAHUA PANTI MARIA EXALTACION</t>
  </si>
  <si>
    <t>10275792</t>
  </si>
  <si>
    <t>CALDERON ZORRILLA JORGE</t>
  </si>
  <si>
    <t>TEC. EN IMPRESIONES I</t>
  </si>
  <si>
    <t>07053075</t>
  </si>
  <si>
    <t>CALLUPE OBISPO UBERTA PETRONILA</t>
  </si>
  <si>
    <t>07735867</t>
  </si>
  <si>
    <t>CAMARENA ROMERO DACIO MALAQUIAS</t>
  </si>
  <si>
    <t>OPERAD.DE EQUIPO MEDICO I</t>
  </si>
  <si>
    <t>08908014</t>
  </si>
  <si>
    <t>CAMILLA SANCHEZ PRAXIDES EMILIANO</t>
  </si>
  <si>
    <t>07728812</t>
  </si>
  <si>
    <t>CAMPANA MARIETTA CELIA</t>
  </si>
  <si>
    <t>07728928</t>
  </si>
  <si>
    <t>CAMPOS PINEDA ZENON ANTONIO</t>
  </si>
  <si>
    <t>08676537</t>
  </si>
  <si>
    <t>CAMPOS SOTELO ALFREDO JORGE</t>
  </si>
  <si>
    <t>08442606</t>
  </si>
  <si>
    <t>CAMPOS SOTELO ANA MARIA</t>
  </si>
  <si>
    <t>15710221</t>
  </si>
  <si>
    <t>CANAVAL FAJARDO MARIA ELENA</t>
  </si>
  <si>
    <t>08570188</t>
  </si>
  <si>
    <t>CANO MAGAN MARIA CRISTINA</t>
  </si>
  <si>
    <t>09065570</t>
  </si>
  <si>
    <t>CANORIO ALVAREZ MARIA PATRICIA</t>
  </si>
  <si>
    <t>07073391</t>
  </si>
  <si>
    <t>CAÑARI PALPA AMELIA BEATRIZ</t>
  </si>
  <si>
    <t>09082139</t>
  </si>
  <si>
    <t>CAPAC ALBITRES DE HUANCA ANA MARIA</t>
  </si>
  <si>
    <t>07737275</t>
  </si>
  <si>
    <t>CAPACYACHI OTAROLA MIRIAM UBERLINDA</t>
  </si>
  <si>
    <t>07796232</t>
  </si>
  <si>
    <t>CAPCHA QUISPE ANATOLIA</t>
  </si>
  <si>
    <t>07219518</t>
  </si>
  <si>
    <t>CAPCHA QUISPE JESUSA</t>
  </si>
  <si>
    <t>16764806</t>
  </si>
  <si>
    <t>CARBAJAL CUADROS YENI RAQUEL</t>
  </si>
  <si>
    <t>21811131</t>
  </si>
  <si>
    <t>CARBAJAL TORRES MARTHA LUZ</t>
  </si>
  <si>
    <t>08559527</t>
  </si>
  <si>
    <t>CARCAMO CANALES ROSA</t>
  </si>
  <si>
    <t>07931800</t>
  </si>
  <si>
    <t>CARDENAS CUNZA LOURDES PILAR</t>
  </si>
  <si>
    <t>07757648</t>
  </si>
  <si>
    <t>CARDENAS ESTRADA ROSA CATIA</t>
  </si>
  <si>
    <t>06011579</t>
  </si>
  <si>
    <t>CARDENAS TORRES DE GARCIA JULIA JACINTA</t>
  </si>
  <si>
    <t>08439929</t>
  </si>
  <si>
    <t>CARHUAS CARRASCO HILDA</t>
  </si>
  <si>
    <t>06228626</t>
  </si>
  <si>
    <t>CARMELINO PANDURO BACILIA</t>
  </si>
  <si>
    <t>06834139</t>
  </si>
  <si>
    <t>CARRASCO JACINTO DIONICIA EUFEMIA</t>
  </si>
  <si>
    <t>09401519</t>
  </si>
  <si>
    <t>CARRASCO JACINTO TULA</t>
  </si>
  <si>
    <t>CIRUJANO DENTISTA III</t>
  </si>
  <si>
    <t>61</t>
  </si>
  <si>
    <t>09582885</t>
  </si>
  <si>
    <t>CARRASCO JIMENEZ JAVIER ANTONIO</t>
  </si>
  <si>
    <t>09535209</t>
  </si>
  <si>
    <t>CARREÑO MARTINEZ VICTOR RAUL</t>
  </si>
  <si>
    <t>06150081</t>
  </si>
  <si>
    <t>CARRILLO ALARCON ETHEL BERTHA</t>
  </si>
  <si>
    <t>TEC. EN ENFERMERIA II</t>
  </si>
  <si>
    <t>06188048</t>
  </si>
  <si>
    <t>CARRILLO ALARCON YANINA DORIS</t>
  </si>
  <si>
    <t>25776442</t>
  </si>
  <si>
    <t>CARRILLO RODRIGUEZ SELENA VILMA</t>
  </si>
  <si>
    <t>08256515</t>
  </si>
  <si>
    <t>CARRILLO SANCHEZ SONIA AMPARO</t>
  </si>
  <si>
    <t>07764716</t>
  </si>
  <si>
    <t>CASALLO ORDOÑEZ VICTOR</t>
  </si>
  <si>
    <t>25672360</t>
  </si>
  <si>
    <t>CASAS DE MARTICORENA GLORIA FELICITA</t>
  </si>
  <si>
    <t>AUX. DE ASISTENCIA SOCIAL I</t>
  </si>
  <si>
    <t>07726122</t>
  </si>
  <si>
    <t>CASIQUE CELIS JORGE LUIS</t>
  </si>
  <si>
    <t>TEC.ADMINIS.II</t>
  </si>
  <si>
    <t>08634699</t>
  </si>
  <si>
    <t>CASIQUE MARTINEZ ANGEL MANUEL</t>
  </si>
  <si>
    <t>07354017</t>
  </si>
  <si>
    <t>CASTILLO CUENCA HILDA ASUNCION</t>
  </si>
  <si>
    <t>82</t>
  </si>
  <si>
    <t>08674669</t>
  </si>
  <si>
    <t>CASTILLO MONTOYA SANTIAGO VALDEMAR</t>
  </si>
  <si>
    <t>25621313</t>
  </si>
  <si>
    <t>CASTILLO VILELA CARMELA MARGARITA</t>
  </si>
  <si>
    <t>07701588</t>
  </si>
  <si>
    <t>CASTILLO ZAPATA CLELIA JOSEFINA</t>
  </si>
  <si>
    <t>QUIMICO FARMACEUTICO</t>
  </si>
  <si>
    <t>10147987</t>
  </si>
  <si>
    <t>CASTRO ESTRADA MARIA CRISTINA</t>
  </si>
  <si>
    <t>10538135</t>
  </si>
  <si>
    <t>CASTRO LAZARO HIPOLITO OSWALDO</t>
  </si>
  <si>
    <t>08651641</t>
  </si>
  <si>
    <t>CASTRO NAVARRO NATIVIDAD</t>
  </si>
  <si>
    <t>ASISTENTE SOCIAL II</t>
  </si>
  <si>
    <t>08719031</t>
  </si>
  <si>
    <t>CASTRO QUINTANA YOVANA MARLENE</t>
  </si>
  <si>
    <t>10609076</t>
  </si>
  <si>
    <t>CAVERO LIZARME MARIA SALOME</t>
  </si>
  <si>
    <t>07549355</t>
  </si>
  <si>
    <t>CAVERO TRUCIOS MARIA ESTHER</t>
  </si>
  <si>
    <t>25413837</t>
  </si>
  <si>
    <t>CAYCHO BAJONERO LUIS FERNANDO.</t>
  </si>
  <si>
    <t>09259399</t>
  </si>
  <si>
    <t>CCAHUANA BALTAZAR CIPRIANA</t>
  </si>
  <si>
    <t>07128236</t>
  </si>
  <si>
    <t>CCORA TIMOTEO ROBERTO M</t>
  </si>
  <si>
    <t>AUX. DE ARTESANIA I</t>
  </si>
  <si>
    <t>06259390</t>
  </si>
  <si>
    <t>CERON QUISPE NELY TOMASA</t>
  </si>
  <si>
    <t>10385760</t>
  </si>
  <si>
    <t>CERQUERA MENOR DE PEÑA FLOR ESPERANZA</t>
  </si>
  <si>
    <t>06736899</t>
  </si>
  <si>
    <t>CERSSO GOMEZ PRYSCA MAGDALENA</t>
  </si>
  <si>
    <t>15630293</t>
  </si>
  <si>
    <t>CESPEDES RAMOS ANDRES</t>
  </si>
  <si>
    <t>15620970</t>
  </si>
  <si>
    <t>CESPEDES RAMOS DAVID</t>
  </si>
  <si>
    <t>09732734</t>
  </si>
  <si>
    <t>CHACON ROJAS GINA ELIZABETH</t>
  </si>
  <si>
    <t>07700187</t>
  </si>
  <si>
    <t>CHAMOLI BOCANEGRA GREGORIO</t>
  </si>
  <si>
    <t>07142300</t>
  </si>
  <si>
    <t>CHAPPA VILLACORTA LIVIA MARLENI</t>
  </si>
  <si>
    <t>08420707</t>
  </si>
  <si>
    <t>CHAVEZ BAQUERIZO FRANCISCO</t>
  </si>
  <si>
    <t>06816588</t>
  </si>
  <si>
    <t>CHAVEZ BARRANTES HUGO MANOLO</t>
  </si>
  <si>
    <t>08032128</t>
  </si>
  <si>
    <t>CHAVEZ ESPINOZA ALEX ARTURO</t>
  </si>
  <si>
    <t>07720016</t>
  </si>
  <si>
    <t>CHAVEZ GARCIA ROSA ISABEL</t>
  </si>
  <si>
    <t>08523527</t>
  </si>
  <si>
    <t>CHAVEZ GERMANY LOURDES</t>
  </si>
  <si>
    <t>07714506</t>
  </si>
  <si>
    <t>CHAVEZ PEREZ JULIA UBALDINA</t>
  </si>
  <si>
    <t>06901334</t>
  </si>
  <si>
    <t>CHAVEZ ROJAS DARIELA</t>
  </si>
  <si>
    <t>08526825</t>
  </si>
  <si>
    <t>CHAVEZ TERRONES AGUSTIN</t>
  </si>
  <si>
    <t>09081101</t>
  </si>
  <si>
    <t>CHICANA CHICANA JESUS MARTIN</t>
  </si>
  <si>
    <t>08727081</t>
  </si>
  <si>
    <t>CHICANA CHICANA ROSA AMELIA</t>
  </si>
  <si>
    <t>07724703</t>
  </si>
  <si>
    <t>CHICHIPE CORNEJO JORGE AMERICO</t>
  </si>
  <si>
    <t>07700607</t>
  </si>
  <si>
    <t>CHICOMA BOCANEGRA JORGE VICENTE</t>
  </si>
  <si>
    <t>ARTESANO II</t>
  </si>
  <si>
    <t>08719196</t>
  </si>
  <si>
    <t>CHING CONTRERAS MARIA MAGDALENA</t>
  </si>
  <si>
    <t>06130853</t>
  </si>
  <si>
    <t>CHU ESQUERRE ALICIA VICTORIA</t>
  </si>
  <si>
    <t>08466327</t>
  </si>
  <si>
    <t>CHUQUILLANQUI NARVARTE LUZ PATRICIA</t>
  </si>
  <si>
    <t>09351868</t>
  </si>
  <si>
    <t>CHUQUIMBALQUI CANLLA EMERITA</t>
  </si>
  <si>
    <t>08124251</t>
  </si>
  <si>
    <t>CIPRA SOTO MARIA ELENA</t>
  </si>
  <si>
    <t>ASISTENTE SOCIAL IV</t>
  </si>
  <si>
    <t>08732585</t>
  </si>
  <si>
    <t>CJAHUA HUANACHI ZITA SILVIA</t>
  </si>
  <si>
    <t>08297758</t>
  </si>
  <si>
    <t>CJULA HUAYHUA EXALTACION</t>
  </si>
  <si>
    <t>06229113</t>
  </si>
  <si>
    <t>COBIAN VARGAS FLOR DE MARIA</t>
  </si>
  <si>
    <t>06042872</t>
  </si>
  <si>
    <t>COLAN ARMAS CARMEN</t>
  </si>
  <si>
    <t>07742425</t>
  </si>
  <si>
    <t>COLCHADO ARELLANO LUCILA</t>
  </si>
  <si>
    <t>07818743</t>
  </si>
  <si>
    <t>COLLADO GUZMAN NOEMI ANGELICA</t>
  </si>
  <si>
    <t>C318</t>
  </si>
  <si>
    <t>08345176</t>
  </si>
  <si>
    <t>COLLAZOS MOLINA MARIA ANGELA</t>
  </si>
  <si>
    <t>08308230</t>
  </si>
  <si>
    <t>COLLAZOS MOLINA MARIA MAGDALENA</t>
  </si>
  <si>
    <t>07706650</t>
  </si>
  <si>
    <t>COLQUICHAGUA HUARANGA FELIX</t>
  </si>
  <si>
    <t>25548406</t>
  </si>
  <si>
    <t>CONTRERAS ACUÑA SOFIA MARTHA</t>
  </si>
  <si>
    <t>21787979</t>
  </si>
  <si>
    <t>CONTRERAS JUAREZ WALTER HUGO</t>
  </si>
  <si>
    <t>09602948</t>
  </si>
  <si>
    <t>CONTRERAS QUIROZ JULIO CESAR</t>
  </si>
  <si>
    <t>21876961</t>
  </si>
  <si>
    <t>CONTRERAS RAMOS ANTONIA ESTELA</t>
  </si>
  <si>
    <t>07714633</t>
  </si>
  <si>
    <t>CORDOVA VELASQUEZ MARTHA ALEJANDRINA</t>
  </si>
  <si>
    <t>15606475</t>
  </si>
  <si>
    <t>CORIMANYA VARGAS ABEL.</t>
  </si>
  <si>
    <t>09164352</t>
  </si>
  <si>
    <t>CORNEJO MUÑOZ FRIDA DOLORES</t>
  </si>
  <si>
    <t>10474118</t>
  </si>
  <si>
    <t>CORREA DONAYRE VICTOR MANUEL</t>
  </si>
  <si>
    <t>10371768</t>
  </si>
  <si>
    <t>COTRADO COTRADO LOURDES CRISTINA</t>
  </si>
  <si>
    <t>15700944</t>
  </si>
  <si>
    <t>CRISANTO CHORRES DOMINGO SANTO</t>
  </si>
  <si>
    <t>08466159</t>
  </si>
  <si>
    <t>CRUZ GONZALES GLORIA ESPERANZA</t>
  </si>
  <si>
    <t>09073139</t>
  </si>
  <si>
    <t>CRUZ GONZALES VILMA ENRIQUETA</t>
  </si>
  <si>
    <t>06729997</t>
  </si>
  <si>
    <t>CUADRA ROJAS MARIA ANGELICA</t>
  </si>
  <si>
    <t>DIRECTOR EJECUTIVO</t>
  </si>
  <si>
    <t>C4</t>
  </si>
  <si>
    <t>09009240</t>
  </si>
  <si>
    <t>CUADROS VALER NESTOR ALEJANDRO</t>
  </si>
  <si>
    <t>08990414</t>
  </si>
  <si>
    <t>CUCHO AMAO FILOMENA ANTONIA</t>
  </si>
  <si>
    <t>10492465</t>
  </si>
  <si>
    <t>CUEVA FLORES ENMA ERNESTINA</t>
  </si>
  <si>
    <t>22423673</t>
  </si>
  <si>
    <t>CUEVA MATOS MARUJA DONATILDA</t>
  </si>
  <si>
    <t>09443412</t>
  </si>
  <si>
    <t>CUEVAS INCA RUBIA DIONICIA</t>
  </si>
  <si>
    <t>07009499</t>
  </si>
  <si>
    <t>CUPE HUAMANI EFRAIN</t>
  </si>
  <si>
    <t>21785183</t>
  </si>
  <si>
    <t>CURAHUA RIVERA MARIA DEL CARMEN</t>
  </si>
  <si>
    <t>07701285</t>
  </si>
  <si>
    <t>CUTIPA OIMAS TIBURCIO</t>
  </si>
  <si>
    <t>07703237</t>
  </si>
  <si>
    <t>CUTIPA OYMAS CLAUDIO</t>
  </si>
  <si>
    <t>08736745</t>
  </si>
  <si>
    <t>CUYA HUAMANI TERESA</t>
  </si>
  <si>
    <t>10301688</t>
  </si>
  <si>
    <t>DAVILA ANGULO DANIEL DAVID</t>
  </si>
  <si>
    <t>06944389</t>
  </si>
  <si>
    <t>DE LA CRUZ CARLOS OSCAR</t>
  </si>
  <si>
    <t>07906152</t>
  </si>
  <si>
    <t>DE LA TORRE SOBREVILLA MARIA LEONOR</t>
  </si>
  <si>
    <t>06542181</t>
  </si>
  <si>
    <t>DE LOS SANTOS SALAS DE AÑORGA ROSA ISABEL</t>
  </si>
  <si>
    <t>10199173</t>
  </si>
  <si>
    <t>DEL AGUILA COLLAZOS DE GUEVARA ROSA ALEJANDRI</t>
  </si>
  <si>
    <t>08956448</t>
  </si>
  <si>
    <t>DEL AGUILA ROJAS MARIZOL</t>
  </si>
  <si>
    <t>08730534</t>
  </si>
  <si>
    <t>DEL CASTILLO CAYO CARLOS ENRIQUE FRANCISCO</t>
  </si>
  <si>
    <t>ESPEC.ADMINISTRATIVO IV</t>
  </si>
  <si>
    <t>PD</t>
  </si>
  <si>
    <t>10587810</t>
  </si>
  <si>
    <t>DEL MAR LOAYZA ELIANA</t>
  </si>
  <si>
    <t>06608223</t>
  </si>
  <si>
    <t>DEL MAR PACHECO VDA DE TORRES CELMIRA</t>
  </si>
  <si>
    <t>06032696</t>
  </si>
  <si>
    <t>DELGADO SANCHEZ JUAN CARLOS</t>
  </si>
  <si>
    <t>07903272</t>
  </si>
  <si>
    <t>DELGADO SUAREZ CESAR MIGUEL</t>
  </si>
  <si>
    <t>08503957</t>
  </si>
  <si>
    <t>DELGADO VALVERDE ROSALINA MAYELA</t>
  </si>
  <si>
    <t>09547630</t>
  </si>
  <si>
    <t>DELGADO VERA YENNIFER</t>
  </si>
  <si>
    <t>09809170</t>
  </si>
  <si>
    <t>DIAZ ARAUJO FELIPE AUSBERTO</t>
  </si>
  <si>
    <t>09810595</t>
  </si>
  <si>
    <t>DIAZ ARAUJO GALO MANUEL</t>
  </si>
  <si>
    <t>09201760</t>
  </si>
  <si>
    <t>DIAZ DIAZ IRMA NELLY</t>
  </si>
  <si>
    <t>07648508</t>
  </si>
  <si>
    <t>DIAZ MELGAREJO LUIS</t>
  </si>
  <si>
    <t>07739253</t>
  </si>
  <si>
    <t>DIAZ PEREZ RAUL</t>
  </si>
  <si>
    <t>10624245</t>
  </si>
  <si>
    <t>DIAZ ROMERO SANDRA JACKELINE</t>
  </si>
  <si>
    <t>08622837</t>
  </si>
  <si>
    <t>DIAZ TANTALEAN MARIA ISABEL</t>
  </si>
  <si>
    <t>27165590</t>
  </si>
  <si>
    <t>DIAZ TEJADA CARMEN ROSA</t>
  </si>
  <si>
    <t>NUTRICIONISTA</t>
  </si>
  <si>
    <t>07735806</t>
  </si>
  <si>
    <t>DIAZ TORRES JUANITA</t>
  </si>
  <si>
    <t>07713908</t>
  </si>
  <si>
    <t>DOLODIER CAMPOS LUIS ALBERTO</t>
  </si>
  <si>
    <t>08089811</t>
  </si>
  <si>
    <t>DOMINGUEZ OLIVA LUDGARDA</t>
  </si>
  <si>
    <t>PSICOLOGO III</t>
  </si>
  <si>
    <t>08726687</t>
  </si>
  <si>
    <t>EGUIGUREN LI CRISTINA ALEJANDRINA.</t>
  </si>
  <si>
    <t>DIRECTOR GENERAL</t>
  </si>
  <si>
    <t>C518</t>
  </si>
  <si>
    <t>07006824</t>
  </si>
  <si>
    <t>ELENO PICON BELEN</t>
  </si>
  <si>
    <t>07387247</t>
  </si>
  <si>
    <t>ESCALANTE CHALCO HILDA</t>
  </si>
  <si>
    <t>07381209</t>
  </si>
  <si>
    <t>ESCALANTE CHALCO VDA DE LLAJA GUILLERMINA</t>
  </si>
  <si>
    <t>07709744</t>
  </si>
  <si>
    <t>ESCALANTE CHUQUIHUANCA DORIS HAYDEE</t>
  </si>
  <si>
    <t>06711238</t>
  </si>
  <si>
    <t>ESCUDERO MORENO LIDA FELISA</t>
  </si>
  <si>
    <t>ASISTENTE SOCIAL III</t>
  </si>
  <si>
    <t>22247225</t>
  </si>
  <si>
    <t>ESPINO PUMA MARIA FELIPA</t>
  </si>
  <si>
    <t>ENFERMERA (O) III</t>
  </si>
  <si>
    <t>07997706</t>
  </si>
  <si>
    <t>ESPINOZA CUESTAS WALTER ALFREDO</t>
  </si>
  <si>
    <t>07728706</t>
  </si>
  <si>
    <t>ESTEBAN AQUINO LILA TERESA</t>
  </si>
  <si>
    <t>07934811</t>
  </si>
  <si>
    <t>ESTELLA PATIÑO LUIS ALBERTO</t>
  </si>
  <si>
    <t>TEC. EN ARCHIVO III</t>
  </si>
  <si>
    <t>07956240</t>
  </si>
  <si>
    <t>FANARRAGA GALLARDO VIRGILIA ANGELIC</t>
  </si>
  <si>
    <t>06637379</t>
  </si>
  <si>
    <t>FARFAN ARIAS GREGORIO</t>
  </si>
  <si>
    <t>INSPECTOR SANITARIO I</t>
  </si>
  <si>
    <t>07915369</t>
  </si>
  <si>
    <t>FARFAN PACHECO ROSA AURISTELA</t>
  </si>
  <si>
    <t>06158238</t>
  </si>
  <si>
    <t>FELIPA ZAYERZ AQUILES A</t>
  </si>
  <si>
    <t>10146523</t>
  </si>
  <si>
    <t>FERNANDEZ BONIFACIO RUTH</t>
  </si>
  <si>
    <t>08101024</t>
  </si>
  <si>
    <t>FERNANDEZ COLACHAGUA ELENA LOURDES</t>
  </si>
  <si>
    <t>08645953</t>
  </si>
  <si>
    <t>FERNANDEZ IGREDA JESUS GENARO</t>
  </si>
  <si>
    <t>10486190</t>
  </si>
  <si>
    <t>FERNANDEZ PERALTA CESAR</t>
  </si>
  <si>
    <t>08030412</t>
  </si>
  <si>
    <t>FLORES FERNANDEZ OBDULIA VIOLETA</t>
  </si>
  <si>
    <t>07732543</t>
  </si>
  <si>
    <t>FLORES MAURY HILDA CONSUELO</t>
  </si>
  <si>
    <t>06683155</t>
  </si>
  <si>
    <t>FLORES PEÑA LERY MODESTA</t>
  </si>
  <si>
    <t>07706028</t>
  </si>
  <si>
    <t>FRAGIDES FRAGIDES JUAN</t>
  </si>
  <si>
    <t>15353071</t>
  </si>
  <si>
    <t>FUENTES YATACO HERMELINDA.</t>
  </si>
  <si>
    <t>09308012</t>
  </si>
  <si>
    <t>GAGO MANCO PEDRO MAURICIO</t>
  </si>
  <si>
    <t>09165354</t>
  </si>
  <si>
    <t>GALARZA ANGLAS AUGUSTO ANDRES</t>
  </si>
  <si>
    <t>25639014</t>
  </si>
  <si>
    <t>GALINDEZ YANSEN GLADYS ISABEL</t>
  </si>
  <si>
    <t>06093371</t>
  </si>
  <si>
    <t>GALLARDO REYES MARIA CONSUELO</t>
  </si>
  <si>
    <t>21415522</t>
  </si>
  <si>
    <t>GALLEGOS CAZORLA CAROLINA FELICIDAD</t>
  </si>
  <si>
    <t>07729413</t>
  </si>
  <si>
    <t>GAMERO UCULMANA LUIS ALBERTO</t>
  </si>
  <si>
    <t>08021463</t>
  </si>
  <si>
    <t>GAN HUAYTA GUNTHER ERNESTO</t>
  </si>
  <si>
    <t>08470869</t>
  </si>
  <si>
    <t>GANVINI ASENCIOS SONIA EUMELIA</t>
  </si>
  <si>
    <t>08306605</t>
  </si>
  <si>
    <t>GARCIA BELLOTA DE MONTOYA MARIA VICTORIA</t>
  </si>
  <si>
    <t>07716352</t>
  </si>
  <si>
    <t>GARCIA GALICIA ELENA</t>
  </si>
  <si>
    <t>ASISTENTE SOCIAL I</t>
  </si>
  <si>
    <t>21558631</t>
  </si>
  <si>
    <t>GARCIA GAVILAN HECTOR</t>
  </si>
  <si>
    <t>06722130</t>
  </si>
  <si>
    <t>GARCIA LOCONI CARMEN PAULINA</t>
  </si>
  <si>
    <t>07570415</t>
  </si>
  <si>
    <t>GARCIA MACEDO SADITH</t>
  </si>
  <si>
    <t>07704865</t>
  </si>
  <si>
    <t>GARCIA MORI MAXIMA CLARIBEL</t>
  </si>
  <si>
    <t>02887456</t>
  </si>
  <si>
    <t>GARCIA ORDINOLA RODRIGO HUMBERTO</t>
  </si>
  <si>
    <t>07714621</t>
  </si>
  <si>
    <t>GARCIA PULIDO DE MOLINA MARGARITA AIDED</t>
  </si>
  <si>
    <t>09087188</t>
  </si>
  <si>
    <t>GARCIA PULIDO VDA DE ROQUE MARINA</t>
  </si>
  <si>
    <t>TERAPISTA II</t>
  </si>
  <si>
    <t>07725701</t>
  </si>
  <si>
    <t>GARCIA REQUE MARIA CANDELARIA</t>
  </si>
  <si>
    <t>07937492</t>
  </si>
  <si>
    <t>GARCIA VARGAS HUGO JULIO</t>
  </si>
  <si>
    <t>C3</t>
  </si>
  <si>
    <t>08534163</t>
  </si>
  <si>
    <t>GODOY PALACIOS JUAN RAFAEL</t>
  </si>
  <si>
    <t>06066569</t>
  </si>
  <si>
    <t>GODOY QUENTA CARLOS JAVIER</t>
  </si>
  <si>
    <t>07943741</t>
  </si>
  <si>
    <t>GOMEZ DIAZ MARIA TERESA</t>
  </si>
  <si>
    <t>06151870</t>
  </si>
  <si>
    <t>GOMEZ VILLON HILDA FELICITA</t>
  </si>
  <si>
    <t>08841365</t>
  </si>
  <si>
    <t>GONZALES EGOAVIL ALEJANDRINA MAURA</t>
  </si>
  <si>
    <t>09130351</t>
  </si>
  <si>
    <t>GONZALES FLORES VICTOR RONNY</t>
  </si>
  <si>
    <t>07737562</t>
  </si>
  <si>
    <t>GONZALES HUANHUAYO DONATO MARTIN</t>
  </si>
  <si>
    <t>07120115</t>
  </si>
  <si>
    <t>GONZALES MUÑOZ JOSE ANTONIO</t>
  </si>
  <si>
    <t>07170099</t>
  </si>
  <si>
    <t>GONZALES MUÑOZ JUAN CARLOS</t>
  </si>
  <si>
    <t>07146176</t>
  </si>
  <si>
    <t>GONZALES MUÑOZ ZOILA MARGARITA</t>
  </si>
  <si>
    <t>06833946</t>
  </si>
  <si>
    <t>GONZALES PADILLA ROSARIO MARCOS</t>
  </si>
  <si>
    <t>06273388</t>
  </si>
  <si>
    <t>GONZALES QUISPE ALICIA</t>
  </si>
  <si>
    <t>07540316</t>
  </si>
  <si>
    <t>GONZALES RODRIGUEZ EDIT ESPERANZA</t>
  </si>
  <si>
    <t>07914506</t>
  </si>
  <si>
    <t>GRADOS RAMIREZ GLORIA NOEMI</t>
  </si>
  <si>
    <t>09457586</t>
  </si>
  <si>
    <t>GRAJEDA FUENTES PANTI MARIA DALIA</t>
  </si>
  <si>
    <t>07926196</t>
  </si>
  <si>
    <t>GRANADOS MAGUIÑO INES ANTONIA</t>
  </si>
  <si>
    <t>07164251</t>
  </si>
  <si>
    <t>GRANADOS ROMERO ANGEL GREGORIO</t>
  </si>
  <si>
    <t>07711762</t>
  </si>
  <si>
    <t>GRANDE DE LA CRUZ DIMAS ROLANDO</t>
  </si>
  <si>
    <t>07760866</t>
  </si>
  <si>
    <t>GRANDEZ GOMEZ ROSA VIRGINIA</t>
  </si>
  <si>
    <t>08702907</t>
  </si>
  <si>
    <t>GRANDEZ MARTINEZ ISABEL</t>
  </si>
  <si>
    <t>06839346</t>
  </si>
  <si>
    <t>GUADAÑA GARCIA MARIO</t>
  </si>
  <si>
    <t>08400899</t>
  </si>
  <si>
    <t>GUERRA OBLITAS ERNESTO DENNIS</t>
  </si>
  <si>
    <t>07072932</t>
  </si>
  <si>
    <t>GUERRA PALACIOS ALEJANDRO FORTUNATO</t>
  </si>
  <si>
    <t>09270676</t>
  </si>
  <si>
    <t>GUERRERO HUAMAN ELVI ROSA</t>
  </si>
  <si>
    <t>TEC. EN ESTADISTICA I</t>
  </si>
  <si>
    <t>07713079</t>
  </si>
  <si>
    <t>GUEVARA LOPEZ ARMANDO</t>
  </si>
  <si>
    <t>08710182</t>
  </si>
  <si>
    <t>GUEVARA RENGIFO RENE OFELIA</t>
  </si>
  <si>
    <t>09267562</t>
  </si>
  <si>
    <t>GUILLEN HUAMANTUMBA JESUS</t>
  </si>
  <si>
    <t>SUPERVISOR DE TALLER I</t>
  </si>
  <si>
    <t>09824890</t>
  </si>
  <si>
    <t>GUTIERREZ CANALES JOSE ALEXANDER</t>
  </si>
  <si>
    <t>09649485</t>
  </si>
  <si>
    <t>GUTIERREZ ESCALANTE MARTHA</t>
  </si>
  <si>
    <t>08703191</t>
  </si>
  <si>
    <t>GUZMAN RUIZ JUANA MARIA</t>
  </si>
  <si>
    <t>19201742</t>
  </si>
  <si>
    <t>HERNANDEZ MENDOZA MARIA LIDUVINA</t>
  </si>
  <si>
    <t>32481328</t>
  </si>
  <si>
    <t>HERRERA ORONA DE LAVERIAN VALENTINA CRISTINA</t>
  </si>
  <si>
    <t>10306488</t>
  </si>
  <si>
    <t>HERRERA VILCHEZ SILVIA LIZBETH</t>
  </si>
  <si>
    <t>07785756</t>
  </si>
  <si>
    <t>HIDALGO CAMPOMANES DE MATTOS ROSA ESMERALDA</t>
  </si>
  <si>
    <t>06438003</t>
  </si>
  <si>
    <t>HINOJOSA RODRIGUEZ GERMAN MANUEL</t>
  </si>
  <si>
    <t>08730838</t>
  </si>
  <si>
    <t>HORNA MIMBELA ELENA YSMENIA</t>
  </si>
  <si>
    <t>08713946</t>
  </si>
  <si>
    <t>HORNA MIMBELA ROSSANA MERCEDES</t>
  </si>
  <si>
    <t>PSICOLOGO IV</t>
  </si>
  <si>
    <t>08008270</t>
  </si>
  <si>
    <t>HORNA VERGARAY VDA DE EPEQUIN JESUS RUBELA</t>
  </si>
  <si>
    <t>08488906</t>
  </si>
  <si>
    <t>HUACHO CABRERA PERPETUA LOURDES</t>
  </si>
  <si>
    <t>06852753</t>
  </si>
  <si>
    <t>HUAMAN AMESQUITA DE ESPEJO HORTENSIA ALBINA</t>
  </si>
  <si>
    <t>06921564</t>
  </si>
  <si>
    <t>HUAMAN AMESQUITA YRAIDA</t>
  </si>
  <si>
    <t>08615682</t>
  </si>
  <si>
    <t>HUAMAN FELIX JORGE LUIS</t>
  </si>
  <si>
    <t>06194469</t>
  </si>
  <si>
    <t>HUAMAN HANCCO ALEJANDRO</t>
  </si>
  <si>
    <t>07723809</t>
  </si>
  <si>
    <t>HUANACHI DELGADO JUAN CANCIO</t>
  </si>
  <si>
    <t>07709233</t>
  </si>
  <si>
    <t>HUANACHI DELGADO SEGUNDINA</t>
  </si>
  <si>
    <t>08861316</t>
  </si>
  <si>
    <t>HUANUCO SUCNO SABINO</t>
  </si>
  <si>
    <t>07865565</t>
  </si>
  <si>
    <t>HUAPAYA RANILLA GIOVANNA ISELA</t>
  </si>
  <si>
    <t>07077805</t>
  </si>
  <si>
    <t>HUERTA ANYOSA BENITO</t>
  </si>
  <si>
    <t>09776677</t>
  </si>
  <si>
    <t>HUERTA ANYOSA LUIS ENRIQUE</t>
  </si>
  <si>
    <t>07109834</t>
  </si>
  <si>
    <t>HUERTA ANYOSA MAXIMINA</t>
  </si>
  <si>
    <t>09023483</t>
  </si>
  <si>
    <t>HURTADO CONCHA ARISTIDES</t>
  </si>
  <si>
    <t>06044631</t>
  </si>
  <si>
    <t>INFANTE ORELLANA DE SANCHEZ LUCIA AMANCIA</t>
  </si>
  <si>
    <t>06829639</t>
  </si>
  <si>
    <t>INFANTE VILCHEZ NADINA</t>
  </si>
  <si>
    <t>07740733</t>
  </si>
  <si>
    <t>ISACUPE CULE LOURDES</t>
  </si>
  <si>
    <t>10441221</t>
  </si>
  <si>
    <t>JACINTO HEREDIA JORGE JOSE</t>
  </si>
  <si>
    <t>08840826</t>
  </si>
  <si>
    <t>JARA CARBAJAL MARIA DEL CARMEN</t>
  </si>
  <si>
    <t>08430964</t>
  </si>
  <si>
    <t>JIMENEZ LAREDO CARMEN HAYDEE</t>
  </si>
  <si>
    <t>10455460</t>
  </si>
  <si>
    <t>JIMENEZ ROJAS CARMEN EUGENIA</t>
  </si>
  <si>
    <t>TEC. EN FARMACIA I</t>
  </si>
  <si>
    <t>09999777</t>
  </si>
  <si>
    <t>KRAUSS PEREZ ZONIA ANTONIA</t>
  </si>
  <si>
    <t>07261129</t>
  </si>
  <si>
    <t>LA ROSA RUIZ RITA JESUS CANDELARIA</t>
  </si>
  <si>
    <t>25572975</t>
  </si>
  <si>
    <t>LARA CORONADO JORGE MANUEL</t>
  </si>
  <si>
    <t>21402773</t>
  </si>
  <si>
    <t>LARCO GONZALES JORGE MARTIN</t>
  </si>
  <si>
    <t>08663489</t>
  </si>
  <si>
    <t>LAURENTE CONDE MARITZA HERMINIA</t>
  </si>
  <si>
    <t>10060126</t>
  </si>
  <si>
    <t>LECAROS MORA JEAN PIERRE JOSE</t>
  </si>
  <si>
    <t>06903286</t>
  </si>
  <si>
    <t>LEIVA ROJAS BRIGIDA MARTHA</t>
  </si>
  <si>
    <t>07704201</t>
  </si>
  <si>
    <t>LEON NAVARRETE ANA MARIA</t>
  </si>
  <si>
    <t>06710148</t>
  </si>
  <si>
    <t>LESCANO ALBAN ANGELA</t>
  </si>
  <si>
    <t>09125950</t>
  </si>
  <si>
    <t>LINARES CHAVEZ NESTOR AGAPITO</t>
  </si>
  <si>
    <t>07992012</t>
  </si>
  <si>
    <t>LINARES CUBAS MARCIANO</t>
  </si>
  <si>
    <t>ESPEC.ADMINISTRATIVO I</t>
  </si>
  <si>
    <t>09732890</t>
  </si>
  <si>
    <t>LINARES ROQUE YOLANDA JANET</t>
  </si>
  <si>
    <t>08404711</t>
  </si>
  <si>
    <t>LINARES ZEGARRA DE SOTO SARA BETTY</t>
  </si>
  <si>
    <t>08755168</t>
  </si>
  <si>
    <t>LITARDO MIRABAL FACNY ADELA</t>
  </si>
  <si>
    <t>25698421</t>
  </si>
  <si>
    <t>LIZARBE BALDEON ZARAGOZA</t>
  </si>
  <si>
    <t>07257570</t>
  </si>
  <si>
    <t>LIZARRAGA RAMOS LEANDRO IVAN</t>
  </si>
  <si>
    <t>07714619</t>
  </si>
  <si>
    <t>LLAJA HIDALGO ELMA JUANITA</t>
  </si>
  <si>
    <t>08562045</t>
  </si>
  <si>
    <t>LLAMOZA CASTAÑEDA HERMITANIO</t>
  </si>
  <si>
    <t>07715302</t>
  </si>
  <si>
    <t>LLANOS CESAREO JUAN CARLOS</t>
  </si>
  <si>
    <t>15717780</t>
  </si>
  <si>
    <t>LLAVE GONZALES ELOIDINA DERIS</t>
  </si>
  <si>
    <t>07720349</t>
  </si>
  <si>
    <t>LLAZA HUAMANI JULIA FAUSTINA</t>
  </si>
  <si>
    <t>07547194</t>
  </si>
  <si>
    <t>LLONTOP CHECA ROSA YESILU</t>
  </si>
  <si>
    <t>09625432</t>
  </si>
  <si>
    <t>LOAYZA LOAYZA DORA BERTHA</t>
  </si>
  <si>
    <t>15620104</t>
  </si>
  <si>
    <t>LOPEZ ALVARADO ISIDRO</t>
  </si>
  <si>
    <t>06608544</t>
  </si>
  <si>
    <t>LOPEZ BERTA ORISON</t>
  </si>
  <si>
    <t>06862645</t>
  </si>
  <si>
    <t>LOPEZ CAMACHO EDITH MERCEDES</t>
  </si>
  <si>
    <t>25408921</t>
  </si>
  <si>
    <t>LOPEZ DE CLAVARINO HILDA NELIDA</t>
  </si>
  <si>
    <t>08962037</t>
  </si>
  <si>
    <t>LOPEZ LOPEZ JUANA FRANCISCA</t>
  </si>
  <si>
    <t>07374424</t>
  </si>
  <si>
    <t>LOPEZ MORENO LOURDES MERCEDES</t>
  </si>
  <si>
    <t>07744901</t>
  </si>
  <si>
    <t>LOPEZ REATEGUI WILMER</t>
  </si>
  <si>
    <t>07727429</t>
  </si>
  <si>
    <t>LOPEZ RONDAN FRANCISCO</t>
  </si>
  <si>
    <t>07648507</t>
  </si>
  <si>
    <t>LOPEZ TUNJAR ANA DE JESUS</t>
  </si>
  <si>
    <t>25525429</t>
  </si>
  <si>
    <t>LOPEZ VASQUEZ LLERME</t>
  </si>
  <si>
    <t>08987273</t>
  </si>
  <si>
    <t>LOVON TARAPAQUI BENITA</t>
  </si>
  <si>
    <t>OPERAD.DE MAQ.INDUSTRIAL I</t>
  </si>
  <si>
    <t>07738078</t>
  </si>
  <si>
    <t>LOZANO AMABLE ZOILA TERESA</t>
  </si>
  <si>
    <t>08461784</t>
  </si>
  <si>
    <t>LOZANO RUBIO RAMON</t>
  </si>
  <si>
    <t>07385351</t>
  </si>
  <si>
    <t>LUCAS HINOSTROZA ELISA</t>
  </si>
  <si>
    <t>09229291</t>
  </si>
  <si>
    <t>LUGO MAGUIÑA VILMA TERESA</t>
  </si>
  <si>
    <t>25537439</t>
  </si>
  <si>
    <t>LUNA VALVAS ROSA ELENA</t>
  </si>
  <si>
    <t>06832717</t>
  </si>
  <si>
    <t>MACIAS MERA CATALINA</t>
  </si>
  <si>
    <t>08646654</t>
  </si>
  <si>
    <t>MALPICA CHIHUA CARMEN OLGA</t>
  </si>
  <si>
    <t>06164508</t>
  </si>
  <si>
    <t>MAMANI CHURA RAUL VICTOR</t>
  </si>
  <si>
    <t>07708380</t>
  </si>
  <si>
    <t>MAMANI GALISIA NORMA</t>
  </si>
  <si>
    <t>08509958</t>
  </si>
  <si>
    <t>MAMANI MAMANI RICARDO</t>
  </si>
  <si>
    <t>06207584</t>
  </si>
  <si>
    <t>MAMANI QUISPE MARCOS</t>
  </si>
  <si>
    <t>00123371</t>
  </si>
  <si>
    <t>MANRIQUE APOLO HUGO RENATO</t>
  </si>
  <si>
    <t>08740134</t>
  </si>
  <si>
    <t>MANRIQUE VADILLO ISABEL CATALINA</t>
  </si>
  <si>
    <t>06185793</t>
  </si>
  <si>
    <t>MANTILLA CHIRINOS MARISSA ELIZABETH</t>
  </si>
  <si>
    <t>06994421</t>
  </si>
  <si>
    <t>MAQUERA MAMANI DE REYES JULIA AURELIA</t>
  </si>
  <si>
    <t>08363096</t>
  </si>
  <si>
    <t>MARAVI BARDALES MIGUEL ANGEL</t>
  </si>
  <si>
    <t>MECANICO I</t>
  </si>
  <si>
    <t>07795613</t>
  </si>
  <si>
    <t>MARCELLINI RAMIREZ ANGELICA DIANA</t>
  </si>
  <si>
    <t>15857215</t>
  </si>
  <si>
    <t>MARCELO MADUEÑO TANIA LIBERTAD</t>
  </si>
  <si>
    <t>07710849</t>
  </si>
  <si>
    <t>MARIN CHAVEZ FILIBERTO JESUS</t>
  </si>
  <si>
    <t>07703340</t>
  </si>
  <si>
    <t>MARIN CHAVEZ JUSTINIANO</t>
  </si>
  <si>
    <t>10155974</t>
  </si>
  <si>
    <t>MARQUEZ AGAMA VALERIA PREDI</t>
  </si>
  <si>
    <t>08812288</t>
  </si>
  <si>
    <t>MARREROS CARDOSO BETHI TEODORA</t>
  </si>
  <si>
    <t>09351744</t>
  </si>
  <si>
    <t>MARTINEZ PAUCAR ENMA LUZ</t>
  </si>
  <si>
    <t>21063962</t>
  </si>
  <si>
    <t>MARTINEZ SUASNABAR FLORA ELENA</t>
  </si>
  <si>
    <t>06870657</t>
  </si>
  <si>
    <t>MARTINEZ SUASNABAR JUAN ARTURO</t>
  </si>
  <si>
    <t>06939052</t>
  </si>
  <si>
    <t>MARTINEZ SUASNABAR NELLY FORTUNATA</t>
  </si>
  <si>
    <t>08566112</t>
  </si>
  <si>
    <t>MATAMOROS SAMPEN MARIA LUISA</t>
  </si>
  <si>
    <t>07760189</t>
  </si>
  <si>
    <t>MAURI AQUINO JUANA</t>
  </si>
  <si>
    <t>08917548</t>
  </si>
  <si>
    <t>MAURICIO LLANOS CARMEN LIDIA</t>
  </si>
  <si>
    <t>25815255</t>
  </si>
  <si>
    <t>MAYTA FLORES DE PEREZ LUZGARDA AIDA</t>
  </si>
  <si>
    <t>07756025</t>
  </si>
  <si>
    <t>MEDINA AYAUJA CLAUDIA</t>
  </si>
  <si>
    <t>06704210</t>
  </si>
  <si>
    <t>MEDINA CONDOR EDMUNDA</t>
  </si>
  <si>
    <t>07537696</t>
  </si>
  <si>
    <t>MELGAR VASQUEZ MARCO ANTONIO</t>
  </si>
  <si>
    <t>06761494</t>
  </si>
  <si>
    <t>MENACHO RODRIGUEZ ANA</t>
  </si>
  <si>
    <t>10192359</t>
  </si>
  <si>
    <t>MENDOZA BALLARTA AURELIO JUAN</t>
  </si>
  <si>
    <t>08233318</t>
  </si>
  <si>
    <t>MENDOZA CARRILLO JOSE LUIS</t>
  </si>
  <si>
    <t>06015418</t>
  </si>
  <si>
    <t>MENDOZA PALACIOS SEGUNDO VICTOR</t>
  </si>
  <si>
    <t>08301305</t>
  </si>
  <si>
    <t>MENDOZA VILLANUEVA DE GASTELU MARIA DOLORA</t>
  </si>
  <si>
    <t>10538178</t>
  </si>
  <si>
    <t>MENESES ROJAS PELAGIA</t>
  </si>
  <si>
    <t>06047588</t>
  </si>
  <si>
    <t>MESIA RAMOS CARLOS ALBERTO</t>
  </si>
  <si>
    <t>09648294</t>
  </si>
  <si>
    <t>MESIAS CHUMBE MAGALLY JESUS</t>
  </si>
  <si>
    <t>07707104</t>
  </si>
  <si>
    <t>MESTANZA VARGAS MARIA FLORILDA</t>
  </si>
  <si>
    <t>18829464</t>
  </si>
  <si>
    <t>MIÑANO GARCIA VICTORIA EDITH</t>
  </si>
  <si>
    <t>17874841</t>
  </si>
  <si>
    <t>MIRANDA FLORES CARLOS ALFONSO</t>
  </si>
  <si>
    <t>07342268</t>
  </si>
  <si>
    <t>MIRAVAL ROJAS EDGAR JESUS</t>
  </si>
  <si>
    <t>07946848</t>
  </si>
  <si>
    <t>MIYADI NISHIZAWA BERTA ELENA</t>
  </si>
  <si>
    <t>25534863</t>
  </si>
  <si>
    <t>MONTALVA ALVARADO DANTE EULOGIO</t>
  </si>
  <si>
    <t>08019831</t>
  </si>
  <si>
    <t>MONTEBLANCO PISCONTE RAMON LUIS</t>
  </si>
  <si>
    <t>OPERAD.DE EQ.DE IMPRENTA I</t>
  </si>
  <si>
    <t>07743500</t>
  </si>
  <si>
    <t>MONTENEGRO SALAZAR JOSE ANTONIO</t>
  </si>
  <si>
    <t>06165837</t>
  </si>
  <si>
    <t>MONTORO GOMERO EDUARDO ANTONIO</t>
  </si>
  <si>
    <t>ELECTRICISTA II</t>
  </si>
  <si>
    <t>25521497</t>
  </si>
  <si>
    <t>MONTUFAR LEZAMA ELSA DINA</t>
  </si>
  <si>
    <t>07738531</t>
  </si>
  <si>
    <t>MORALES CASTILLO BIBILIA JUANA</t>
  </si>
  <si>
    <t>07733635</t>
  </si>
  <si>
    <t>MORALES NAVARRETE BETTY NORMA</t>
  </si>
  <si>
    <t>06996352</t>
  </si>
  <si>
    <t>MORALES RAMOS DE SANCHEZ YRAIDA AMISADDAI</t>
  </si>
  <si>
    <t>08538530</t>
  </si>
  <si>
    <t>MORENO CUEVA DIANA AIDA</t>
  </si>
  <si>
    <t>08561614</t>
  </si>
  <si>
    <t>MORENO CUEVA ROSA FRANCISCA</t>
  </si>
  <si>
    <t>25809775</t>
  </si>
  <si>
    <t>MORI RAMIREZ ESTELA</t>
  </si>
  <si>
    <t>25412648</t>
  </si>
  <si>
    <t>MORI RAMIREZ JESUS</t>
  </si>
  <si>
    <t>06723343</t>
  </si>
  <si>
    <t>MOROCHO SEMINARIO DE OLIVA MERCEDES MARGARITA</t>
  </si>
  <si>
    <t>09504898</t>
  </si>
  <si>
    <t>MOTTA OCHOA ALBERTO</t>
  </si>
  <si>
    <t>15608053</t>
  </si>
  <si>
    <t>MUÑOZ DUEÑAS MARCIAL ENRIQUE</t>
  </si>
  <si>
    <t>15589427</t>
  </si>
  <si>
    <t>MUÑOZ DUEÑAS TEODORA LIBERATA</t>
  </si>
  <si>
    <t>07216765</t>
  </si>
  <si>
    <t>MUÑOZ URQUIZO SONIA ENRIQUETA</t>
  </si>
  <si>
    <t>06738558</t>
  </si>
  <si>
    <t>NARVAEZ VILLANUEVA FLOR DE MARIA</t>
  </si>
  <si>
    <t>06244047</t>
  </si>
  <si>
    <t>NAVARRO UPIACHIHUAY LUPE ELIZABETH</t>
  </si>
  <si>
    <t>08957189</t>
  </si>
  <si>
    <t>NIMA RUIZ MARIA SANTOS</t>
  </si>
  <si>
    <t>07560123</t>
  </si>
  <si>
    <t>NORABUENA ESPINOZA APOLINARIA ESTHER</t>
  </si>
  <si>
    <t>08660048</t>
  </si>
  <si>
    <t>NUÑEZ MEDINA ROSA MERCEDES</t>
  </si>
  <si>
    <t>07212824</t>
  </si>
  <si>
    <t>ÑAUPARI JARA ROSSANA LAURA DIONE</t>
  </si>
  <si>
    <t>07812278</t>
  </si>
  <si>
    <t>OCROSPOMA CABALLERO JOSE HIPOLITO</t>
  </si>
  <si>
    <t>07726350</t>
  </si>
  <si>
    <t>ODAR OROSCO CLORINDA</t>
  </si>
  <si>
    <t>07710865</t>
  </si>
  <si>
    <t>OJEDA HERRERA DE NAVARRO OTILIA DEL PILAR</t>
  </si>
  <si>
    <t>09547664</t>
  </si>
  <si>
    <t>OLANO BERMUDEZ ROCIO DEL PILAR</t>
  </si>
  <si>
    <t>06885840</t>
  </si>
  <si>
    <t>OLIVA ESTRADA ELMER</t>
  </si>
  <si>
    <t>06031327</t>
  </si>
  <si>
    <t>OLIVERA CAMPOS TERESA FANNY</t>
  </si>
  <si>
    <t>06151650</t>
  </si>
  <si>
    <t>OLIVERA CHAVEZ LUCIO ANIBAL</t>
  </si>
  <si>
    <t>06262347</t>
  </si>
  <si>
    <t>OLIVERA CHAVEZ SEGUNDO JULIO</t>
  </si>
  <si>
    <t>25494510</t>
  </si>
  <si>
    <t>ONTANEDA DE WARTHON NANCY</t>
  </si>
  <si>
    <t>08331724</t>
  </si>
  <si>
    <t>ORE LUDEÑA DE VIDARTE ROSA ELVIRA</t>
  </si>
  <si>
    <t>08915327</t>
  </si>
  <si>
    <t>ORIHUELA JUSTO BRUNO MAXIMILIANO</t>
  </si>
  <si>
    <t>08892203</t>
  </si>
  <si>
    <t>ORIHUELA JUSTO NONE HINDALECIO</t>
  </si>
  <si>
    <t>07126615</t>
  </si>
  <si>
    <t>OROZCO FARRIOL MARCELINO SANTIAGO</t>
  </si>
  <si>
    <t>10354433</t>
  </si>
  <si>
    <t>ORTEGA RIVERA DE HUAPAYA VILMA IRIS</t>
  </si>
  <si>
    <t>07726888</t>
  </si>
  <si>
    <t>ORTEGA SANTILLAN DONA ALEJANDRINA</t>
  </si>
  <si>
    <t>07726746</t>
  </si>
  <si>
    <t>ORTEGA SANTILLAN SUSANA YSABEL</t>
  </si>
  <si>
    <t>08096929</t>
  </si>
  <si>
    <t>ORTIZ NUREÑA LARRY W</t>
  </si>
  <si>
    <t>06239283</t>
  </si>
  <si>
    <t>ORTIZ RODRIGUEZ GREGORIO</t>
  </si>
  <si>
    <t>06009224</t>
  </si>
  <si>
    <t>ORTIZ YEPEZ VDA DE CALDAS DORIS BALBINA</t>
  </si>
  <si>
    <t>09238924</t>
  </si>
  <si>
    <t>OSCO CORDOVA OLGA LUZ</t>
  </si>
  <si>
    <t>08168567</t>
  </si>
  <si>
    <t>OSORIO ALCALDE JOSE LUIS</t>
  </si>
  <si>
    <t>08579963</t>
  </si>
  <si>
    <t>OSORIO LIÑAN VICTOR</t>
  </si>
  <si>
    <t>09421302</t>
  </si>
  <si>
    <t>OTAROLA YANAC DOMINGA DOMITILA</t>
  </si>
  <si>
    <t>06724240</t>
  </si>
  <si>
    <t>OTOYA CAMINO LUIS ENRIQUE</t>
  </si>
  <si>
    <t>09313041</t>
  </si>
  <si>
    <t>OVIEDO DULANTO FRANK VICTOR</t>
  </si>
  <si>
    <t>15624185</t>
  </si>
  <si>
    <t>PADILLA GAMARRA LUIS CESAR</t>
  </si>
  <si>
    <t>ARTESANO IV</t>
  </si>
  <si>
    <t>08653525</t>
  </si>
  <si>
    <t>PAJUELO ROMERO MOISES ABEL</t>
  </si>
  <si>
    <t>15617556</t>
  </si>
  <si>
    <t>PALACIOS MEJIA ELSA FLORENCIA</t>
  </si>
  <si>
    <t>06080770</t>
  </si>
  <si>
    <t>PALOMINO FLORES MARY</t>
  </si>
  <si>
    <t>07064299</t>
  </si>
  <si>
    <t>PALOMINO GOMEZ MARTHA ELIZABETH</t>
  </si>
  <si>
    <t>10681159</t>
  </si>
  <si>
    <t>PALOMINO LOPEZ NELY</t>
  </si>
  <si>
    <t>09310711</t>
  </si>
  <si>
    <t>PANDO ROJAS ROSA</t>
  </si>
  <si>
    <t>07246824</t>
  </si>
  <si>
    <t>PANDURO RIVA GLADYS</t>
  </si>
  <si>
    <t>08953189</t>
  </si>
  <si>
    <t>PANTOJA ARANDA GABRIEL JOSE</t>
  </si>
  <si>
    <t>06930215</t>
  </si>
  <si>
    <t>PAREDES AMBULODEGUI RONALD ENRIQUE</t>
  </si>
  <si>
    <t>09536540</t>
  </si>
  <si>
    <t>PAREDES OXA MAURICIO RAFAEL</t>
  </si>
  <si>
    <t>25476679</t>
  </si>
  <si>
    <t>PAREJA BRAVO GLADYS</t>
  </si>
  <si>
    <t>06025924</t>
  </si>
  <si>
    <t>PAREJA TELLO GLORIA AMERICA</t>
  </si>
  <si>
    <t>06093619</t>
  </si>
  <si>
    <t>PARINA CAMPOS KELLI</t>
  </si>
  <si>
    <t>06176643</t>
  </si>
  <si>
    <t>PARIONA GAMBOA HERNAN</t>
  </si>
  <si>
    <t>06117102</t>
  </si>
  <si>
    <t>PARIONA GAMBOA JULIA</t>
  </si>
  <si>
    <t>06231710</t>
  </si>
  <si>
    <t>PARIONA GAMBOA PAULINA</t>
  </si>
  <si>
    <t>08968610</t>
  </si>
  <si>
    <t>PAUCAR MENDOZA MARIA ELISA</t>
  </si>
  <si>
    <t>07702987</t>
  </si>
  <si>
    <t>PEDROZA VALDIVIA JORGE ORLANDO</t>
  </si>
  <si>
    <t>08537785</t>
  </si>
  <si>
    <t>PELAEZ MUGARRA ARTURO</t>
  </si>
  <si>
    <t>08561801</t>
  </si>
  <si>
    <t>PELAEZ MUGARRA DE CALDERON GRIMANEZA</t>
  </si>
  <si>
    <t>08485711</t>
  </si>
  <si>
    <t>PELAEZ MUGARRA HUMBERTO</t>
  </si>
  <si>
    <t>08451689</t>
  </si>
  <si>
    <t>PELAEZ MUGARRA ZENAIDA</t>
  </si>
  <si>
    <t>10425582</t>
  </si>
  <si>
    <t>PEÑA ALTAMIRANO JUAN DE DIOS</t>
  </si>
  <si>
    <t>10386402</t>
  </si>
  <si>
    <t>PEÑA ALTAMIRANO MANUEL HIPOLITO</t>
  </si>
  <si>
    <t>06640039</t>
  </si>
  <si>
    <t>PEÑA AUCASIME MILAGROS SOFIA</t>
  </si>
  <si>
    <t>00991722</t>
  </si>
  <si>
    <t>PEÑA BABILONIA JAVIER</t>
  </si>
  <si>
    <t>65</t>
  </si>
  <si>
    <t>10292370</t>
  </si>
  <si>
    <t>PERALES PERALES JUAN MOISES</t>
  </si>
  <si>
    <t>10770905</t>
  </si>
  <si>
    <t>PEREZ RAMAYCUNA JENY LISET</t>
  </si>
  <si>
    <t>06232151</t>
  </si>
  <si>
    <t>PEREZ VASQUEZ OSIEL</t>
  </si>
  <si>
    <t>07178359</t>
  </si>
  <si>
    <t>PEREZ YACSAVILCA JORGE</t>
  </si>
  <si>
    <t>10481216</t>
  </si>
  <si>
    <t>PICON GOMEZ DE HUIZA PETRONILA</t>
  </si>
  <si>
    <t>07179878</t>
  </si>
  <si>
    <t>PIMENTEL TORRES ABILIO</t>
  </si>
  <si>
    <t>OPERAD.DE MAQ.INDUSTRIAL II</t>
  </si>
  <si>
    <t>07752914</t>
  </si>
  <si>
    <t>PINEDO MUÑANTE DE DEL CASTILLO SANDRA ROXANA</t>
  </si>
  <si>
    <t>25511338</t>
  </si>
  <si>
    <t>PINEDO RENGIFO HILDA ROSA</t>
  </si>
  <si>
    <t>25430056</t>
  </si>
  <si>
    <t>PINTO RAMIREZ IRIS MAFALDA</t>
  </si>
  <si>
    <t>15673286</t>
  </si>
  <si>
    <t>PINTO SANTOME CARMEN ERLINDA</t>
  </si>
  <si>
    <t>09674187</t>
  </si>
  <si>
    <t>POHL ORTIZ MARIA VIRGINIA</t>
  </si>
  <si>
    <t>07711305</t>
  </si>
  <si>
    <t>POLO HUAMANI GODOLFREDO BENJAMIN</t>
  </si>
  <si>
    <t>08575586</t>
  </si>
  <si>
    <t>PONCE CORTIJO LILIA ELIZABETH</t>
  </si>
  <si>
    <t>07852283</t>
  </si>
  <si>
    <t>PONCE DE LEON OJEDA EVA</t>
  </si>
  <si>
    <t>18849536</t>
  </si>
  <si>
    <t>PORTAL MEDINA FRIDA DAISY</t>
  </si>
  <si>
    <t>09917529</t>
  </si>
  <si>
    <t>PORTAL MEDINA JENNY RUBETH</t>
  </si>
  <si>
    <t>06067339</t>
  </si>
  <si>
    <t>PORTOCARRERO FLORES LUZ ASUNCION</t>
  </si>
  <si>
    <t>06854583</t>
  </si>
  <si>
    <t>PORTOCARRERO TORRES MARILU</t>
  </si>
  <si>
    <t>15614638</t>
  </si>
  <si>
    <t>PRADA TORRES ROSA GABY</t>
  </si>
  <si>
    <t>06017175</t>
  </si>
  <si>
    <t>PRIALE DE LA PEÑA PERCY ISMAEL RODOLFO</t>
  </si>
  <si>
    <t>33432815</t>
  </si>
  <si>
    <t>PUERTA MUÑOZ FRANCISCO</t>
  </si>
  <si>
    <t>06983610</t>
  </si>
  <si>
    <t>PUMARICRA PADILLA CARLOS JUSTO</t>
  </si>
  <si>
    <t>07223896</t>
  </si>
  <si>
    <t>QUESADA YPARRAGUIRRE MARLENE</t>
  </si>
  <si>
    <t>07244244</t>
  </si>
  <si>
    <t>QUEVEDO ESPINOZA LUZ PAULINA</t>
  </si>
  <si>
    <t>07086239</t>
  </si>
  <si>
    <t>QUINTANA AYLAS MARIA TERESA</t>
  </si>
  <si>
    <t>07723876</t>
  </si>
  <si>
    <t>QUISPE HERMOZA FRANCISCO</t>
  </si>
  <si>
    <t>07175359</t>
  </si>
  <si>
    <t>QUISPE LOPEZ JUAN MASIAS</t>
  </si>
  <si>
    <t>07006684</t>
  </si>
  <si>
    <t>QUISPE VILLA DEMETRIO ANDRES</t>
  </si>
  <si>
    <t>MECANICO II</t>
  </si>
  <si>
    <t>10740546</t>
  </si>
  <si>
    <t>RABANAL LOPEZ SEGUNDO ESTEBAN</t>
  </si>
  <si>
    <t>06752836</t>
  </si>
  <si>
    <t>RADAS ARANDA ROSA AMALIA</t>
  </si>
  <si>
    <t>06281585</t>
  </si>
  <si>
    <t>RAMIREZ FELIX ARNOLD JESUS</t>
  </si>
  <si>
    <t>10532850</t>
  </si>
  <si>
    <t>RAMIREZ MARTINEZ DE DIAZ AILEN MARLENA</t>
  </si>
  <si>
    <t>07019326</t>
  </si>
  <si>
    <t>RAMIREZ PACHECO ENEDINA</t>
  </si>
  <si>
    <t>06854537</t>
  </si>
  <si>
    <t>RAMIREZ PALOMINO JORGE EL CARMEN</t>
  </si>
  <si>
    <t>07706621</t>
  </si>
  <si>
    <t>RAMOS OCAMPO GUALBERTO</t>
  </si>
  <si>
    <t>08034173</t>
  </si>
  <si>
    <t>RAMOS OTINIANO DE SILVA LILIAN ROXANA.</t>
  </si>
  <si>
    <t>09154076</t>
  </si>
  <si>
    <t>RAMOS PATIÑO VICTOR EDUARDO</t>
  </si>
  <si>
    <t>08599027</t>
  </si>
  <si>
    <t>RAMOS SANCHEZ CARLOS HERNAN</t>
  </si>
  <si>
    <t>07705518</t>
  </si>
  <si>
    <t>RAMOS SANDOVAL IBETD LORENZA</t>
  </si>
  <si>
    <t>AUX. DE EDUCACION I</t>
  </si>
  <si>
    <t>07705519</t>
  </si>
  <si>
    <t>RAMOS SANDOVAL IRENE</t>
  </si>
  <si>
    <t>07839102</t>
  </si>
  <si>
    <t>RANILLA COLLADO JOSE ELMER</t>
  </si>
  <si>
    <t>25614438</t>
  </si>
  <si>
    <t>REATEGUI GONZALES SAMUEL</t>
  </si>
  <si>
    <t>07709419</t>
  </si>
  <si>
    <t>REATEGUI TUESTA VDA DE ACOSTA GLADYS</t>
  </si>
  <si>
    <t>21837945</t>
  </si>
  <si>
    <t>REBATTA PARRA EDELMIRA</t>
  </si>
  <si>
    <t>08108118</t>
  </si>
  <si>
    <t>REGALADO VARGAS JUAN</t>
  </si>
  <si>
    <t>25457477</t>
  </si>
  <si>
    <t>REJAS GANOZA SILVIA MARIA</t>
  </si>
  <si>
    <t>25806034</t>
  </si>
  <si>
    <t>REQUEJO ALVAREZ MERCEDES DEL CARMEN</t>
  </si>
  <si>
    <t>06687823</t>
  </si>
  <si>
    <t>RETAMOZO CHAVEZ GIOVANNA MARY</t>
  </si>
  <si>
    <t>32260360</t>
  </si>
  <si>
    <t>REYES ACUÑA HERMENEGILDA ORSA</t>
  </si>
  <si>
    <t>09098156</t>
  </si>
  <si>
    <t>REYES CHAYGUAQUE GLORIA VIRGINIA</t>
  </si>
  <si>
    <t>07153009</t>
  </si>
  <si>
    <t>REYES MANRIQUE HAYDEE</t>
  </si>
  <si>
    <t>07177706</t>
  </si>
  <si>
    <t>REYES MANRIQUE JUAN REYNALDO</t>
  </si>
  <si>
    <t>07165617</t>
  </si>
  <si>
    <t>REYES MANRIQUE VILMA GRACIELA</t>
  </si>
  <si>
    <t>10113265</t>
  </si>
  <si>
    <t>REYES REYES EUFEMIA FLOR</t>
  </si>
  <si>
    <t>07848255</t>
  </si>
  <si>
    <t>REYES TARAZONA NASARIA EUGENIA</t>
  </si>
  <si>
    <t>07737655</t>
  </si>
  <si>
    <t>REYES XXXX JUAN LUIS</t>
  </si>
  <si>
    <t>15624937</t>
  </si>
  <si>
    <t>REYES ZUÑIGA JUAN BENIGNO</t>
  </si>
  <si>
    <t>25558708</t>
  </si>
  <si>
    <t>RIOS ESCOBEDO CLORINDA</t>
  </si>
  <si>
    <t>10562289</t>
  </si>
  <si>
    <t>RIOS ESCOBEDO DE VILCHEZ EUNICE</t>
  </si>
  <si>
    <t>33418786</t>
  </si>
  <si>
    <t>RIOS ESCOBEDO TIANI YSIDORA</t>
  </si>
  <si>
    <t>06935443</t>
  </si>
  <si>
    <t>RIOS PEREDA MARIA ELISA</t>
  </si>
  <si>
    <t>06876688</t>
  </si>
  <si>
    <t>RIOS PEREDA SILVIA LILIANA</t>
  </si>
  <si>
    <t>07716268</t>
  </si>
  <si>
    <t>RIOS TORRES BERTHA IRIS</t>
  </si>
  <si>
    <t>08552451</t>
  </si>
  <si>
    <t>RIVADENEYRA DE LA CRUZ ISABEL LUZMILA</t>
  </si>
  <si>
    <t>07055608</t>
  </si>
  <si>
    <t>RIVERA ALBINO ALICIA</t>
  </si>
  <si>
    <t>06298750</t>
  </si>
  <si>
    <t>RIVERA CHAVEZ ELIZABETH MAGDALENA</t>
  </si>
  <si>
    <t>21856799</t>
  </si>
  <si>
    <t>RIVERA DEL RIO ELISA JANET</t>
  </si>
  <si>
    <t>08441898</t>
  </si>
  <si>
    <t>RIVERA ORTIZ VILMA CONCEPCION</t>
  </si>
  <si>
    <t>07572936</t>
  </si>
  <si>
    <t>RIVERA PALACIOS MARIA DEL PILAR</t>
  </si>
  <si>
    <t>07467506</t>
  </si>
  <si>
    <t>RIVERA RAMIREZ GIOVANY MARGARITA</t>
  </si>
  <si>
    <t>07537823</t>
  </si>
  <si>
    <t>RIVERA VEGA OLIMPIA</t>
  </si>
  <si>
    <t>07728913</t>
  </si>
  <si>
    <t>RIVEROS ARANGUENA ISABEL</t>
  </si>
  <si>
    <t>06062482</t>
  </si>
  <si>
    <t>RODAS LINARES EBER JOSELITO</t>
  </si>
  <si>
    <t>08558736</t>
  </si>
  <si>
    <t>RODRIGUEZ CHIPANA YNES</t>
  </si>
  <si>
    <t>07709171</t>
  </si>
  <si>
    <t>RODRIGUEZ GARCIA DE AYALA JUANA MARINA</t>
  </si>
  <si>
    <t>08668220</t>
  </si>
  <si>
    <t>RODRIGUEZ JULCAMANYAN ROGER</t>
  </si>
  <si>
    <t>08431948</t>
  </si>
  <si>
    <t>RODRIGUEZ MONZON GRACIELA MIRIAM</t>
  </si>
  <si>
    <t>64</t>
  </si>
  <si>
    <t>08417333</t>
  </si>
  <si>
    <t>RODRIGUEZ MONZON LEONARDO AUGUSTO</t>
  </si>
  <si>
    <t>07734774</t>
  </si>
  <si>
    <t>RODRIGUEZ PEREZ VICTOR MANUEL</t>
  </si>
  <si>
    <t>08644033</t>
  </si>
  <si>
    <t>RODRIGUEZ VARGAS MIRIAN YSABEL</t>
  </si>
  <si>
    <t>ABOGADO III</t>
  </si>
  <si>
    <t>06169569</t>
  </si>
  <si>
    <t>RODRIGUEZ VILLANUEVA DORIS ELIZABETH</t>
  </si>
  <si>
    <t>08444137</t>
  </si>
  <si>
    <t>ROJAS ALVINO LUIS ALBERTO</t>
  </si>
  <si>
    <t>08504164</t>
  </si>
  <si>
    <t>ROJAS BURGOS DORA LUISA</t>
  </si>
  <si>
    <t>07321503</t>
  </si>
  <si>
    <t>ROJAS CHOCANO MERY NELLY</t>
  </si>
  <si>
    <t>08713611</t>
  </si>
  <si>
    <t>ROJAS COVARRUBIAS GUSTAVO</t>
  </si>
  <si>
    <t>06208193</t>
  </si>
  <si>
    <t>ROJAS ESTORKUE ROMUALDA ROSA</t>
  </si>
  <si>
    <t>ESPEC.EN EDUCACION I</t>
  </si>
  <si>
    <t>08499060</t>
  </si>
  <si>
    <t>ROJAS FERNANDEZ EDISON</t>
  </si>
  <si>
    <t>08612527</t>
  </si>
  <si>
    <t>ROJAS GAMARRA MARCO ANTONIO</t>
  </si>
  <si>
    <t>07732629</t>
  </si>
  <si>
    <t>ROJAS GUERRA ROSA ALICIA</t>
  </si>
  <si>
    <t>09579358</t>
  </si>
  <si>
    <t>ROJAS MERINO YESICA GIANNINA</t>
  </si>
  <si>
    <t>08727017</t>
  </si>
  <si>
    <t>ROJAS MESTANZA MARIA NOEMA</t>
  </si>
  <si>
    <t>06887824</t>
  </si>
  <si>
    <t>ROJAS ÑAÑA SIMON</t>
  </si>
  <si>
    <t>21077898</t>
  </si>
  <si>
    <t>ROJAS TOSSETTI DEMETRIO LIBER</t>
  </si>
  <si>
    <t>08372515</t>
  </si>
  <si>
    <t>ROMAN ATAO HILARIO</t>
  </si>
  <si>
    <t>08659410</t>
  </si>
  <si>
    <t>ROMERO GALVEZ MARILUZ BERTHA</t>
  </si>
  <si>
    <t>15621278</t>
  </si>
  <si>
    <t>RONDAN RODRIGUEZ DANIEL</t>
  </si>
  <si>
    <t>10108414</t>
  </si>
  <si>
    <t>ROQUE GARCIA DIANA MANUELA</t>
  </si>
  <si>
    <t>06068857</t>
  </si>
  <si>
    <t>ROQUE GONZALES CLEMENTE</t>
  </si>
  <si>
    <t>10007673</t>
  </si>
  <si>
    <t>ROSALES FUENTES AQUILES</t>
  </si>
  <si>
    <t>07709923</t>
  </si>
  <si>
    <t>ROSALES FUENTES REIMUNDO</t>
  </si>
  <si>
    <t>07198635</t>
  </si>
  <si>
    <t>ROSALES SALAZAR ROSAURA OCTAVIANA</t>
  </si>
  <si>
    <t>07104291</t>
  </si>
  <si>
    <t>RUBIO DE MUNIVE VIRGINIA VALENTINA</t>
  </si>
  <si>
    <t>07742556</t>
  </si>
  <si>
    <t>RUBIO MENDOZA DE LOJA GEMA DOLORES</t>
  </si>
  <si>
    <t>07350477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</si>
</sst>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mmmm\,\ yyyy"/>
    <numFmt numFmtId="173" formatCode="0#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49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0" fontId="17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49" fontId="19" fillId="0" borderId="0" xfId="0" applyNumberFormat="1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centerContinuous"/>
    </xf>
    <xf numFmtId="0" fontId="22" fillId="24" borderId="15" xfId="0" applyFont="1" applyFill="1" applyBorder="1" applyAlignment="1">
      <alignment horizontal="centerContinuous"/>
    </xf>
    <xf numFmtId="0" fontId="22" fillId="24" borderId="16" xfId="0" applyFont="1" applyFill="1" applyBorder="1" applyAlignment="1">
      <alignment horizontal="centerContinuous"/>
    </xf>
    <xf numFmtId="0" fontId="22" fillId="25" borderId="0" xfId="0" applyFont="1" applyFill="1" applyBorder="1" applyAlignment="1">
      <alignment horizontal="center"/>
    </xf>
    <xf numFmtId="172" fontId="22" fillId="24" borderId="17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172" fontId="22" fillId="25" borderId="0" xfId="0" applyNumberFormat="1" applyFont="1" applyFill="1" applyBorder="1" applyAlignment="1">
      <alignment horizontal="center" vertical="center" wrapText="1"/>
    </xf>
    <xf numFmtId="172" fontId="22" fillId="4" borderId="19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172" fontId="22" fillId="4" borderId="20" xfId="0" applyNumberFormat="1" applyFont="1" applyFill="1" applyBorder="1" applyAlignment="1">
      <alignment horizontal="center" vertical="center" wrapText="1"/>
    </xf>
    <xf numFmtId="172" fontId="22" fillId="4" borderId="21" xfId="0" applyNumberFormat="1" applyFont="1" applyFill="1" applyBorder="1" applyAlignment="1">
      <alignment horizontal="center" vertical="center" wrapText="1"/>
    </xf>
    <xf numFmtId="172" fontId="22" fillId="4" borderId="22" xfId="0" applyNumberFormat="1" applyFont="1" applyFill="1" applyBorder="1" applyAlignment="1">
      <alignment horizontal="center" vertical="center" wrapText="1"/>
    </xf>
    <xf numFmtId="172" fontId="22" fillId="4" borderId="23" xfId="0" applyNumberFormat="1" applyFont="1" applyFill="1" applyBorder="1" applyAlignment="1">
      <alignment horizontal="center" vertical="center" wrapText="1"/>
    </xf>
    <xf numFmtId="172" fontId="22" fillId="4" borderId="24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17" fillId="14" borderId="26" xfId="0" applyFont="1" applyFill="1" applyBorder="1" applyAlignment="1">
      <alignment vertical="center"/>
    </xf>
    <xf numFmtId="0" fontId="17" fillId="14" borderId="27" xfId="0" applyFont="1" applyFill="1" applyBorder="1" applyAlignment="1">
      <alignment vertical="center"/>
    </xf>
    <xf numFmtId="0" fontId="17" fillId="14" borderId="28" xfId="0" applyFont="1" applyFill="1" applyBorder="1" applyAlignment="1">
      <alignment vertical="center"/>
    </xf>
    <xf numFmtId="0" fontId="19" fillId="24" borderId="29" xfId="0" applyFont="1" applyFill="1" applyBorder="1" applyAlignment="1">
      <alignment horizontal="centerContinuous" vertical="center"/>
    </xf>
    <xf numFmtId="0" fontId="23" fillId="24" borderId="30" xfId="0" applyFont="1" applyFill="1" applyBorder="1" applyAlignment="1">
      <alignment horizontal="centerContinuous" vertical="center" wrapText="1"/>
    </xf>
    <xf numFmtId="172" fontId="22" fillId="24" borderId="31" xfId="0" applyNumberFormat="1" applyFont="1" applyFill="1" applyBorder="1" applyAlignment="1">
      <alignment horizontal="centerContinuous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vertical="center"/>
    </xf>
    <xf numFmtId="4" fontId="17" fillId="0" borderId="22" xfId="0" applyNumberFormat="1" applyFont="1" applyFill="1" applyBorder="1" applyAlignment="1">
      <alignment vertical="center"/>
    </xf>
    <xf numFmtId="0" fontId="17" fillId="17" borderId="32" xfId="0" applyFont="1" applyFill="1" applyBorder="1" applyAlignment="1">
      <alignment vertical="center"/>
    </xf>
    <xf numFmtId="4" fontId="17" fillId="17" borderId="22" xfId="0" applyNumberFormat="1" applyFont="1" applyFill="1" applyBorder="1" applyAlignment="1">
      <alignment vertical="center"/>
    </xf>
    <xf numFmtId="4" fontId="17" fillId="0" borderId="19" xfId="0" applyNumberFormat="1" applyFont="1" applyFill="1" applyBorder="1" applyAlignment="1">
      <alignment vertical="center"/>
    </xf>
    <xf numFmtId="4" fontId="17" fillId="17" borderId="19" xfId="0" applyNumberFormat="1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22" xfId="0" applyFont="1" applyFill="1" applyBorder="1" applyAlignment="1">
      <alignment vertical="center"/>
    </xf>
    <xf numFmtId="0" fontId="17" fillId="17" borderId="22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17" borderId="19" xfId="0" applyFont="1" applyFill="1" applyBorder="1" applyAlignment="1">
      <alignment vertical="center"/>
    </xf>
    <xf numFmtId="4" fontId="20" fillId="24" borderId="34" xfId="48" applyNumberFormat="1" applyFont="1" applyFill="1" applyBorder="1" applyAlignment="1">
      <alignment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4" fontId="20" fillId="24" borderId="37" xfId="48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3" fontId="19" fillId="0" borderId="35" xfId="48" applyNumberFormat="1" applyFont="1" applyFill="1" applyBorder="1" applyAlignment="1">
      <alignment/>
    </xf>
    <xf numFmtId="4" fontId="19" fillId="0" borderId="36" xfId="48" applyNumberFormat="1" applyFont="1" applyFill="1" applyBorder="1" applyAlignment="1">
      <alignment/>
    </xf>
    <xf numFmtId="3" fontId="19" fillId="17" borderId="35" xfId="48" applyNumberFormat="1" applyFont="1" applyFill="1" applyBorder="1" applyAlignment="1">
      <alignment/>
    </xf>
    <xf numFmtId="4" fontId="19" fillId="17" borderId="36" xfId="48" applyNumberFormat="1" applyFont="1" applyFill="1" applyBorder="1" applyAlignment="1">
      <alignment/>
    </xf>
    <xf numFmtId="4" fontId="19" fillId="0" borderId="38" xfId="48" applyNumberFormat="1" applyFont="1" applyFill="1" applyBorder="1" applyAlignment="1">
      <alignment/>
    </xf>
    <xf numFmtId="4" fontId="19" fillId="17" borderId="38" xfId="48" applyNumberFormat="1" applyFont="1" applyFill="1" applyBorder="1" applyAlignment="1">
      <alignment/>
    </xf>
    <xf numFmtId="4" fontId="19" fillId="0" borderId="13" xfId="48" applyNumberFormat="1" applyFont="1" applyFill="1" applyBorder="1" applyAlignment="1">
      <alignment/>
    </xf>
    <xf numFmtId="4" fontId="19" fillId="25" borderId="0" xfId="48" applyNumberFormat="1" applyFont="1" applyFill="1" applyBorder="1" applyAlignment="1">
      <alignment/>
    </xf>
    <xf numFmtId="4" fontId="19" fillId="0" borderId="35" xfId="48" applyNumberFormat="1" applyFont="1" applyFill="1" applyBorder="1" applyAlignment="1">
      <alignment/>
    </xf>
    <xf numFmtId="4" fontId="19" fillId="0" borderId="36" xfId="48" applyNumberFormat="1" applyFont="1" applyFill="1" applyBorder="1" applyAlignment="1">
      <alignment horizontal="right"/>
    </xf>
    <xf numFmtId="4" fontId="19" fillId="0" borderId="35" xfId="48" applyNumberFormat="1" applyFont="1" applyFill="1" applyBorder="1" applyAlignment="1">
      <alignment horizontal="right"/>
    </xf>
    <xf numFmtId="4" fontId="19" fillId="0" borderId="13" xfId="48" applyNumberFormat="1" applyFont="1" applyFill="1" applyBorder="1" applyAlignment="1">
      <alignment/>
    </xf>
    <xf numFmtId="0" fontId="19" fillId="0" borderId="25" xfId="0" applyFont="1" applyFill="1" applyBorder="1" applyAlignment="1">
      <alignment horizontal="center" vertical="center" wrapText="1"/>
    </xf>
    <xf numFmtId="3" fontId="19" fillId="0" borderId="39" xfId="48" applyNumberFormat="1" applyFont="1" applyFill="1" applyBorder="1" applyAlignment="1">
      <alignment horizontal="center"/>
    </xf>
    <xf numFmtId="4" fontId="19" fillId="0" borderId="36" xfId="48" applyNumberFormat="1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 wrapText="1"/>
    </xf>
    <xf numFmtId="3" fontId="20" fillId="0" borderId="40" xfId="48" applyNumberFormat="1" applyFont="1" applyFill="1" applyBorder="1" applyAlignment="1">
      <alignment/>
    </xf>
    <xf numFmtId="4" fontId="20" fillId="0" borderId="41" xfId="48" applyNumberFormat="1" applyFont="1" applyFill="1" applyBorder="1" applyAlignment="1">
      <alignment/>
    </xf>
    <xf numFmtId="3" fontId="20" fillId="17" borderId="42" xfId="48" applyNumberFormat="1" applyFont="1" applyFill="1" applyBorder="1" applyAlignment="1">
      <alignment/>
    </xf>
    <xf numFmtId="4" fontId="20" fillId="17" borderId="43" xfId="48" applyNumberFormat="1" applyFont="1" applyFill="1" applyBorder="1" applyAlignment="1">
      <alignment/>
    </xf>
    <xf numFmtId="4" fontId="20" fillId="0" borderId="44" xfId="48" applyNumberFormat="1" applyFont="1" applyFill="1" applyBorder="1" applyAlignment="1">
      <alignment/>
    </xf>
    <xf numFmtId="4" fontId="20" fillId="0" borderId="16" xfId="48" applyNumberFormat="1" applyFont="1" applyFill="1" applyBorder="1" applyAlignment="1">
      <alignment/>
    </xf>
    <xf numFmtId="3" fontId="20" fillId="16" borderId="40" xfId="48" applyNumberFormat="1" applyFont="1" applyFill="1" applyBorder="1" applyAlignment="1">
      <alignment/>
    </xf>
    <xf numFmtId="4" fontId="20" fillId="16" borderId="44" xfId="48" applyNumberFormat="1" applyFont="1" applyFill="1" applyBorder="1" applyAlignment="1">
      <alignment/>
    </xf>
    <xf numFmtId="4" fontId="20" fillId="16" borderId="41" xfId="48" applyNumberFormat="1" applyFont="1" applyFill="1" applyBorder="1" applyAlignment="1">
      <alignment/>
    </xf>
    <xf numFmtId="4" fontId="20" fillId="24" borderId="45" xfId="48" applyNumberFormat="1" applyFont="1" applyFill="1" applyBorder="1" applyAlignment="1">
      <alignment/>
    </xf>
    <xf numFmtId="4" fontId="20" fillId="0" borderId="40" xfId="48" applyNumberFormat="1" applyFont="1" applyFill="1" applyBorder="1" applyAlignment="1">
      <alignment/>
    </xf>
    <xf numFmtId="4" fontId="20" fillId="0" borderId="41" xfId="48" applyNumberFormat="1" applyFont="1" applyFill="1" applyBorder="1" applyAlignment="1">
      <alignment/>
    </xf>
    <xf numFmtId="4" fontId="20" fillId="0" borderId="46" xfId="48" applyNumberFormat="1" applyFont="1" applyFill="1" applyBorder="1" applyAlignment="1">
      <alignment/>
    </xf>
    <xf numFmtId="4" fontId="20" fillId="0" borderId="47" xfId="48" applyNumberFormat="1" applyFont="1" applyFill="1" applyBorder="1" applyAlignment="1">
      <alignment/>
    </xf>
    <xf numFmtId="4" fontId="20" fillId="24" borderId="48" xfId="48" applyNumberFormat="1" applyFont="1" applyFill="1" applyBorder="1" applyAlignment="1">
      <alignment/>
    </xf>
    <xf numFmtId="0" fontId="19" fillId="0" borderId="48" xfId="0" applyFont="1" applyFill="1" applyBorder="1" applyAlignment="1">
      <alignment horizontal="center" vertical="center" wrapText="1"/>
    </xf>
    <xf numFmtId="3" fontId="20" fillId="0" borderId="40" xfId="48" applyNumberFormat="1" applyFont="1" applyFill="1" applyBorder="1" applyAlignment="1">
      <alignment horizontal="center" vertical="center"/>
    </xf>
    <xf numFmtId="4" fontId="20" fillId="0" borderId="41" xfId="48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horizontal="center"/>
    </xf>
    <xf numFmtId="3" fontId="20" fillId="0" borderId="50" xfId="48" applyNumberFormat="1" applyFont="1" applyFill="1" applyBorder="1" applyAlignment="1">
      <alignment/>
    </xf>
    <xf numFmtId="4" fontId="20" fillId="0" borderId="51" xfId="48" applyNumberFormat="1" applyFont="1" applyFill="1" applyBorder="1" applyAlignment="1">
      <alignment/>
    </xf>
    <xf numFmtId="3" fontId="20" fillId="17" borderId="50" xfId="48" applyNumberFormat="1" applyFont="1" applyFill="1" applyBorder="1" applyAlignment="1">
      <alignment/>
    </xf>
    <xf numFmtId="4" fontId="20" fillId="17" borderId="52" xfId="48" applyNumberFormat="1" applyFont="1" applyFill="1" applyBorder="1" applyAlignment="1">
      <alignment/>
    </xf>
    <xf numFmtId="4" fontId="20" fillId="0" borderId="52" xfId="48" applyNumberFormat="1" applyFont="1" applyFill="1" applyBorder="1" applyAlignment="1">
      <alignment/>
    </xf>
    <xf numFmtId="4" fontId="20" fillId="0" borderId="45" xfId="48" applyNumberFormat="1" applyFont="1" applyFill="1" applyBorder="1" applyAlignment="1">
      <alignment/>
    </xf>
    <xf numFmtId="3" fontId="20" fillId="16" borderId="50" xfId="48" applyNumberFormat="1" applyFont="1" applyFill="1" applyBorder="1" applyAlignment="1">
      <alignment/>
    </xf>
    <xf numFmtId="4" fontId="20" fillId="16" borderId="52" xfId="48" applyNumberFormat="1" applyFont="1" applyFill="1" applyBorder="1" applyAlignment="1">
      <alignment/>
    </xf>
    <xf numFmtId="4" fontId="20" fillId="16" borderId="51" xfId="48" applyNumberFormat="1" applyFont="1" applyFill="1" applyBorder="1" applyAlignment="1">
      <alignment/>
    </xf>
    <xf numFmtId="4" fontId="20" fillId="25" borderId="0" xfId="48" applyNumberFormat="1" applyFont="1" applyFill="1" applyBorder="1" applyAlignment="1">
      <alignment/>
    </xf>
    <xf numFmtId="4" fontId="20" fillId="0" borderId="50" xfId="48" applyNumberFormat="1" applyFont="1" applyFill="1" applyBorder="1" applyAlignment="1">
      <alignment/>
    </xf>
    <xf numFmtId="4" fontId="20" fillId="0" borderId="51" xfId="48" applyNumberFormat="1" applyFont="1" applyFill="1" applyBorder="1" applyAlignment="1">
      <alignment/>
    </xf>
    <xf numFmtId="4" fontId="20" fillId="0" borderId="53" xfId="48" applyNumberFormat="1" applyFont="1" applyFill="1" applyBorder="1" applyAlignment="1">
      <alignment/>
    </xf>
    <xf numFmtId="4" fontId="20" fillId="0" borderId="54" xfId="48" applyNumberFormat="1" applyFont="1" applyFill="1" applyBorder="1" applyAlignment="1">
      <alignment/>
    </xf>
    <xf numFmtId="4" fontId="20" fillId="24" borderId="49" xfId="48" applyNumberFormat="1" applyFont="1" applyFill="1" applyBorder="1" applyAlignment="1">
      <alignment/>
    </xf>
    <xf numFmtId="0" fontId="20" fillId="0" borderId="49" xfId="0" applyFont="1" applyFill="1" applyBorder="1" applyAlignment="1">
      <alignment horizontal="center" vertical="center"/>
    </xf>
    <xf numFmtId="3" fontId="20" fillId="0" borderId="50" xfId="48" applyNumberFormat="1" applyFont="1" applyFill="1" applyBorder="1" applyAlignment="1">
      <alignment horizontal="center" vertical="center"/>
    </xf>
    <xf numFmtId="4" fontId="20" fillId="0" borderId="51" xfId="48" applyNumberFormat="1" applyFont="1" applyFill="1" applyBorder="1" applyAlignment="1">
      <alignment vertical="center"/>
    </xf>
    <xf numFmtId="3" fontId="20" fillId="25" borderId="50" xfId="48" applyNumberFormat="1" applyFont="1" applyFill="1" applyBorder="1" applyAlignment="1">
      <alignment vertical="center"/>
    </xf>
    <xf numFmtId="4" fontId="20" fillId="25" borderId="45" xfId="48" applyNumberFormat="1" applyFont="1" applyFill="1" applyBorder="1" applyAlignment="1">
      <alignment vertical="center"/>
    </xf>
    <xf numFmtId="4" fontId="20" fillId="25" borderId="55" xfId="48" applyNumberFormat="1" applyFont="1" applyFill="1" applyBorder="1" applyAlignment="1">
      <alignment vertical="center"/>
    </xf>
    <xf numFmtId="4" fontId="20" fillId="25" borderId="53" xfId="48" applyNumberFormat="1" applyFont="1" applyFill="1" applyBorder="1" applyAlignment="1">
      <alignment vertical="center"/>
    </xf>
    <xf numFmtId="3" fontId="20" fillId="25" borderId="50" xfId="48" applyNumberFormat="1" applyFont="1" applyFill="1" applyBorder="1" applyAlignment="1">
      <alignment horizontal="center" vertical="center"/>
    </xf>
    <xf numFmtId="4" fontId="20" fillId="25" borderId="51" xfId="48" applyNumberFormat="1" applyFont="1" applyFill="1" applyBorder="1" applyAlignment="1">
      <alignment vertical="center"/>
    </xf>
    <xf numFmtId="0" fontId="20" fillId="0" borderId="56" xfId="0" applyFont="1" applyFill="1" applyBorder="1" applyAlignment="1">
      <alignment horizontal="center"/>
    </xf>
    <xf numFmtId="3" fontId="20" fillId="25" borderId="57" xfId="48" applyNumberFormat="1" applyFont="1" applyFill="1" applyBorder="1" applyAlignment="1">
      <alignment vertical="center"/>
    </xf>
    <xf numFmtId="4" fontId="20" fillId="25" borderId="58" xfId="48" applyNumberFormat="1" applyFont="1" applyFill="1" applyBorder="1" applyAlignment="1">
      <alignment vertical="center"/>
    </xf>
    <xf numFmtId="4" fontId="20" fillId="25" borderId="59" xfId="48" applyNumberFormat="1" applyFont="1" applyFill="1" applyBorder="1" applyAlignment="1">
      <alignment vertical="center"/>
    </xf>
    <xf numFmtId="3" fontId="20" fillId="17" borderId="57" xfId="48" applyNumberFormat="1" applyFont="1" applyFill="1" applyBorder="1" applyAlignment="1">
      <alignment/>
    </xf>
    <xf numFmtId="4" fontId="20" fillId="17" borderId="17" xfId="48" applyNumberFormat="1" applyFont="1" applyFill="1" applyBorder="1" applyAlignment="1">
      <alignment/>
    </xf>
    <xf numFmtId="4" fontId="20" fillId="25" borderId="60" xfId="48" applyNumberFormat="1" applyFont="1" applyFill="1" applyBorder="1" applyAlignment="1">
      <alignment vertical="center"/>
    </xf>
    <xf numFmtId="4" fontId="20" fillId="0" borderId="61" xfId="48" applyNumberFormat="1" applyFont="1" applyFill="1" applyBorder="1" applyAlignment="1">
      <alignment/>
    </xf>
    <xf numFmtId="3" fontId="20" fillId="16" borderId="62" xfId="48" applyNumberFormat="1" applyFont="1" applyFill="1" applyBorder="1" applyAlignment="1">
      <alignment/>
    </xf>
    <xf numFmtId="4" fontId="20" fillId="16" borderId="63" xfId="48" applyNumberFormat="1" applyFont="1" applyFill="1" applyBorder="1" applyAlignment="1">
      <alignment/>
    </xf>
    <xf numFmtId="4" fontId="20" fillId="16" borderId="64" xfId="48" applyNumberFormat="1" applyFont="1" applyFill="1" applyBorder="1" applyAlignment="1">
      <alignment/>
    </xf>
    <xf numFmtId="4" fontId="20" fillId="0" borderId="62" xfId="48" applyNumberFormat="1" applyFont="1" applyFill="1" applyBorder="1" applyAlignment="1">
      <alignment/>
    </xf>
    <xf numFmtId="4" fontId="20" fillId="0" borderId="64" xfId="48" applyNumberFormat="1" applyFont="1" applyFill="1" applyBorder="1" applyAlignment="1">
      <alignment/>
    </xf>
    <xf numFmtId="4" fontId="20" fillId="24" borderId="65" xfId="48" applyNumberFormat="1" applyFont="1" applyFill="1" applyBorder="1" applyAlignment="1">
      <alignment/>
    </xf>
    <xf numFmtId="0" fontId="20" fillId="0" borderId="65" xfId="0" applyFont="1" applyFill="1" applyBorder="1" applyAlignment="1">
      <alignment horizontal="center" vertical="center"/>
    </xf>
    <xf numFmtId="3" fontId="20" fillId="25" borderId="62" xfId="48" applyNumberFormat="1" applyFont="1" applyFill="1" applyBorder="1" applyAlignment="1">
      <alignment horizontal="center" vertical="center"/>
    </xf>
    <xf numFmtId="4" fontId="20" fillId="25" borderId="64" xfId="48" applyNumberFormat="1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 wrapText="1"/>
    </xf>
    <xf numFmtId="3" fontId="19" fillId="25" borderId="35" xfId="48" applyNumberFormat="1" applyFont="1" applyFill="1" applyBorder="1" applyAlignment="1">
      <alignment vertical="center"/>
    </xf>
    <xf numFmtId="4" fontId="19" fillId="25" borderId="13" xfId="48" applyNumberFormat="1" applyFont="1" applyFill="1" applyBorder="1" applyAlignment="1">
      <alignment horizontal="right" vertical="center"/>
    </xf>
    <xf numFmtId="3" fontId="19" fillId="25" borderId="38" xfId="48" applyNumberFormat="1" applyFont="1" applyFill="1" applyBorder="1" applyAlignment="1">
      <alignment horizontal="right" vertical="center"/>
    </xf>
    <xf numFmtId="4" fontId="19" fillId="25" borderId="12" xfId="48" applyNumberFormat="1" applyFont="1" applyFill="1" applyBorder="1" applyAlignment="1">
      <alignment horizontal="right" vertical="center"/>
    </xf>
    <xf numFmtId="3" fontId="19" fillId="17" borderId="35" xfId="48" applyNumberFormat="1" applyFont="1" applyFill="1" applyBorder="1" applyAlignment="1">
      <alignment horizontal="right"/>
    </xf>
    <xf numFmtId="4" fontId="19" fillId="17" borderId="36" xfId="48" applyNumberFormat="1" applyFont="1" applyFill="1" applyBorder="1" applyAlignment="1">
      <alignment/>
    </xf>
    <xf numFmtId="4" fontId="19" fillId="25" borderId="39" xfId="48" applyNumberFormat="1" applyFont="1" applyFill="1" applyBorder="1" applyAlignment="1">
      <alignment vertical="center"/>
    </xf>
    <xf numFmtId="3" fontId="19" fillId="16" borderId="35" xfId="48" applyNumberFormat="1" applyFont="1" applyFill="1" applyBorder="1" applyAlignment="1">
      <alignment/>
    </xf>
    <xf numFmtId="4" fontId="19" fillId="16" borderId="38" xfId="48" applyNumberFormat="1" applyFont="1" applyFill="1" applyBorder="1" applyAlignment="1">
      <alignment/>
    </xf>
    <xf numFmtId="4" fontId="19" fillId="16" borderId="36" xfId="48" applyNumberFormat="1" applyFont="1" applyFill="1" applyBorder="1" applyAlignment="1">
      <alignment/>
    </xf>
    <xf numFmtId="4" fontId="19" fillId="24" borderId="33" xfId="48" applyNumberFormat="1" applyFont="1" applyFill="1" applyBorder="1" applyAlignment="1">
      <alignment horizontal="right"/>
    </xf>
    <xf numFmtId="4" fontId="19" fillId="24" borderId="33" xfId="48" applyNumberFormat="1" applyFont="1" applyFill="1" applyBorder="1" applyAlignment="1">
      <alignment/>
    </xf>
    <xf numFmtId="0" fontId="19" fillId="0" borderId="66" xfId="0" applyFont="1" applyFill="1" applyBorder="1" applyAlignment="1">
      <alignment horizontal="center" vertical="center" wrapText="1"/>
    </xf>
    <xf numFmtId="3" fontId="19" fillId="25" borderId="67" xfId="48" applyNumberFormat="1" applyFont="1" applyFill="1" applyBorder="1" applyAlignment="1">
      <alignment horizontal="center" vertical="center"/>
    </xf>
    <xf numFmtId="4" fontId="19" fillId="25" borderId="23" xfId="48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horizontal="center" vertical="center" wrapText="1"/>
    </xf>
    <xf numFmtId="3" fontId="20" fillId="25" borderId="40" xfId="48" applyNumberFormat="1" applyFont="1" applyFill="1" applyBorder="1" applyAlignment="1">
      <alignment horizontal="center" vertical="center"/>
    </xf>
    <xf numFmtId="4" fontId="20" fillId="25" borderId="41" xfId="48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4" fontId="20" fillId="0" borderId="64" xfId="48" applyNumberFormat="1" applyFont="1" applyFill="1" applyBorder="1" applyAlignment="1">
      <alignment/>
    </xf>
    <xf numFmtId="4" fontId="20" fillId="0" borderId="68" xfId="48" applyNumberFormat="1" applyFont="1" applyFill="1" applyBorder="1" applyAlignment="1">
      <alignment/>
    </xf>
    <xf numFmtId="4" fontId="20" fillId="0" borderId="69" xfId="48" applyNumberFormat="1" applyFont="1" applyFill="1" applyBorder="1" applyAlignment="1">
      <alignment/>
    </xf>
    <xf numFmtId="0" fontId="20" fillId="0" borderId="65" xfId="0" applyFont="1" applyFill="1" applyBorder="1" applyAlignment="1">
      <alignment horizontal="center" vertical="center" wrapText="1"/>
    </xf>
    <xf numFmtId="0" fontId="23" fillId="25" borderId="33" xfId="0" applyFont="1" applyFill="1" applyBorder="1" applyAlignment="1">
      <alignment horizontal="center" vertical="center" wrapText="1"/>
    </xf>
    <xf numFmtId="4" fontId="19" fillId="25" borderId="13" xfId="48" applyNumberFormat="1" applyFont="1" applyFill="1" applyBorder="1" applyAlignment="1">
      <alignment vertical="center"/>
    </xf>
    <xf numFmtId="3" fontId="19" fillId="25" borderId="38" xfId="48" applyNumberFormat="1" applyFont="1" applyFill="1" applyBorder="1" applyAlignment="1">
      <alignment vertical="center"/>
    </xf>
    <xf numFmtId="4" fontId="19" fillId="25" borderId="12" xfId="48" applyNumberFormat="1" applyFont="1" applyFill="1" applyBorder="1" applyAlignment="1">
      <alignment vertical="center"/>
    </xf>
    <xf numFmtId="0" fontId="19" fillId="25" borderId="3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 vertical="center"/>
    </xf>
    <xf numFmtId="4" fontId="19" fillId="17" borderId="38" xfId="48" applyNumberFormat="1" applyFont="1" applyFill="1" applyBorder="1" applyAlignment="1">
      <alignment/>
    </xf>
    <xf numFmtId="4" fontId="19" fillId="24" borderId="13" xfId="48" applyNumberFormat="1" applyFont="1" applyFill="1" applyBorder="1" applyAlignment="1">
      <alignment/>
    </xf>
    <xf numFmtId="4" fontId="19" fillId="0" borderId="35" xfId="48" applyNumberFormat="1" applyFont="1" applyFill="1" applyBorder="1" applyAlignment="1">
      <alignment/>
    </xf>
    <xf numFmtId="4" fontId="19" fillId="0" borderId="39" xfId="48" applyNumberFormat="1" applyFont="1" applyFill="1" applyBorder="1" applyAlignment="1">
      <alignment/>
    </xf>
    <xf numFmtId="4" fontId="19" fillId="0" borderId="70" xfId="48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 vertical="center" wrapText="1"/>
    </xf>
    <xf numFmtId="3" fontId="19" fillId="17" borderId="35" xfId="48" applyNumberFormat="1" applyFont="1" applyFill="1" applyBorder="1" applyAlignment="1">
      <alignment/>
    </xf>
    <xf numFmtId="4" fontId="19" fillId="0" borderId="39" xfId="48" applyNumberFormat="1" applyFont="1" applyFill="1" applyBorder="1" applyAlignment="1">
      <alignment/>
    </xf>
    <xf numFmtId="4" fontId="19" fillId="0" borderId="70" xfId="48" applyNumberFormat="1" applyFont="1" applyFill="1" applyBorder="1" applyAlignment="1">
      <alignment/>
    </xf>
    <xf numFmtId="173" fontId="20" fillId="0" borderId="49" xfId="0" applyNumberFormat="1" applyFont="1" applyFill="1" applyBorder="1" applyAlignment="1" quotePrefix="1">
      <alignment horizontal="center"/>
    </xf>
    <xf numFmtId="173" fontId="20" fillId="0" borderId="56" xfId="0" applyNumberFormat="1" applyFont="1" applyFill="1" applyBorder="1" applyAlignment="1" quotePrefix="1">
      <alignment horizontal="center"/>
    </xf>
    <xf numFmtId="173" fontId="20" fillId="0" borderId="49" xfId="0" applyNumberFormat="1" applyFont="1" applyFill="1" applyBorder="1" applyAlignment="1" quotePrefix="1">
      <alignment horizontal="center" vertical="center"/>
    </xf>
    <xf numFmtId="3" fontId="20" fillId="25" borderId="62" xfId="48" applyNumberFormat="1" applyFont="1" applyFill="1" applyBorder="1" applyAlignment="1">
      <alignment vertical="center"/>
    </xf>
    <xf numFmtId="173" fontId="20" fillId="0" borderId="65" xfId="0" applyNumberFormat="1" applyFont="1" applyFill="1" applyBorder="1" applyAlignment="1" quotePrefix="1">
      <alignment horizontal="center" vertical="center"/>
    </xf>
    <xf numFmtId="173" fontId="23" fillId="4" borderId="11" xfId="0" applyNumberFormat="1" applyFont="1" applyFill="1" applyBorder="1" applyAlignment="1">
      <alignment horizontal="center" vertical="center" wrapText="1"/>
    </xf>
    <xf numFmtId="3" fontId="19" fillId="4" borderId="35" xfId="48" applyNumberFormat="1" applyFont="1" applyFill="1" applyBorder="1" applyAlignment="1">
      <alignment/>
    </xf>
    <xf numFmtId="4" fontId="19" fillId="4" borderId="36" xfId="48" applyNumberFormat="1" applyFont="1" applyFill="1" applyBorder="1" applyAlignment="1">
      <alignment/>
    </xf>
    <xf numFmtId="4" fontId="19" fillId="4" borderId="38" xfId="48" applyNumberFormat="1" applyFont="1" applyFill="1" applyBorder="1" applyAlignment="1">
      <alignment/>
    </xf>
    <xf numFmtId="4" fontId="19" fillId="4" borderId="35" xfId="48" applyNumberFormat="1" applyFont="1" applyFill="1" applyBorder="1" applyAlignment="1">
      <alignment/>
    </xf>
    <xf numFmtId="4" fontId="19" fillId="4" borderId="39" xfId="48" applyNumberFormat="1" applyFont="1" applyFill="1" applyBorder="1" applyAlignment="1">
      <alignment/>
    </xf>
    <xf numFmtId="4" fontId="19" fillId="4" borderId="70" xfId="48" applyNumberFormat="1" applyFont="1" applyFill="1" applyBorder="1" applyAlignment="1">
      <alignment/>
    </xf>
    <xf numFmtId="173" fontId="19" fillId="4" borderId="33" xfId="0" applyNumberFormat="1" applyFont="1" applyFill="1" applyBorder="1" applyAlignment="1">
      <alignment horizontal="center" vertical="center" wrapText="1"/>
    </xf>
    <xf numFmtId="3" fontId="19" fillId="4" borderId="39" xfId="48" applyNumberFormat="1" applyFont="1" applyFill="1" applyBorder="1" applyAlignment="1">
      <alignment/>
    </xf>
    <xf numFmtId="4" fontId="19" fillId="4" borderId="36" xfId="48" applyNumberFormat="1" applyFont="1" applyFill="1" applyBorder="1" applyAlignment="1">
      <alignment horizontal="right"/>
    </xf>
    <xf numFmtId="0" fontId="27" fillId="16" borderId="11" xfId="0" applyFont="1" applyFill="1" applyBorder="1" applyAlignment="1">
      <alignment horizontal="centerContinuous" vertical="center" wrapText="1"/>
    </xf>
    <xf numFmtId="0" fontId="27" fillId="16" borderId="10" xfId="0" applyFont="1" applyFill="1" applyBorder="1" applyAlignment="1">
      <alignment horizontal="centerContinuous" vertical="center" wrapText="1"/>
    </xf>
    <xf numFmtId="4" fontId="27" fillId="16" borderId="10" xfId="0" applyNumberFormat="1" applyFont="1" applyFill="1" applyBorder="1" applyAlignment="1">
      <alignment horizontal="centerContinuous" vertical="center" wrapText="1"/>
    </xf>
    <xf numFmtId="0" fontId="27" fillId="16" borderId="12" xfId="0" applyFont="1" applyFill="1" applyBorder="1" applyAlignment="1">
      <alignment horizontal="centerContinuous" vertical="center" wrapText="1"/>
    </xf>
    <xf numFmtId="4" fontId="27" fillId="16" borderId="12" xfId="0" applyNumberFormat="1" applyFont="1" applyFill="1" applyBorder="1" applyAlignment="1">
      <alignment horizontal="centerContinuous" vertical="center" wrapText="1"/>
    </xf>
    <xf numFmtId="0" fontId="27" fillId="16" borderId="12" xfId="0" applyFont="1" applyFill="1" applyBorder="1" applyAlignment="1">
      <alignment vertical="center" wrapText="1"/>
    </xf>
    <xf numFmtId="4" fontId="27" fillId="16" borderId="13" xfId="0" applyNumberFormat="1" applyFont="1" applyFill="1" applyBorder="1" applyAlignment="1">
      <alignment horizontal="centerContinuous" vertical="center" wrapText="1"/>
    </xf>
    <xf numFmtId="0" fontId="19" fillId="0" borderId="33" xfId="0" applyFont="1" applyFill="1" applyBorder="1" applyAlignment="1">
      <alignment horizontal="centerContinuous" vertical="center" wrapText="1"/>
    </xf>
    <xf numFmtId="3" fontId="20" fillId="0" borderId="39" xfId="48" applyNumberFormat="1" applyFont="1" applyFill="1" applyBorder="1" applyAlignment="1">
      <alignment horizontal="centerContinuous"/>
    </xf>
    <xf numFmtId="4" fontId="20" fillId="0" borderId="36" xfId="48" applyNumberFormat="1" applyFont="1" applyFill="1" applyBorder="1" applyAlignment="1">
      <alignment horizontal="centerContinuous"/>
    </xf>
    <xf numFmtId="0" fontId="27" fillId="16" borderId="11" xfId="0" applyFont="1" applyFill="1" applyBorder="1" applyAlignment="1">
      <alignment horizontal="center" vertical="center" wrapText="1"/>
    </xf>
    <xf numFmtId="3" fontId="17" fillId="25" borderId="35" xfId="0" applyNumberFormat="1" applyFont="1" applyFill="1" applyBorder="1" applyAlignment="1">
      <alignment vertical="center" wrapText="1"/>
    </xf>
    <xf numFmtId="4" fontId="17" fillId="25" borderId="13" xfId="0" applyNumberFormat="1" applyFont="1" applyFill="1" applyBorder="1" applyAlignment="1">
      <alignment vertical="center" wrapText="1"/>
    </xf>
    <xf numFmtId="4" fontId="17" fillId="25" borderId="36" xfId="0" applyNumberFormat="1" applyFont="1" applyFill="1" applyBorder="1" applyAlignment="1">
      <alignment vertical="center" wrapText="1"/>
    </xf>
    <xf numFmtId="3" fontId="17" fillId="0" borderId="35" xfId="0" applyNumberFormat="1" applyFont="1" applyFill="1" applyBorder="1" applyAlignment="1">
      <alignment wrapText="1"/>
    </xf>
    <xf numFmtId="4" fontId="17" fillId="0" borderId="38" xfId="0" applyNumberFormat="1" applyFont="1" applyFill="1" applyBorder="1" applyAlignment="1">
      <alignment wrapText="1"/>
    </xf>
    <xf numFmtId="4" fontId="17" fillId="0" borderId="36" xfId="0" applyNumberFormat="1" applyFont="1" applyFill="1" applyBorder="1" applyAlignment="1">
      <alignment wrapText="1"/>
    </xf>
    <xf numFmtId="4" fontId="17" fillId="25" borderId="38" xfId="0" applyNumberFormat="1" applyFont="1" applyFill="1" applyBorder="1" applyAlignment="1">
      <alignment vertical="center" wrapText="1"/>
    </xf>
    <xf numFmtId="4" fontId="17" fillId="25" borderId="36" xfId="0" applyNumberFormat="1" applyFont="1" applyFill="1" applyBorder="1" applyAlignment="1">
      <alignment wrapText="1"/>
    </xf>
    <xf numFmtId="4" fontId="17" fillId="25" borderId="33" xfId="0" applyNumberFormat="1" applyFont="1" applyFill="1" applyBorder="1" applyAlignment="1">
      <alignment wrapText="1"/>
    </xf>
    <xf numFmtId="0" fontId="19" fillId="0" borderId="33" xfId="0" applyFont="1" applyFill="1" applyBorder="1" applyAlignment="1">
      <alignment horizontal="center" vertical="center"/>
    </xf>
    <xf numFmtId="3" fontId="19" fillId="25" borderId="71" xfId="48" applyNumberFormat="1" applyFont="1" applyFill="1" applyBorder="1" applyAlignment="1">
      <alignment horizontal="center" vertical="center"/>
    </xf>
    <xf numFmtId="4" fontId="19" fillId="25" borderId="22" xfId="48" applyNumberFormat="1" applyFont="1" applyFill="1" applyBorder="1" applyAlignment="1">
      <alignment vertical="center"/>
    </xf>
    <xf numFmtId="0" fontId="28" fillId="0" borderId="37" xfId="0" applyFont="1" applyFill="1" applyBorder="1" applyAlignment="1">
      <alignment horizontal="center"/>
    </xf>
    <xf numFmtId="4" fontId="20" fillId="25" borderId="52" xfId="48" applyNumberFormat="1" applyFont="1" applyFill="1" applyBorder="1" applyAlignment="1">
      <alignment vertical="center"/>
    </xf>
    <xf numFmtId="4" fontId="20" fillId="25" borderId="41" xfId="48" applyNumberFormat="1" applyFont="1" applyFill="1" applyBorder="1" applyAlignment="1">
      <alignment/>
    </xf>
    <xf numFmtId="0" fontId="28" fillId="0" borderId="49" xfId="0" applyFont="1" applyFill="1" applyBorder="1" applyAlignment="1">
      <alignment horizontal="center"/>
    </xf>
    <xf numFmtId="4" fontId="20" fillId="25" borderId="51" xfId="48" applyNumberFormat="1" applyFont="1" applyFill="1" applyBorder="1" applyAlignment="1">
      <alignment/>
    </xf>
    <xf numFmtId="0" fontId="28" fillId="0" borderId="56" xfId="0" applyFont="1" applyFill="1" applyBorder="1" applyAlignment="1">
      <alignment horizontal="center"/>
    </xf>
    <xf numFmtId="3" fontId="20" fillId="0" borderId="62" xfId="48" applyNumberFormat="1" applyFont="1" applyFill="1" applyBorder="1" applyAlignment="1">
      <alignment/>
    </xf>
    <xf numFmtId="4" fontId="20" fillId="0" borderId="63" xfId="48" applyNumberFormat="1" applyFont="1" applyFill="1" applyBorder="1" applyAlignment="1">
      <alignment/>
    </xf>
    <xf numFmtId="4" fontId="20" fillId="25" borderId="64" xfId="48" applyNumberFormat="1" applyFont="1" applyFill="1" applyBorder="1" applyAlignment="1">
      <alignment/>
    </xf>
    <xf numFmtId="3" fontId="19" fillId="25" borderId="67" xfId="48" applyNumberFormat="1" applyFont="1" applyFill="1" applyBorder="1" applyAlignment="1">
      <alignment vertical="center"/>
    </xf>
    <xf numFmtId="3" fontId="19" fillId="25" borderId="35" xfId="48" applyNumberFormat="1" applyFont="1" applyFill="1" applyBorder="1" applyAlignment="1">
      <alignment horizontal="center" vertical="center"/>
    </xf>
    <xf numFmtId="4" fontId="19" fillId="25" borderId="36" xfId="48" applyNumberFormat="1" applyFont="1" applyFill="1" applyBorder="1" applyAlignment="1">
      <alignment vertical="center"/>
    </xf>
    <xf numFmtId="3" fontId="19" fillId="0" borderId="35" xfId="48" applyNumberFormat="1" applyFont="1" applyFill="1" applyBorder="1" applyAlignment="1">
      <alignment/>
    </xf>
    <xf numFmtId="4" fontId="19" fillId="0" borderId="38" xfId="48" applyNumberFormat="1" applyFont="1" applyFill="1" applyBorder="1" applyAlignment="1">
      <alignment/>
    </xf>
    <xf numFmtId="4" fontId="19" fillId="25" borderId="38" xfId="48" applyNumberFormat="1" applyFont="1" applyFill="1" applyBorder="1" applyAlignment="1">
      <alignment vertical="center"/>
    </xf>
    <xf numFmtId="4" fontId="19" fillId="25" borderId="36" xfId="48" applyNumberFormat="1" applyFont="1" applyFill="1" applyBorder="1" applyAlignment="1">
      <alignment/>
    </xf>
    <xf numFmtId="3" fontId="20" fillId="0" borderId="48" xfId="0" applyNumberFormat="1" applyFont="1" applyFill="1" applyBorder="1" applyAlignment="1" quotePrefix="1">
      <alignment horizontal="center" vertical="center"/>
    </xf>
    <xf numFmtId="3" fontId="20" fillId="25" borderId="40" xfId="48" applyNumberFormat="1" applyFont="1" applyFill="1" applyBorder="1" applyAlignment="1">
      <alignment vertical="center"/>
    </xf>
    <xf numFmtId="3" fontId="20" fillId="0" borderId="49" xfId="0" applyNumberFormat="1" applyFont="1" applyFill="1" applyBorder="1" applyAlignment="1" quotePrefix="1">
      <alignment horizontal="center" vertical="center"/>
    </xf>
    <xf numFmtId="3" fontId="20" fillId="0" borderId="65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4" fontId="19" fillId="25" borderId="36" xfId="48" applyNumberFormat="1" applyFont="1" applyFill="1" applyBorder="1" applyAlignment="1">
      <alignment/>
    </xf>
    <xf numFmtId="4" fontId="20" fillId="0" borderId="72" xfId="48" applyNumberFormat="1" applyFont="1" applyFill="1" applyBorder="1" applyAlignment="1">
      <alignment/>
    </xf>
    <xf numFmtId="4" fontId="20" fillId="0" borderId="73" xfId="48" applyNumberFormat="1" applyFont="1" applyFill="1" applyBorder="1" applyAlignment="1">
      <alignment/>
    </xf>
    <xf numFmtId="4" fontId="20" fillId="0" borderId="60" xfId="48" applyNumberFormat="1" applyFont="1" applyFill="1" applyBorder="1" applyAlignment="1">
      <alignment/>
    </xf>
    <xf numFmtId="4" fontId="20" fillId="0" borderId="74" xfId="48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3" fontId="26" fillId="25" borderId="50" xfId="48" applyNumberFormat="1" applyFont="1" applyFill="1" applyBorder="1" applyAlignment="1">
      <alignment vertical="center"/>
    </xf>
    <xf numFmtId="4" fontId="26" fillId="25" borderId="45" xfId="48" applyNumberFormat="1" applyFont="1" applyFill="1" applyBorder="1" applyAlignment="1">
      <alignment vertical="center"/>
    </xf>
    <xf numFmtId="1" fontId="26" fillId="25" borderId="50" xfId="48" applyNumberFormat="1" applyFont="1" applyFill="1" applyBorder="1" applyAlignment="1">
      <alignment vertical="center"/>
    </xf>
    <xf numFmtId="4" fontId="26" fillId="25" borderId="51" xfId="48" applyNumberFormat="1" applyFont="1" applyFill="1" applyBorder="1" applyAlignment="1">
      <alignment vertical="center"/>
    </xf>
    <xf numFmtId="3" fontId="26" fillId="25" borderId="42" xfId="48" applyNumberFormat="1" applyFont="1" applyFill="1" applyBorder="1" applyAlignment="1">
      <alignment vertical="center"/>
    </xf>
    <xf numFmtId="4" fontId="26" fillId="25" borderId="52" xfId="48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 quotePrefix="1">
      <alignment horizontal="center" vertical="justify"/>
    </xf>
    <xf numFmtId="3" fontId="20" fillId="0" borderId="49" xfId="0" applyNumberFormat="1" applyFont="1" applyFill="1" applyBorder="1" applyAlignment="1" quotePrefix="1">
      <alignment horizontal="center" vertical="justify"/>
    </xf>
    <xf numFmtId="3" fontId="20" fillId="0" borderId="56" xfId="0" applyNumberFormat="1" applyFont="1" applyFill="1" applyBorder="1" applyAlignment="1" quotePrefix="1">
      <alignment horizontal="center" vertical="justify"/>
    </xf>
    <xf numFmtId="0" fontId="19" fillId="4" borderId="25" xfId="0" applyFont="1" applyFill="1" applyBorder="1" applyAlignment="1">
      <alignment horizontal="center" vertical="center" wrapText="1"/>
    </xf>
    <xf numFmtId="3" fontId="19" fillId="4" borderId="30" xfId="0" applyNumberFormat="1" applyFont="1" applyFill="1" applyBorder="1" applyAlignment="1">
      <alignment horizontal="right" vertical="center" wrapText="1"/>
    </xf>
    <xf numFmtId="4" fontId="19" fillId="4" borderId="75" xfId="0" applyNumberFormat="1" applyFont="1" applyFill="1" applyBorder="1" applyAlignment="1">
      <alignment horizontal="right" vertical="center" wrapText="1"/>
    </xf>
    <xf numFmtId="0" fontId="29" fillId="22" borderId="49" xfId="0" applyFont="1" applyFill="1" applyBorder="1" applyAlignment="1">
      <alignment horizontal="center" vertical="center" wrapText="1"/>
    </xf>
    <xf numFmtId="3" fontId="19" fillId="22" borderId="57" xfId="0" applyNumberFormat="1" applyFont="1" applyFill="1" applyBorder="1" applyAlignment="1">
      <alignment horizontal="right" vertical="center" wrapText="1"/>
    </xf>
    <xf numFmtId="4" fontId="19" fillId="22" borderId="58" xfId="0" applyNumberFormat="1" applyFont="1" applyFill="1" applyBorder="1" applyAlignment="1">
      <alignment horizontal="right" vertical="center" wrapText="1"/>
    </xf>
    <xf numFmtId="0" fontId="19" fillId="24" borderId="25" xfId="0" applyFont="1" applyFill="1" applyBorder="1" applyAlignment="1">
      <alignment horizontal="center" vertical="center" wrapText="1"/>
    </xf>
    <xf numFmtId="3" fontId="19" fillId="24" borderId="40" xfId="48" applyNumberFormat="1" applyFont="1" applyFill="1" applyBorder="1" applyAlignment="1">
      <alignment horizontal="right" vertical="center"/>
    </xf>
    <xf numFmtId="4" fontId="19" fillId="24" borderId="41" xfId="48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horizontal="center" vertical="center"/>
    </xf>
    <xf numFmtId="3" fontId="19" fillId="24" borderId="71" xfId="48" applyNumberFormat="1" applyFont="1" applyFill="1" applyBorder="1" applyAlignment="1">
      <alignment/>
    </xf>
    <xf numFmtId="4" fontId="19" fillId="24" borderId="22" xfId="48" applyNumberFormat="1" applyFont="1" applyFill="1" applyBorder="1" applyAlignment="1">
      <alignment/>
    </xf>
    <xf numFmtId="0" fontId="20" fillId="24" borderId="25" xfId="0" applyFont="1" applyFill="1" applyBorder="1" applyAlignment="1">
      <alignment horizontal="center" vertical="center" wrapText="1"/>
    </xf>
    <xf numFmtId="3" fontId="19" fillId="24" borderId="46" xfId="48" applyNumberFormat="1" applyFont="1" applyFill="1" applyBorder="1" applyAlignment="1">
      <alignment/>
    </xf>
    <xf numFmtId="4" fontId="20" fillId="24" borderId="41" xfId="48" applyNumberFormat="1" applyFont="1" applyFill="1" applyBorder="1" applyAlignment="1">
      <alignment/>
    </xf>
    <xf numFmtId="0" fontId="28" fillId="0" borderId="56" xfId="0" applyFont="1" applyFill="1" applyBorder="1" applyAlignment="1">
      <alignment horizontal="center" vertical="center" wrapText="1"/>
    </xf>
    <xf numFmtId="3" fontId="19" fillId="24" borderId="35" xfId="48" applyNumberFormat="1" applyFont="1" applyFill="1" applyBorder="1" applyAlignment="1">
      <alignment vertical="center"/>
    </xf>
    <xf numFmtId="4" fontId="19" fillId="24" borderId="36" xfId="48" applyNumberFormat="1" applyFont="1" applyFill="1" applyBorder="1" applyAlignment="1">
      <alignment vertical="center"/>
    </xf>
    <xf numFmtId="3" fontId="19" fillId="0" borderId="39" xfId="48" applyNumberFormat="1" applyFont="1" applyFill="1" applyBorder="1" applyAlignment="1">
      <alignment/>
    </xf>
    <xf numFmtId="4" fontId="19" fillId="0" borderId="12" xfId="48" applyNumberFormat="1" applyFont="1" applyFill="1" applyBorder="1" applyAlignment="1">
      <alignment/>
    </xf>
    <xf numFmtId="3" fontId="19" fillId="24" borderId="42" xfId="48" applyNumberFormat="1" applyFont="1" applyFill="1" applyBorder="1" applyAlignment="1">
      <alignment vertical="center"/>
    </xf>
    <xf numFmtId="4" fontId="19" fillId="24" borderId="76" xfId="48" applyNumberFormat="1" applyFont="1" applyFill="1" applyBorder="1" applyAlignment="1">
      <alignment vertical="center"/>
    </xf>
    <xf numFmtId="3" fontId="19" fillId="24" borderId="71" xfId="48" applyNumberFormat="1" applyFont="1" applyFill="1" applyBorder="1" applyAlignment="1">
      <alignment vertical="center"/>
    </xf>
    <xf numFmtId="4" fontId="19" fillId="24" borderId="22" xfId="48" applyNumberFormat="1" applyFont="1" applyFill="1" applyBorder="1" applyAlignment="1">
      <alignment vertical="center"/>
    </xf>
    <xf numFmtId="0" fontId="19" fillId="16" borderId="33" xfId="0" applyFont="1" applyFill="1" applyBorder="1" applyAlignment="1">
      <alignment horizontal="center" vertical="center" wrapText="1"/>
    </xf>
    <xf numFmtId="3" fontId="19" fillId="16" borderId="39" xfId="48" applyNumberFormat="1" applyFont="1" applyFill="1" applyBorder="1" applyAlignment="1">
      <alignment vertical="center"/>
    </xf>
    <xf numFmtId="4" fontId="19" fillId="16" borderId="36" xfId="48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0" fillId="24" borderId="33" xfId="0" applyFont="1" applyFill="1" applyBorder="1" applyAlignment="1">
      <alignment horizontal="center" vertical="center" wrapText="1"/>
    </xf>
    <xf numFmtId="3" fontId="19" fillId="24" borderId="39" xfId="48" applyNumberFormat="1" applyFont="1" applyFill="1" applyBorder="1" applyAlignment="1">
      <alignment vertical="center"/>
    </xf>
    <xf numFmtId="4" fontId="20" fillId="24" borderId="36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0" xfId="48" applyNumberFormat="1" applyFont="1" applyFill="1" applyBorder="1" applyAlignment="1">
      <alignment/>
    </xf>
    <xf numFmtId="4" fontId="20" fillId="0" borderId="0" xfId="48" applyNumberFormat="1" applyFont="1" applyFill="1" applyBorder="1" applyAlignment="1">
      <alignment/>
    </xf>
    <xf numFmtId="4" fontId="3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 wrapText="1"/>
    </xf>
    <xf numFmtId="3" fontId="19" fillId="4" borderId="32" xfId="48" applyNumberFormat="1" applyFont="1" applyFill="1" applyBorder="1" applyAlignment="1">
      <alignment/>
    </xf>
    <xf numFmtId="4" fontId="19" fillId="4" borderId="22" xfId="48" applyNumberFormat="1" applyFont="1" applyFill="1" applyBorder="1" applyAlignment="1">
      <alignment/>
    </xf>
    <xf numFmtId="4" fontId="19" fillId="4" borderId="19" xfId="48" applyNumberFormat="1" applyFont="1" applyFill="1" applyBorder="1" applyAlignment="1">
      <alignment/>
    </xf>
    <xf numFmtId="3" fontId="19" fillId="4" borderId="35" xfId="48" applyNumberFormat="1" applyFont="1" applyFill="1" applyBorder="1" applyAlignment="1">
      <alignment/>
    </xf>
    <xf numFmtId="4" fontId="19" fillId="4" borderId="71" xfId="48" applyNumberFormat="1" applyFont="1" applyFill="1" applyBorder="1" applyAlignment="1">
      <alignment/>
    </xf>
    <xf numFmtId="4" fontId="19" fillId="25" borderId="18" xfId="48" applyNumberFormat="1" applyFont="1" applyFill="1" applyBorder="1" applyAlignment="1">
      <alignment/>
    </xf>
    <xf numFmtId="4" fontId="19" fillId="4" borderId="77" xfId="48" applyNumberFormat="1" applyFont="1" applyFill="1" applyBorder="1" applyAlignment="1">
      <alignment/>
    </xf>
    <xf numFmtId="4" fontId="19" fillId="4" borderId="33" xfId="48" applyNumberFormat="1" applyFont="1" applyFill="1" applyBorder="1" applyAlignment="1">
      <alignment/>
    </xf>
    <xf numFmtId="0" fontId="31" fillId="22" borderId="33" xfId="0" applyFont="1" applyFill="1" applyBorder="1" applyAlignment="1">
      <alignment horizontal="center" vertical="center" wrapText="1"/>
    </xf>
    <xf numFmtId="3" fontId="17" fillId="22" borderId="35" xfId="48" applyNumberFormat="1" applyFont="1" applyFill="1" applyBorder="1" applyAlignment="1">
      <alignment/>
    </xf>
    <xf numFmtId="4" fontId="17" fillId="22" borderId="36" xfId="48" applyNumberFormat="1" applyFont="1" applyFill="1" applyBorder="1" applyAlignment="1">
      <alignment/>
    </xf>
    <xf numFmtId="3" fontId="19" fillId="22" borderId="35" xfId="48" applyNumberFormat="1" applyFont="1" applyFill="1" applyBorder="1" applyAlignment="1">
      <alignment/>
    </xf>
    <xf numFmtId="4" fontId="19" fillId="22" borderId="36" xfId="48" applyNumberFormat="1" applyFont="1" applyFill="1" applyBorder="1" applyAlignment="1">
      <alignment/>
    </xf>
    <xf numFmtId="4" fontId="19" fillId="22" borderId="38" xfId="48" applyNumberFormat="1" applyFont="1" applyFill="1" applyBorder="1" applyAlignment="1">
      <alignment/>
    </xf>
    <xf numFmtId="4" fontId="19" fillId="22" borderId="33" xfId="48" applyNumberFormat="1" applyFont="1" applyFill="1" applyBorder="1" applyAlignment="1">
      <alignment/>
    </xf>
    <xf numFmtId="4" fontId="19" fillId="22" borderId="35" xfId="48" applyNumberFormat="1" applyFont="1" applyFill="1" applyBorder="1" applyAlignment="1">
      <alignment/>
    </xf>
    <xf numFmtId="4" fontId="19" fillId="22" borderId="39" xfId="48" applyNumberFormat="1" applyFont="1" applyFill="1" applyBorder="1" applyAlignment="1">
      <alignment/>
    </xf>
    <xf numFmtId="4" fontId="19" fillId="22" borderId="70" xfId="48" applyNumberFormat="1" applyFont="1" applyFill="1" applyBorder="1" applyAlignment="1">
      <alignment/>
    </xf>
    <xf numFmtId="0" fontId="24" fillId="25" borderId="14" xfId="0" applyFont="1" applyFill="1" applyBorder="1" applyAlignment="1">
      <alignment horizontal="center" vertical="center" wrapText="1"/>
    </xf>
    <xf numFmtId="3" fontId="17" fillId="25" borderId="42" xfId="48" applyNumberFormat="1" applyFont="1" applyFill="1" applyBorder="1" applyAlignment="1">
      <alignment vertical="center"/>
    </xf>
    <xf numFmtId="4" fontId="17" fillId="25" borderId="34" xfId="48" applyNumberFormat="1" applyFont="1" applyFill="1" applyBorder="1" applyAlignment="1">
      <alignment vertical="center"/>
    </xf>
    <xf numFmtId="3" fontId="26" fillId="25" borderId="42" xfId="48" applyNumberFormat="1" applyFont="1" applyFill="1" applyBorder="1" applyAlignment="1">
      <alignment/>
    </xf>
    <xf numFmtId="4" fontId="26" fillId="25" borderId="76" xfId="48" applyNumberFormat="1" applyFont="1" applyFill="1" applyBorder="1" applyAlignment="1">
      <alignment/>
    </xf>
    <xf numFmtId="3" fontId="17" fillId="25" borderId="42" xfId="48" applyNumberFormat="1" applyFont="1" applyFill="1" applyBorder="1" applyAlignment="1">
      <alignment/>
    </xf>
    <xf numFmtId="4" fontId="17" fillId="25" borderId="76" xfId="48" applyNumberFormat="1" applyFont="1" applyFill="1" applyBorder="1" applyAlignment="1">
      <alignment/>
    </xf>
    <xf numFmtId="3" fontId="17" fillId="25" borderId="40" xfId="48" applyNumberFormat="1" applyFont="1" applyFill="1" applyBorder="1" applyAlignment="1">
      <alignment/>
    </xf>
    <xf numFmtId="4" fontId="26" fillId="25" borderId="44" xfId="48" applyNumberFormat="1" applyFont="1" applyFill="1" applyBorder="1" applyAlignment="1">
      <alignment/>
    </xf>
    <xf numFmtId="4" fontId="17" fillId="25" borderId="41" xfId="48" applyNumberFormat="1" applyFont="1" applyFill="1" applyBorder="1" applyAlignment="1">
      <alignment/>
    </xf>
    <xf numFmtId="4" fontId="17" fillId="25" borderId="44" xfId="48" applyNumberFormat="1" applyFont="1" applyFill="1" applyBorder="1" applyAlignment="1">
      <alignment/>
    </xf>
    <xf numFmtId="0" fontId="24" fillId="25" borderId="78" xfId="0" applyFont="1" applyFill="1" applyBorder="1" applyAlignment="1">
      <alignment horizontal="center" vertical="center" wrapText="1"/>
    </xf>
    <xf numFmtId="3" fontId="26" fillId="25" borderId="50" xfId="48" applyNumberFormat="1" applyFont="1" applyFill="1" applyBorder="1" applyAlignment="1">
      <alignment/>
    </xf>
    <xf numFmtId="4" fontId="26" fillId="0" borderId="51" xfId="48" applyNumberFormat="1" applyFont="1" applyFill="1" applyBorder="1" applyAlignment="1">
      <alignment/>
    </xf>
    <xf numFmtId="3" fontId="26" fillId="0" borderId="50" xfId="48" applyNumberFormat="1" applyFont="1" applyFill="1" applyBorder="1" applyAlignment="1">
      <alignment/>
    </xf>
    <xf numFmtId="3" fontId="26" fillId="25" borderId="50" xfId="48" applyNumberFormat="1" applyFont="1" applyFill="1" applyBorder="1" applyAlignment="1">
      <alignment/>
    </xf>
    <xf numFmtId="4" fontId="26" fillId="25" borderId="52" xfId="48" applyNumberFormat="1" applyFont="1" applyFill="1" applyBorder="1" applyAlignment="1">
      <alignment/>
    </xf>
    <xf numFmtId="4" fontId="26" fillId="25" borderId="51" xfId="48" applyNumberFormat="1" applyFont="1" applyFill="1" applyBorder="1" applyAlignment="1">
      <alignment/>
    </xf>
    <xf numFmtId="3" fontId="20" fillId="25" borderId="0" xfId="48" applyNumberFormat="1" applyFont="1" applyFill="1" applyBorder="1" applyAlignment="1">
      <alignment/>
    </xf>
    <xf numFmtId="1" fontId="26" fillId="16" borderId="50" xfId="48" applyNumberFormat="1" applyFont="1" applyFill="1" applyBorder="1" applyAlignment="1">
      <alignment/>
    </xf>
    <xf numFmtId="4" fontId="26" fillId="16" borderId="51" xfId="48" applyNumberFormat="1" applyFont="1" applyFill="1" applyBorder="1" applyAlignment="1">
      <alignment/>
    </xf>
    <xf numFmtId="4" fontId="26" fillId="16" borderId="50" xfId="48" applyNumberFormat="1" applyFont="1" applyFill="1" applyBorder="1" applyAlignment="1">
      <alignment/>
    </xf>
    <xf numFmtId="3" fontId="26" fillId="16" borderId="50" xfId="48" applyNumberFormat="1" applyFont="1" applyFill="1" applyBorder="1" applyAlignment="1">
      <alignment/>
    </xf>
    <xf numFmtId="4" fontId="26" fillId="16" borderId="52" xfId="48" applyNumberFormat="1" applyFont="1" applyFill="1" applyBorder="1" applyAlignment="1">
      <alignment/>
    </xf>
    <xf numFmtId="3" fontId="26" fillId="16" borderId="50" xfId="48" applyNumberFormat="1" applyFont="1" applyFill="1" applyBorder="1" applyAlignment="1">
      <alignment/>
    </xf>
    <xf numFmtId="3" fontId="17" fillId="25" borderId="50" xfId="48" applyNumberFormat="1" applyFont="1" applyFill="1" applyBorder="1" applyAlignment="1">
      <alignment vertical="center"/>
    </xf>
    <xf numFmtId="4" fontId="19" fillId="0" borderId="52" xfId="48" applyNumberFormat="1" applyFont="1" applyFill="1" applyBorder="1" applyAlignment="1">
      <alignment vertical="center"/>
    </xf>
    <xf numFmtId="4" fontId="17" fillId="25" borderId="45" xfId="48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horizontal="center" vertical="center" wrapText="1"/>
    </xf>
    <xf numFmtId="1" fontId="26" fillId="0" borderId="50" xfId="48" applyNumberFormat="1" applyFont="1" applyFill="1" applyBorder="1" applyAlignment="1">
      <alignment/>
    </xf>
    <xf numFmtId="4" fontId="26" fillId="0" borderId="50" xfId="48" applyNumberFormat="1" applyFont="1" applyFill="1" applyBorder="1" applyAlignment="1">
      <alignment/>
    </xf>
    <xf numFmtId="4" fontId="17" fillId="0" borderId="51" xfId="48" applyNumberFormat="1" applyFont="1" applyFill="1" applyBorder="1" applyAlignment="1">
      <alignment/>
    </xf>
    <xf numFmtId="4" fontId="26" fillId="0" borderId="50" xfId="48" applyNumberFormat="1" applyFont="1" applyFill="1" applyBorder="1" applyAlignment="1">
      <alignment/>
    </xf>
    <xf numFmtId="4" fontId="26" fillId="0" borderId="52" xfId="48" applyNumberFormat="1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/>
    </xf>
    <xf numFmtId="3" fontId="26" fillId="0" borderId="50" xfId="48" applyNumberFormat="1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1" fontId="26" fillId="0" borderId="57" xfId="48" applyNumberFormat="1" applyFont="1" applyFill="1" applyBorder="1" applyAlignment="1">
      <alignment/>
    </xf>
    <xf numFmtId="4" fontId="26" fillId="0" borderId="31" xfId="48" applyNumberFormat="1" applyFont="1" applyFill="1" applyBorder="1" applyAlignment="1">
      <alignment/>
    </xf>
    <xf numFmtId="4" fontId="26" fillId="0" borderId="57" xfId="48" applyNumberFormat="1" applyFont="1" applyFill="1" applyBorder="1" applyAlignment="1">
      <alignment/>
    </xf>
    <xf numFmtId="3" fontId="26" fillId="0" borderId="57" xfId="48" applyNumberFormat="1" applyFont="1" applyFill="1" applyBorder="1" applyAlignment="1">
      <alignment/>
    </xf>
    <xf numFmtId="4" fontId="17" fillId="0" borderId="31" xfId="48" applyNumberFormat="1" applyFont="1" applyFill="1" applyBorder="1" applyAlignment="1">
      <alignment/>
    </xf>
    <xf numFmtId="0" fontId="22" fillId="0" borderId="29" xfId="0" applyFont="1" applyFill="1" applyBorder="1" applyAlignment="1">
      <alignment horizontal="center" vertical="center" wrapText="1"/>
    </xf>
    <xf numFmtId="3" fontId="17" fillId="25" borderId="57" xfId="48" applyNumberFormat="1" applyFont="1" applyFill="1" applyBorder="1" applyAlignment="1">
      <alignment vertical="center"/>
    </xf>
    <xf numFmtId="4" fontId="17" fillId="25" borderId="58" xfId="48" applyNumberFormat="1" applyFont="1" applyFill="1" applyBorder="1" applyAlignment="1">
      <alignment vertical="center"/>
    </xf>
    <xf numFmtId="4" fontId="32" fillId="25" borderId="0" xfId="48" applyNumberFormat="1" applyFont="1" applyFill="1" applyBorder="1" applyAlignment="1">
      <alignment/>
    </xf>
    <xf numFmtId="0" fontId="26" fillId="25" borderId="0" xfId="0" applyFont="1" applyFill="1" applyBorder="1" applyAlignment="1">
      <alignment vertical="center"/>
    </xf>
    <xf numFmtId="3" fontId="19" fillId="25" borderId="0" xfId="48" applyNumberFormat="1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22" fillId="0" borderId="79" xfId="0" applyFont="1" applyFill="1" applyBorder="1" applyAlignment="1">
      <alignment horizontal="center" vertical="center" wrapText="1"/>
    </xf>
    <xf numFmtId="4" fontId="26" fillId="0" borderId="62" xfId="48" applyNumberFormat="1" applyFont="1" applyFill="1" applyBorder="1" applyAlignment="1">
      <alignment/>
    </xf>
    <xf numFmtId="4" fontId="26" fillId="0" borderId="63" xfId="48" applyNumberFormat="1" applyFont="1" applyFill="1" applyBorder="1" applyAlignment="1">
      <alignment/>
    </xf>
    <xf numFmtId="4" fontId="26" fillId="25" borderId="64" xfId="48" applyNumberFormat="1" applyFont="1" applyFill="1" applyBorder="1" applyAlignment="1">
      <alignment/>
    </xf>
    <xf numFmtId="3" fontId="26" fillId="25" borderId="62" xfId="48" applyNumberFormat="1" applyFont="1" applyFill="1" applyBorder="1" applyAlignment="1">
      <alignment/>
    </xf>
    <xf numFmtId="4" fontId="26" fillId="25" borderId="63" xfId="48" applyNumberFormat="1" applyFont="1" applyFill="1" applyBorder="1" applyAlignment="1">
      <alignment/>
    </xf>
    <xf numFmtId="0" fontId="22" fillId="4" borderId="11" xfId="0" applyFont="1" applyFill="1" applyBorder="1" applyAlignment="1">
      <alignment horizontal="center" vertical="center" wrapText="1"/>
    </xf>
    <xf numFmtId="3" fontId="19" fillId="4" borderId="35" xfId="48" applyNumberFormat="1" applyFont="1" applyFill="1" applyBorder="1" applyAlignment="1">
      <alignment horizontal="center"/>
    </xf>
    <xf numFmtId="0" fontId="32" fillId="11" borderId="11" xfId="0" applyFont="1" applyFill="1" applyBorder="1" applyAlignment="1">
      <alignment horizontal="center" vertical="center" wrapText="1"/>
    </xf>
    <xf numFmtId="3" fontId="32" fillId="11" borderId="35" xfId="48" applyNumberFormat="1" applyFont="1" applyFill="1" applyBorder="1" applyAlignment="1">
      <alignment/>
    </xf>
    <xf numFmtId="4" fontId="32" fillId="11" borderId="36" xfId="48" applyNumberFormat="1" applyFont="1" applyFill="1" applyBorder="1" applyAlignment="1">
      <alignment/>
    </xf>
    <xf numFmtId="3" fontId="32" fillId="11" borderId="35" xfId="48" applyNumberFormat="1" applyFont="1" applyFill="1" applyBorder="1" applyAlignment="1">
      <alignment horizontal="center"/>
    </xf>
    <xf numFmtId="4" fontId="32" fillId="11" borderId="38" xfId="48" applyNumberFormat="1" applyFont="1" applyFill="1" applyBorder="1" applyAlignment="1">
      <alignment/>
    </xf>
    <xf numFmtId="4" fontId="32" fillId="11" borderId="33" xfId="48" applyNumberFormat="1" applyFont="1" applyFill="1" applyBorder="1" applyAlignment="1">
      <alignment/>
    </xf>
    <xf numFmtId="4" fontId="32" fillId="11" borderId="35" xfId="48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3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25" borderId="35" xfId="0" applyFont="1" applyFill="1" applyBorder="1" applyAlignment="1">
      <alignment vertical="center"/>
    </xf>
    <xf numFmtId="4" fontId="17" fillId="25" borderId="36" xfId="0" applyNumberFormat="1" applyFont="1" applyFill="1" applyBorder="1" applyAlignment="1">
      <alignment vertical="center"/>
    </xf>
    <xf numFmtId="3" fontId="26" fillId="0" borderId="39" xfId="48" applyNumberFormat="1" applyFont="1" applyFill="1" applyBorder="1" applyAlignment="1">
      <alignment/>
    </xf>
    <xf numFmtId="4" fontId="17" fillId="0" borderId="36" xfId="48" applyNumberFormat="1" applyFont="1" applyFill="1" applyBorder="1" applyAlignment="1">
      <alignment/>
    </xf>
    <xf numFmtId="4" fontId="26" fillId="0" borderId="35" xfId="48" applyNumberFormat="1" applyFont="1" applyFill="1" applyBorder="1" applyAlignment="1">
      <alignment/>
    </xf>
    <xf numFmtId="4" fontId="26" fillId="0" borderId="38" xfId="48" applyNumberFormat="1" applyFont="1" applyFill="1" applyBorder="1" applyAlignment="1">
      <alignment/>
    </xf>
    <xf numFmtId="4" fontId="26" fillId="0" borderId="36" xfId="48" applyNumberFormat="1" applyFont="1" applyFill="1" applyBorder="1" applyAlignment="1">
      <alignment/>
    </xf>
    <xf numFmtId="0" fontId="17" fillId="0" borderId="12" xfId="0" applyFont="1" applyBorder="1" applyAlignment="1">
      <alignment horizontal="centerContinuous"/>
    </xf>
    <xf numFmtId="0" fontId="17" fillId="0" borderId="13" xfId="0" applyFont="1" applyBorder="1" applyAlignment="1">
      <alignment horizontal="centerContinuous"/>
    </xf>
    <xf numFmtId="3" fontId="19" fillId="24" borderId="39" xfId="48" applyNumberFormat="1" applyFont="1" applyFill="1" applyBorder="1" applyAlignment="1">
      <alignment/>
    </xf>
    <xf numFmtId="4" fontId="20" fillId="24" borderId="36" xfId="48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4" fontId="19" fillId="5" borderId="11" xfId="48" applyNumberFormat="1" applyFont="1" applyFill="1" applyBorder="1" applyAlignment="1">
      <alignment horizontal="center" vertical="center" wrapText="1"/>
    </xf>
    <xf numFmtId="4" fontId="19" fillId="5" borderId="12" xfId="48" applyNumberFormat="1" applyFont="1" applyFill="1" applyBorder="1" applyAlignment="1">
      <alignment horizontal="center" vertical="center" wrapText="1"/>
    </xf>
    <xf numFmtId="4" fontId="19" fillId="5" borderId="13" xfId="48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wrapText="1"/>
    </xf>
    <xf numFmtId="0" fontId="24" fillId="0" borderId="66" xfId="0" applyFont="1" applyBorder="1" applyAlignment="1">
      <alignment horizontal="center" wrapText="1"/>
    </xf>
    <xf numFmtId="172" fontId="22" fillId="4" borderId="32" xfId="0" applyNumberFormat="1" applyFont="1" applyFill="1" applyBorder="1" applyAlignment="1">
      <alignment horizontal="center" vertical="center" wrapText="1"/>
    </xf>
    <xf numFmtId="172" fontId="22" fillId="4" borderId="30" xfId="0" applyNumberFormat="1" applyFont="1" applyFill="1" applyBorder="1" applyAlignment="1">
      <alignment horizontal="center" vertical="center" wrapText="1"/>
    </xf>
    <xf numFmtId="172" fontId="22" fillId="4" borderId="80" xfId="0" applyNumberFormat="1" applyFont="1" applyFill="1" applyBorder="1" applyAlignment="1">
      <alignment horizontal="center" vertical="center" wrapText="1"/>
    </xf>
    <xf numFmtId="172" fontId="22" fillId="4" borderId="19" xfId="0" applyNumberFormat="1" applyFont="1" applyFill="1" applyBorder="1" applyAlignment="1">
      <alignment horizontal="center" vertical="center" wrapText="1"/>
    </xf>
    <xf numFmtId="172" fontId="22" fillId="4" borderId="20" xfId="0" applyNumberFormat="1" applyFont="1" applyFill="1" applyBorder="1" applyAlignment="1">
      <alignment horizontal="center" vertical="center" wrapText="1"/>
    </xf>
    <xf numFmtId="172" fontId="22" fillId="4" borderId="21" xfId="0" applyNumberFormat="1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172" fontId="22" fillId="24" borderId="22" xfId="0" applyNumberFormat="1" applyFont="1" applyFill="1" applyBorder="1" applyAlignment="1">
      <alignment horizontal="center" vertical="center" wrapText="1"/>
    </xf>
    <xf numFmtId="172" fontId="22" fillId="24" borderId="23" xfId="0" applyNumberFormat="1" applyFont="1" applyFill="1" applyBorder="1" applyAlignment="1">
      <alignment horizontal="center" vertical="center" wrapText="1"/>
    </xf>
    <xf numFmtId="172" fontId="22" fillId="24" borderId="76" xfId="0" applyNumberFormat="1" applyFont="1" applyFill="1" applyBorder="1" applyAlignment="1">
      <alignment horizontal="center" vertical="center" wrapText="1"/>
    </xf>
    <xf numFmtId="172" fontId="23" fillId="24" borderId="17" xfId="0" applyNumberFormat="1" applyFont="1" applyFill="1" applyBorder="1" applyAlignment="1">
      <alignment horizontal="center" vertical="center" wrapText="1"/>
    </xf>
    <xf numFmtId="172" fontId="23" fillId="24" borderId="20" xfId="0" applyNumberFormat="1" applyFont="1" applyFill="1" applyBorder="1" applyAlignment="1">
      <alignment horizontal="center" vertical="center" wrapText="1"/>
    </xf>
    <xf numFmtId="172" fontId="23" fillId="24" borderId="21" xfId="0" applyNumberFormat="1" applyFont="1" applyFill="1" applyBorder="1" applyAlignment="1">
      <alignment horizontal="center" vertical="center" wrapText="1"/>
    </xf>
    <xf numFmtId="172" fontId="22" fillId="24" borderId="17" xfId="0" applyNumberFormat="1" applyFont="1" applyFill="1" applyBorder="1" applyAlignment="1">
      <alignment horizontal="center" vertical="center" wrapText="1"/>
    </xf>
    <xf numFmtId="172" fontId="22" fillId="24" borderId="20" xfId="0" applyNumberFormat="1" applyFont="1" applyFill="1" applyBorder="1" applyAlignment="1">
      <alignment horizontal="center" vertical="center" wrapText="1"/>
    </xf>
    <xf numFmtId="172" fontId="22" fillId="24" borderId="21" xfId="0" applyNumberFormat="1" applyFont="1" applyFill="1" applyBorder="1" applyAlignment="1">
      <alignment horizontal="center" vertical="center" wrapText="1"/>
    </xf>
    <xf numFmtId="172" fontId="25" fillId="24" borderId="17" xfId="0" applyNumberFormat="1" applyFont="1" applyFill="1" applyBorder="1" applyAlignment="1">
      <alignment horizontal="center" vertical="center" wrapText="1"/>
    </xf>
    <xf numFmtId="172" fontId="25" fillId="24" borderId="20" xfId="0" applyNumberFormat="1" applyFont="1" applyFill="1" applyBorder="1" applyAlignment="1">
      <alignment horizontal="center" vertical="center" wrapText="1"/>
    </xf>
    <xf numFmtId="172" fontId="25" fillId="24" borderId="21" xfId="0" applyNumberFormat="1" applyFont="1" applyFill="1" applyBorder="1" applyAlignment="1">
      <alignment horizontal="center" vertical="center" wrapText="1"/>
    </xf>
    <xf numFmtId="172" fontId="22" fillId="24" borderId="31" xfId="0" applyNumberFormat="1" applyFont="1" applyFill="1" applyBorder="1" applyAlignment="1">
      <alignment horizontal="center" vertical="center" wrapText="1"/>
    </xf>
    <xf numFmtId="172" fontId="22" fillId="24" borderId="2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2" fillId="24" borderId="6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172" fontId="22" fillId="24" borderId="57" xfId="0" applyNumberFormat="1" applyFont="1" applyFill="1" applyBorder="1" applyAlignment="1">
      <alignment horizontal="center" vertical="center" wrapText="1"/>
    </xf>
    <xf numFmtId="172" fontId="22" fillId="24" borderId="30" xfId="0" applyNumberFormat="1" applyFont="1" applyFill="1" applyBorder="1" applyAlignment="1">
      <alignment horizontal="center" vertical="center" wrapText="1"/>
    </xf>
    <xf numFmtId="172" fontId="22" fillId="24" borderId="80" xfId="0" applyNumberFormat="1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vertical="center"/>
    </xf>
    <xf numFmtId="1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1" fontId="33" fillId="0" borderId="0" xfId="0" applyNumberFormat="1" applyFont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7" fillId="0" borderId="40" xfId="0" applyNumberFormat="1" applyFont="1" applyBorder="1" applyAlignment="1">
      <alignment horizontal="center" vertical="center" wrapText="1"/>
    </xf>
    <xf numFmtId="1" fontId="17" fillId="0" borderId="44" xfId="0" applyNumberFormat="1" applyFont="1" applyBorder="1" applyAlignment="1">
      <alignment horizontal="center" vertical="center" wrapText="1"/>
    </xf>
    <xf numFmtId="4" fontId="17" fillId="0" borderId="44" xfId="0" applyNumberFormat="1" applyFont="1" applyBorder="1" applyAlignment="1">
      <alignment horizontal="center" vertical="center" wrapText="1"/>
    </xf>
    <xf numFmtId="4" fontId="17" fillId="0" borderId="41" xfId="0" applyNumberFormat="1" applyFont="1" applyBorder="1" applyAlignment="1">
      <alignment horizontal="center" vertical="center" wrapText="1"/>
    </xf>
    <xf numFmtId="4" fontId="17" fillId="0" borderId="50" xfId="0" applyNumberFormat="1" applyFont="1" applyBorder="1" applyAlignment="1">
      <alignment horizontal="center" vertical="center" wrapText="1"/>
    </xf>
    <xf numFmtId="1" fontId="17" fillId="0" borderId="52" xfId="0" applyNumberFormat="1" applyFont="1" applyBorder="1" applyAlignment="1">
      <alignment horizontal="center" vertical="center" wrapText="1"/>
    </xf>
    <xf numFmtId="4" fontId="17" fillId="0" borderId="52" xfId="0" applyNumberFormat="1" applyFont="1" applyBorder="1" applyAlignment="1">
      <alignment horizontal="center" vertical="center" wrapText="1"/>
    </xf>
    <xf numFmtId="4" fontId="17" fillId="0" borderId="52" xfId="0" applyNumberFormat="1" applyFont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center" vertical="center" wrapText="1"/>
    </xf>
    <xf numFmtId="1" fontId="26" fillId="0" borderId="42" xfId="0" applyNumberFormat="1" applyFon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52" xfId="0" applyNumberFormat="1" applyBorder="1" applyAlignment="1">
      <alignment vertical="center"/>
    </xf>
    <xf numFmtId="0" fontId="26" fillId="0" borderId="43" xfId="0" applyFont="1" applyBorder="1" applyAlignment="1">
      <alignment vertical="center"/>
    </xf>
    <xf numFmtId="4" fontId="26" fillId="0" borderId="43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4" fontId="26" fillId="0" borderId="76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" fontId="26" fillId="0" borderId="50" xfId="0" applyNumberFormat="1" applyFont="1" applyBorder="1" applyAlignment="1">
      <alignment horizontal="center" vertical="center"/>
    </xf>
    <xf numFmtId="0" fontId="26" fillId="0" borderId="52" xfId="0" applyFont="1" applyBorder="1" applyAlignment="1">
      <alignment vertical="center"/>
    </xf>
    <xf numFmtId="4" fontId="26" fillId="0" borderId="52" xfId="0" applyNumberFormat="1" applyFont="1" applyBorder="1" applyAlignment="1">
      <alignment vertical="center"/>
    </xf>
    <xf numFmtId="4" fontId="26" fillId="0" borderId="45" xfId="0" applyNumberFormat="1" applyFont="1" applyBorder="1" applyAlignment="1">
      <alignment vertical="center"/>
    </xf>
    <xf numFmtId="2" fontId="26" fillId="0" borderId="52" xfId="0" applyNumberFormat="1" applyFont="1" applyBorder="1" applyAlignment="1">
      <alignment vertical="center"/>
    </xf>
    <xf numFmtId="4" fontId="26" fillId="0" borderId="51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1" fontId="0" fillId="0" borderId="63" xfId="0" applyNumberFormat="1" applyBorder="1" applyAlignment="1">
      <alignment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4" fontId="17" fillId="0" borderId="38" xfId="0" applyNumberFormat="1" applyFont="1" applyBorder="1" applyAlignment="1">
      <alignment vertical="center"/>
    </xf>
    <xf numFmtId="4" fontId="17" fillId="0" borderId="36" xfId="0" applyNumberFormat="1" applyFont="1" applyBorder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50" xfId="0" applyFont="1" applyBorder="1" applyAlignment="1">
      <alignment horizontal="center" vertical="center"/>
    </xf>
    <xf numFmtId="49" fontId="26" fillId="0" borderId="52" xfId="0" applyNumberFormat="1" applyFont="1" applyFill="1" applyBorder="1" applyAlignment="1">
      <alignment horizontal="center" vertical="center"/>
    </xf>
    <xf numFmtId="1" fontId="26" fillId="0" borderId="54" xfId="0" applyNumberFormat="1" applyFont="1" applyFill="1" applyBorder="1" applyAlignment="1">
      <alignment vertical="center"/>
    </xf>
    <xf numFmtId="0" fontId="26" fillId="0" borderId="52" xfId="0" applyFont="1" applyBorder="1" applyAlignment="1">
      <alignment horizontal="center" vertical="center"/>
    </xf>
    <xf numFmtId="0" fontId="26" fillId="0" borderId="52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1" fontId="26" fillId="0" borderId="52" xfId="0" applyNumberFormat="1" applyFont="1" applyBorder="1" applyAlignment="1">
      <alignment horizontal="center" vertical="center"/>
    </xf>
    <xf numFmtId="1" fontId="26" fillId="0" borderId="52" xfId="0" applyNumberFormat="1" applyFont="1" applyBorder="1" applyAlignment="1">
      <alignment horizontal="left" vertical="center"/>
    </xf>
    <xf numFmtId="0" fontId="26" fillId="0" borderId="57" xfId="0" applyFont="1" applyBorder="1" applyAlignment="1">
      <alignment horizontal="center" vertical="center"/>
    </xf>
    <xf numFmtId="2" fontId="26" fillId="0" borderId="17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4" fontId="26" fillId="0" borderId="31" xfId="0" applyNumberFormat="1" applyFont="1" applyBorder="1" applyAlignment="1">
      <alignment vertical="center"/>
    </xf>
    <xf numFmtId="0" fontId="26" fillId="0" borderId="62" xfId="0" applyFont="1" applyBorder="1" applyAlignment="1">
      <alignment horizontal="center" vertical="center"/>
    </xf>
    <xf numFmtId="1" fontId="26" fillId="0" borderId="63" xfId="0" applyNumberFormat="1" applyFont="1" applyBorder="1" applyAlignment="1">
      <alignment horizontal="center" vertical="center"/>
    </xf>
    <xf numFmtId="1" fontId="26" fillId="0" borderId="63" xfId="0" applyNumberFormat="1" applyFont="1" applyBorder="1" applyAlignment="1">
      <alignment horizontal="left" vertical="center"/>
    </xf>
    <xf numFmtId="0" fontId="26" fillId="0" borderId="63" xfId="0" applyFont="1" applyBorder="1" applyAlignment="1">
      <alignment vertical="center"/>
    </xf>
    <xf numFmtId="2" fontId="26" fillId="0" borderId="63" xfId="0" applyNumberFormat="1" applyFont="1" applyBorder="1" applyAlignment="1">
      <alignment vertical="center"/>
    </xf>
    <xf numFmtId="4" fontId="26" fillId="0" borderId="63" xfId="0" applyNumberFormat="1" applyFont="1" applyBorder="1" applyAlignment="1">
      <alignment vertical="center"/>
    </xf>
    <xf numFmtId="4" fontId="26" fillId="0" borderId="64" xfId="0" applyNumberFormat="1" applyFont="1" applyBorder="1" applyAlignment="1">
      <alignment vertical="center"/>
    </xf>
    <xf numFmtId="0" fontId="34" fillId="0" borderId="81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vertical="center"/>
    </xf>
    <xf numFmtId="4" fontId="17" fillId="0" borderId="24" xfId="0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" width="32.00390625" style="0" customWidth="1"/>
    <col min="2" max="2" width="6.28125" style="0" customWidth="1"/>
    <col min="3" max="3" width="12.7109375" style="0" customWidth="1"/>
    <col min="4" max="4" width="6.28125" style="0" customWidth="1"/>
    <col min="5" max="5" width="14.00390625" style="0" customWidth="1"/>
    <col min="6" max="6" width="6.28125" style="0" customWidth="1"/>
    <col min="7" max="7" width="12.421875" style="0" customWidth="1"/>
    <col min="8" max="8" width="4.421875" style="0" customWidth="1"/>
    <col min="9" max="10" width="12.7109375" style="0" customWidth="1"/>
    <col min="11" max="11" width="6.57421875" style="0" customWidth="1"/>
    <col min="12" max="13" width="12.7109375" style="0" customWidth="1"/>
    <col min="14" max="14" width="14.7109375" style="0" customWidth="1"/>
    <col min="15" max="15" width="1.7109375" style="0" customWidth="1"/>
    <col min="16" max="16" width="12.28125" style="0" customWidth="1"/>
    <col min="18" max="18" width="11.140625" style="0" customWidth="1"/>
    <col min="19" max="19" width="11.57421875" style="0" customWidth="1"/>
    <col min="20" max="20" width="11.7109375" style="0" customWidth="1"/>
    <col min="21" max="21" width="1.7109375" style="0" customWidth="1"/>
    <col min="22" max="22" width="38.28125" style="3" customWidth="1"/>
    <col min="23" max="23" width="6.57421875" style="0" customWidth="1"/>
    <col min="24" max="24" width="17.00390625" style="0" bestFit="1" customWidth="1"/>
  </cols>
  <sheetData>
    <row r="1" spans="1:23" ht="14.25">
      <c r="A1" s="419" t="s">
        <v>338</v>
      </c>
      <c r="B1" s="419"/>
      <c r="C1" s="419"/>
      <c r="D1" s="2"/>
      <c r="E1" s="2"/>
      <c r="F1" s="2"/>
      <c r="G1" s="2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W1" s="4" t="s">
        <v>339</v>
      </c>
    </row>
    <row r="2" spans="1:24" ht="14.25">
      <c r="A2" s="383" t="s">
        <v>340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</row>
    <row r="3" spans="1:20" ht="14.25">
      <c r="A3" s="6" t="s">
        <v>341</v>
      </c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</row>
    <row r="4" spans="1:15" ht="14.25">
      <c r="A4" s="6" t="s">
        <v>342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N4" s="7"/>
      <c r="O4" s="7"/>
    </row>
    <row r="5" spans="1:20" ht="16.5" customHeight="1" thickBot="1">
      <c r="A5" s="9" t="s">
        <v>343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"/>
      <c r="T5" s="10"/>
    </row>
    <row r="6" spans="1:20" ht="13.5" customHeight="1" thickBot="1">
      <c r="A6" s="30" t="s">
        <v>344</v>
      </c>
      <c r="B6" s="11" t="s">
        <v>345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/>
      <c r="P6" s="421" t="s">
        <v>346</v>
      </c>
      <c r="Q6" s="422"/>
      <c r="R6" s="422"/>
      <c r="S6" s="422"/>
      <c r="T6" s="423"/>
    </row>
    <row r="7" spans="1:24" ht="13.5" customHeight="1" thickBot="1">
      <c r="A7" s="20"/>
      <c r="B7" s="15" t="s">
        <v>347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/>
      <c r="P7" s="424"/>
      <c r="Q7" s="425"/>
      <c r="R7" s="425"/>
      <c r="S7" s="425"/>
      <c r="T7" s="426"/>
      <c r="V7" s="421" t="s">
        <v>348</v>
      </c>
      <c r="W7" s="422"/>
      <c r="X7" s="423"/>
    </row>
    <row r="8" spans="1:24" ht="12.75" customHeight="1">
      <c r="A8" s="20"/>
      <c r="B8" s="427" t="s">
        <v>349</v>
      </c>
      <c r="C8" s="408" t="s">
        <v>350</v>
      </c>
      <c r="D8" s="427" t="s">
        <v>349</v>
      </c>
      <c r="E8" s="408" t="s">
        <v>351</v>
      </c>
      <c r="F8" s="430" t="s">
        <v>352</v>
      </c>
      <c r="G8" s="408" t="s">
        <v>353</v>
      </c>
      <c r="H8" s="19"/>
      <c r="I8" s="411" t="s">
        <v>354</v>
      </c>
      <c r="J8" s="414" t="s">
        <v>355</v>
      </c>
      <c r="K8" s="19"/>
      <c r="L8" s="411" t="s">
        <v>356</v>
      </c>
      <c r="M8" s="414" t="s">
        <v>357</v>
      </c>
      <c r="N8" s="417" t="s">
        <v>358</v>
      </c>
      <c r="O8" s="21"/>
      <c r="P8" s="395" t="s">
        <v>359</v>
      </c>
      <c r="Q8" s="22"/>
      <c r="R8" s="398" t="s">
        <v>360</v>
      </c>
      <c r="S8" s="22"/>
      <c r="T8" s="27" t="s">
        <v>361</v>
      </c>
      <c r="V8" s="30" t="s">
        <v>344</v>
      </c>
      <c r="W8" s="402" t="s">
        <v>352</v>
      </c>
      <c r="X8" s="405" t="s">
        <v>362</v>
      </c>
    </row>
    <row r="9" spans="1:24" ht="12.75" customHeight="1">
      <c r="A9" s="20"/>
      <c r="B9" s="428"/>
      <c r="C9" s="409"/>
      <c r="D9" s="428"/>
      <c r="E9" s="409"/>
      <c r="F9" s="431"/>
      <c r="G9" s="409"/>
      <c r="H9" s="23"/>
      <c r="I9" s="412"/>
      <c r="J9" s="415"/>
      <c r="K9" s="23"/>
      <c r="L9" s="412"/>
      <c r="M9" s="415"/>
      <c r="N9" s="406"/>
      <c r="O9" s="24"/>
      <c r="P9" s="396"/>
      <c r="Q9" s="25" t="s">
        <v>363</v>
      </c>
      <c r="R9" s="399"/>
      <c r="S9" s="25" t="s">
        <v>364</v>
      </c>
      <c r="T9" s="28"/>
      <c r="V9" s="20"/>
      <c r="W9" s="403"/>
      <c r="X9" s="406"/>
    </row>
    <row r="10" spans="1:24" ht="39" customHeight="1" thickBot="1">
      <c r="A10" s="420"/>
      <c r="B10" s="429"/>
      <c r="C10" s="410"/>
      <c r="D10" s="429"/>
      <c r="E10" s="410"/>
      <c r="F10" s="432"/>
      <c r="G10" s="410"/>
      <c r="H10" s="23" t="s">
        <v>352</v>
      </c>
      <c r="I10" s="413"/>
      <c r="J10" s="416"/>
      <c r="K10" s="23" t="s">
        <v>352</v>
      </c>
      <c r="L10" s="413"/>
      <c r="M10" s="416"/>
      <c r="N10" s="418"/>
      <c r="O10" s="24"/>
      <c r="P10" s="397"/>
      <c r="Q10" s="26" t="s">
        <v>365</v>
      </c>
      <c r="R10" s="400"/>
      <c r="S10" s="26" t="s">
        <v>366</v>
      </c>
      <c r="T10" s="29"/>
      <c r="V10" s="401"/>
      <c r="W10" s="404"/>
      <c r="X10" s="407"/>
    </row>
    <row r="11" spans="1:24" ht="13.5" customHeight="1" thickBot="1">
      <c r="A11" s="31" t="s">
        <v>367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24"/>
      <c r="P11" s="384" t="s">
        <v>367</v>
      </c>
      <c r="Q11" s="385"/>
      <c r="R11" s="385"/>
      <c r="S11" s="385"/>
      <c r="T11" s="386"/>
      <c r="V11" s="34" t="s">
        <v>367</v>
      </c>
      <c r="W11" s="35"/>
      <c r="X11" s="36"/>
    </row>
    <row r="12" spans="1:24" ht="15" thickBot="1">
      <c r="A12" s="37" t="s">
        <v>368</v>
      </c>
      <c r="B12" s="38">
        <f>B13</f>
        <v>0</v>
      </c>
      <c r="C12" s="39">
        <f>C13</f>
        <v>0</v>
      </c>
      <c r="D12" s="38">
        <f aca="true" t="shared" si="0" ref="D12:J12">D13</f>
        <v>0</v>
      </c>
      <c r="E12" s="39">
        <f>E13</f>
        <v>0</v>
      </c>
      <c r="F12" s="40">
        <f t="shared" si="0"/>
        <v>0</v>
      </c>
      <c r="G12" s="41">
        <f>G13</f>
        <v>0</v>
      </c>
      <c r="H12" s="38">
        <f t="shared" si="0"/>
        <v>0</v>
      </c>
      <c r="I12" s="42">
        <f t="shared" si="0"/>
        <v>0</v>
      </c>
      <c r="J12" s="39">
        <f t="shared" si="0"/>
        <v>0</v>
      </c>
      <c r="K12" s="40">
        <f>K13</f>
        <v>0</v>
      </c>
      <c r="L12" s="43">
        <f>L13</f>
        <v>0</v>
      </c>
      <c r="M12" s="41">
        <f>M13</f>
        <v>0</v>
      </c>
      <c r="N12" s="44">
        <f>N13</f>
        <v>0</v>
      </c>
      <c r="O12" s="45"/>
      <c r="P12" s="42">
        <f>P13</f>
        <v>0</v>
      </c>
      <c r="Q12" s="39">
        <f>Q13</f>
        <v>0</v>
      </c>
      <c r="R12" s="42">
        <f>R13</f>
        <v>0</v>
      </c>
      <c r="S12" s="39">
        <f>S13</f>
        <v>0</v>
      </c>
      <c r="T12" s="44">
        <f>T13</f>
        <v>0</v>
      </c>
      <c r="U12" s="46"/>
      <c r="V12" s="37" t="s">
        <v>368</v>
      </c>
      <c r="W12" s="38">
        <f>W13</f>
        <v>0</v>
      </c>
      <c r="X12" s="39">
        <f>X13</f>
        <v>0</v>
      </c>
    </row>
    <row r="13" spans="1:24" ht="12.75" customHeight="1" thickBot="1">
      <c r="A13" s="37" t="s">
        <v>369</v>
      </c>
      <c r="B13" s="38"/>
      <c r="C13" s="47"/>
      <c r="D13" s="38"/>
      <c r="E13" s="47"/>
      <c r="F13" s="40"/>
      <c r="G13" s="48"/>
      <c r="H13" s="38"/>
      <c r="I13" s="49"/>
      <c r="J13" s="47"/>
      <c r="K13" s="40"/>
      <c r="L13" s="50"/>
      <c r="M13" s="48"/>
      <c r="N13" s="51">
        <f aca="true" t="shared" si="1" ref="N13:N22">C13+E13+G13+I13+J13+L13+M13</f>
        <v>0</v>
      </c>
      <c r="O13" s="45"/>
      <c r="P13" s="52"/>
      <c r="Q13" s="53"/>
      <c r="R13" s="52"/>
      <c r="S13" s="53"/>
      <c r="T13" s="54">
        <f>SUM(P13:S13)</f>
        <v>0</v>
      </c>
      <c r="U13" s="46"/>
      <c r="V13" s="37" t="s">
        <v>369</v>
      </c>
      <c r="W13" s="38"/>
      <c r="X13" s="47"/>
    </row>
    <row r="14" spans="1:24" ht="14.25" customHeight="1" thickBot="1">
      <c r="A14" s="55" t="s">
        <v>370</v>
      </c>
      <c r="B14" s="56">
        <f aca="true" t="shared" si="2" ref="B14:N14">SUM(B15:B22)</f>
        <v>12</v>
      </c>
      <c r="C14" s="57">
        <f t="shared" si="2"/>
        <v>22526.53</v>
      </c>
      <c r="D14" s="56">
        <f t="shared" si="2"/>
        <v>0</v>
      </c>
      <c r="E14" s="57">
        <f t="shared" si="2"/>
        <v>0</v>
      </c>
      <c r="F14" s="58">
        <f t="shared" si="2"/>
        <v>0</v>
      </c>
      <c r="G14" s="59">
        <f t="shared" si="2"/>
        <v>0</v>
      </c>
      <c r="H14" s="56">
        <f t="shared" si="2"/>
        <v>12</v>
      </c>
      <c r="I14" s="60">
        <f t="shared" si="2"/>
        <v>52578.82</v>
      </c>
      <c r="J14" s="57">
        <f t="shared" si="2"/>
        <v>0</v>
      </c>
      <c r="K14" s="58">
        <f t="shared" si="2"/>
        <v>0</v>
      </c>
      <c r="L14" s="61">
        <f t="shared" si="2"/>
        <v>0</v>
      </c>
      <c r="M14" s="59">
        <f t="shared" si="2"/>
        <v>0</v>
      </c>
      <c r="N14" s="62">
        <f t="shared" si="2"/>
        <v>75105.35</v>
      </c>
      <c r="O14" s="63"/>
      <c r="P14" s="64">
        <f>SUM(P15:P22)</f>
        <v>0</v>
      </c>
      <c r="Q14" s="65">
        <f>SUM(Q15:Q22)</f>
        <v>0</v>
      </c>
      <c r="R14" s="66">
        <f>SUM(R15:R22)</f>
        <v>0</v>
      </c>
      <c r="S14" s="65">
        <f>SUM(S15:S22)</f>
        <v>0</v>
      </c>
      <c r="T14" s="67">
        <f>SUM(T15:T22)</f>
        <v>0</v>
      </c>
      <c r="V14" s="68" t="s">
        <v>370</v>
      </c>
      <c r="W14" s="69">
        <f>SUM(W15:W22)</f>
        <v>4</v>
      </c>
      <c r="X14" s="70">
        <f>SUM(X15:X22)</f>
        <v>6474.6</v>
      </c>
    </row>
    <row r="15" spans="1:24" ht="14.25">
      <c r="A15" s="71" t="s">
        <v>371</v>
      </c>
      <c r="B15" s="72"/>
      <c r="C15" s="73"/>
      <c r="D15" s="72"/>
      <c r="E15" s="73"/>
      <c r="F15" s="74"/>
      <c r="G15" s="75"/>
      <c r="H15" s="72"/>
      <c r="I15" s="76"/>
      <c r="J15" s="77"/>
      <c r="K15" s="78"/>
      <c r="L15" s="79"/>
      <c r="M15" s="80"/>
      <c r="N15" s="81">
        <f t="shared" si="1"/>
        <v>0</v>
      </c>
      <c r="O15" s="63"/>
      <c r="P15" s="82"/>
      <c r="Q15" s="83"/>
      <c r="R15" s="84"/>
      <c r="S15" s="85"/>
      <c r="T15" s="86">
        <f aca="true" t="shared" si="3" ref="T15:T22">SUM(P15:S15)</f>
        <v>0</v>
      </c>
      <c r="V15" s="87"/>
      <c r="W15" s="88"/>
      <c r="X15" s="89"/>
    </row>
    <row r="16" spans="1:24" ht="13.5" customHeight="1">
      <c r="A16" s="90" t="s">
        <v>372</v>
      </c>
      <c r="B16" s="91"/>
      <c r="C16" s="92"/>
      <c r="D16" s="91"/>
      <c r="E16" s="92"/>
      <c r="F16" s="93"/>
      <c r="G16" s="94"/>
      <c r="H16" s="91"/>
      <c r="I16" s="95"/>
      <c r="J16" s="96"/>
      <c r="K16" s="97"/>
      <c r="L16" s="98"/>
      <c r="M16" s="99"/>
      <c r="N16" s="81">
        <f t="shared" si="1"/>
        <v>0</v>
      </c>
      <c r="O16" s="100"/>
      <c r="P16" s="101"/>
      <c r="Q16" s="102"/>
      <c r="R16" s="103"/>
      <c r="S16" s="104"/>
      <c r="T16" s="105">
        <f t="shared" si="3"/>
        <v>0</v>
      </c>
      <c r="V16" s="106" t="s">
        <v>372</v>
      </c>
      <c r="W16" s="107"/>
      <c r="X16" s="108"/>
    </row>
    <row r="17" spans="1:24" ht="14.25">
      <c r="A17" s="90" t="s">
        <v>373</v>
      </c>
      <c r="B17" s="91"/>
      <c r="C17" s="92"/>
      <c r="D17" s="91"/>
      <c r="E17" s="92"/>
      <c r="F17" s="93"/>
      <c r="G17" s="94"/>
      <c r="H17" s="91"/>
      <c r="I17" s="95"/>
      <c r="J17" s="96"/>
      <c r="K17" s="97"/>
      <c r="L17" s="98"/>
      <c r="M17" s="99"/>
      <c r="N17" s="81">
        <f t="shared" si="1"/>
        <v>0</v>
      </c>
      <c r="O17" s="100"/>
      <c r="P17" s="101"/>
      <c r="Q17" s="102"/>
      <c r="R17" s="103"/>
      <c r="S17" s="104"/>
      <c r="T17" s="105">
        <f t="shared" si="3"/>
        <v>0</v>
      </c>
      <c r="V17" s="106" t="s">
        <v>373</v>
      </c>
      <c r="W17" s="107"/>
      <c r="X17" s="108"/>
    </row>
    <row r="18" spans="1:24" ht="14.25">
      <c r="A18" s="90" t="s">
        <v>374</v>
      </c>
      <c r="B18" s="109">
        <v>1</v>
      </c>
      <c r="C18" s="110">
        <v>3717.45</v>
      </c>
      <c r="D18" s="109"/>
      <c r="E18" s="111"/>
      <c r="F18" s="93"/>
      <c r="G18" s="94"/>
      <c r="H18" s="109">
        <v>1</v>
      </c>
      <c r="I18" s="112">
        <v>8658</v>
      </c>
      <c r="J18" s="96"/>
      <c r="K18" s="97"/>
      <c r="L18" s="98"/>
      <c r="M18" s="99"/>
      <c r="N18" s="81">
        <f t="shared" si="1"/>
        <v>12375.45</v>
      </c>
      <c r="O18" s="100"/>
      <c r="P18" s="101"/>
      <c r="Q18" s="102"/>
      <c r="R18" s="103"/>
      <c r="S18" s="104"/>
      <c r="T18" s="105">
        <f t="shared" si="3"/>
        <v>0</v>
      </c>
      <c r="V18" s="106" t="s">
        <v>374</v>
      </c>
      <c r="W18" s="107"/>
      <c r="X18" s="108"/>
    </row>
    <row r="19" spans="1:24" ht="14.25">
      <c r="A19" s="90" t="s">
        <v>375</v>
      </c>
      <c r="B19" s="109">
        <v>3</v>
      </c>
      <c r="C19" s="110">
        <v>5596.97</v>
      </c>
      <c r="D19" s="109"/>
      <c r="E19" s="111"/>
      <c r="F19" s="93"/>
      <c r="G19" s="94"/>
      <c r="H19" s="109">
        <v>3</v>
      </c>
      <c r="I19" s="112">
        <v>16374</v>
      </c>
      <c r="J19" s="96"/>
      <c r="K19" s="97"/>
      <c r="L19" s="98"/>
      <c r="M19" s="99"/>
      <c r="N19" s="81">
        <f t="shared" si="1"/>
        <v>21970.97</v>
      </c>
      <c r="O19" s="100"/>
      <c r="P19" s="101"/>
      <c r="Q19" s="102"/>
      <c r="R19" s="103"/>
      <c r="S19" s="104"/>
      <c r="T19" s="105">
        <f t="shared" si="3"/>
        <v>0</v>
      </c>
      <c r="V19" s="106" t="s">
        <v>375</v>
      </c>
      <c r="W19" s="113">
        <v>1</v>
      </c>
      <c r="X19" s="114">
        <v>2033.59</v>
      </c>
    </row>
    <row r="20" spans="1:24" ht="14.25">
      <c r="A20" s="90" t="s">
        <v>376</v>
      </c>
      <c r="B20" s="109">
        <v>8</v>
      </c>
      <c r="C20" s="110">
        <v>13212.11</v>
      </c>
      <c r="D20" s="109"/>
      <c r="E20" s="111"/>
      <c r="F20" s="93"/>
      <c r="G20" s="94"/>
      <c r="H20" s="109">
        <v>8</v>
      </c>
      <c r="I20" s="112">
        <v>27546.82</v>
      </c>
      <c r="J20" s="96"/>
      <c r="K20" s="97"/>
      <c r="L20" s="98"/>
      <c r="M20" s="99"/>
      <c r="N20" s="81">
        <f t="shared" si="1"/>
        <v>40758.93</v>
      </c>
      <c r="O20" s="100"/>
      <c r="P20" s="101"/>
      <c r="Q20" s="102"/>
      <c r="R20" s="103"/>
      <c r="S20" s="104"/>
      <c r="T20" s="105">
        <f t="shared" si="3"/>
        <v>0</v>
      </c>
      <c r="V20" s="106" t="s">
        <v>376</v>
      </c>
      <c r="W20" s="113">
        <v>1</v>
      </c>
      <c r="X20" s="114">
        <v>2731.49</v>
      </c>
    </row>
    <row r="21" spans="1:24" ht="14.25">
      <c r="A21" s="90" t="s">
        <v>377</v>
      </c>
      <c r="B21" s="109"/>
      <c r="C21" s="110"/>
      <c r="D21" s="109"/>
      <c r="E21" s="111"/>
      <c r="F21" s="93"/>
      <c r="G21" s="94"/>
      <c r="H21" s="109"/>
      <c r="I21" s="112"/>
      <c r="J21" s="96"/>
      <c r="K21" s="97"/>
      <c r="L21" s="98"/>
      <c r="M21" s="99"/>
      <c r="N21" s="81">
        <f t="shared" si="1"/>
        <v>0</v>
      </c>
      <c r="O21" s="100"/>
      <c r="P21" s="101"/>
      <c r="Q21" s="102"/>
      <c r="R21" s="103"/>
      <c r="S21" s="104"/>
      <c r="T21" s="105">
        <f t="shared" si="3"/>
        <v>0</v>
      </c>
      <c r="V21" s="106" t="s">
        <v>377</v>
      </c>
      <c r="W21" s="113"/>
      <c r="X21" s="114"/>
    </row>
    <row r="22" spans="1:24" ht="15" thickBot="1">
      <c r="A22" s="115" t="s">
        <v>378</v>
      </c>
      <c r="B22" s="116"/>
      <c r="C22" s="117"/>
      <c r="D22" s="116"/>
      <c r="E22" s="118"/>
      <c r="F22" s="119"/>
      <c r="G22" s="120"/>
      <c r="H22" s="116"/>
      <c r="I22" s="121"/>
      <c r="J22" s="122"/>
      <c r="K22" s="123"/>
      <c r="L22" s="124"/>
      <c r="M22" s="125"/>
      <c r="N22" s="81">
        <f t="shared" si="1"/>
        <v>0</v>
      </c>
      <c r="O22" s="100"/>
      <c r="P22" s="126"/>
      <c r="Q22" s="127"/>
      <c r="R22" s="103"/>
      <c r="S22" s="104"/>
      <c r="T22" s="128">
        <f t="shared" si="3"/>
        <v>0</v>
      </c>
      <c r="V22" s="129" t="s">
        <v>378</v>
      </c>
      <c r="W22" s="130">
        <v>2</v>
      </c>
      <c r="X22" s="131">
        <v>1709.52</v>
      </c>
    </row>
    <row r="23" spans="1:24" ht="15" thickBot="1">
      <c r="A23" s="132" t="s">
        <v>379</v>
      </c>
      <c r="B23" s="133">
        <f>SUM(B24:B29)</f>
        <v>12</v>
      </c>
      <c r="C23" s="134">
        <f>SUM(C24:C29)</f>
        <v>8452.210000000001</v>
      </c>
      <c r="D23" s="135">
        <f>SUM(D24:D29)</f>
        <v>0</v>
      </c>
      <c r="E23" s="136">
        <f>SUM(E24:E29)</f>
        <v>0</v>
      </c>
      <c r="F23" s="137">
        <f>SUM(F24:F29)</f>
        <v>0</v>
      </c>
      <c r="G23" s="138">
        <f>SUM(F24:F29)</f>
        <v>0</v>
      </c>
      <c r="H23" s="133">
        <f aca="true" t="shared" si="4" ref="H23:N23">SUM(H24:H29)</f>
        <v>9</v>
      </c>
      <c r="I23" s="139">
        <f t="shared" si="4"/>
        <v>10852</v>
      </c>
      <c r="J23" s="57">
        <f t="shared" si="4"/>
        <v>0</v>
      </c>
      <c r="K23" s="140">
        <f t="shared" si="4"/>
        <v>0</v>
      </c>
      <c r="L23" s="141">
        <f t="shared" si="4"/>
        <v>0</v>
      </c>
      <c r="M23" s="142">
        <f t="shared" si="4"/>
        <v>0</v>
      </c>
      <c r="N23" s="143">
        <f t="shared" si="4"/>
        <v>19304.21</v>
      </c>
      <c r="O23" s="100"/>
      <c r="P23" s="64">
        <f>SUM(P24:P29)</f>
        <v>0</v>
      </c>
      <c r="Q23" s="65">
        <f>SUM(Q24:Q29)</f>
        <v>0</v>
      </c>
      <c r="R23" s="66">
        <f>SUM(R24:R29)</f>
        <v>0</v>
      </c>
      <c r="S23" s="65">
        <f>SUM(S24:S29)</f>
        <v>0</v>
      </c>
      <c r="T23" s="144">
        <f>SUM(T24:T29)</f>
        <v>0</v>
      </c>
      <c r="V23" s="145" t="s">
        <v>380</v>
      </c>
      <c r="W23" s="146">
        <f>SUM(W24:W29)</f>
        <v>10</v>
      </c>
      <c r="X23" s="147">
        <f>SUM(X24:X29)</f>
        <v>6959.26</v>
      </c>
    </row>
    <row r="24" spans="1:24" ht="14.25">
      <c r="A24" s="71" t="s">
        <v>381</v>
      </c>
      <c r="B24" s="109"/>
      <c r="C24" s="110"/>
      <c r="D24" s="109"/>
      <c r="E24" s="111"/>
      <c r="F24" s="93"/>
      <c r="G24" s="94"/>
      <c r="H24" s="109"/>
      <c r="I24" s="112"/>
      <c r="J24" s="73"/>
      <c r="K24" s="78"/>
      <c r="L24" s="79"/>
      <c r="M24" s="80"/>
      <c r="N24" s="81">
        <f aca="true" t="shared" si="5" ref="N24:N29">C24+E24+G24+I24+J24+L24+M24</f>
        <v>0</v>
      </c>
      <c r="O24" s="100"/>
      <c r="P24" s="82"/>
      <c r="Q24" s="83"/>
      <c r="R24" s="84"/>
      <c r="S24" s="85"/>
      <c r="T24" s="86">
        <f aca="true" t="shared" si="6" ref="T24:T29">SUM(P24:S24)</f>
        <v>0</v>
      </c>
      <c r="V24" s="148" t="s">
        <v>382</v>
      </c>
      <c r="W24" s="149">
        <v>3</v>
      </c>
      <c r="X24" s="150">
        <v>1571.1</v>
      </c>
    </row>
    <row r="25" spans="1:24" ht="14.25">
      <c r="A25" s="151" t="s">
        <v>383</v>
      </c>
      <c r="B25" s="109"/>
      <c r="C25" s="110"/>
      <c r="D25" s="109"/>
      <c r="E25" s="111"/>
      <c r="F25" s="93"/>
      <c r="G25" s="94"/>
      <c r="H25" s="109"/>
      <c r="I25" s="112"/>
      <c r="J25" s="92"/>
      <c r="K25" s="97"/>
      <c r="L25" s="98"/>
      <c r="M25" s="99"/>
      <c r="N25" s="81">
        <f t="shared" si="5"/>
        <v>0</v>
      </c>
      <c r="O25" s="100"/>
      <c r="P25" s="101"/>
      <c r="Q25" s="102"/>
      <c r="R25" s="103"/>
      <c r="S25" s="104"/>
      <c r="T25" s="105">
        <f t="shared" si="6"/>
        <v>0</v>
      </c>
      <c r="V25" s="151" t="s">
        <v>384</v>
      </c>
      <c r="W25" s="113">
        <v>1</v>
      </c>
      <c r="X25" s="114">
        <v>781.28</v>
      </c>
    </row>
    <row r="26" spans="1:24" ht="14.25">
      <c r="A26" s="151" t="s">
        <v>385</v>
      </c>
      <c r="B26" s="109"/>
      <c r="C26" s="110"/>
      <c r="D26" s="109"/>
      <c r="E26" s="111"/>
      <c r="F26" s="93"/>
      <c r="G26" s="94"/>
      <c r="H26" s="109"/>
      <c r="I26" s="112"/>
      <c r="J26" s="92"/>
      <c r="K26" s="97"/>
      <c r="L26" s="98"/>
      <c r="M26" s="99"/>
      <c r="N26" s="81">
        <f t="shared" si="5"/>
        <v>0</v>
      </c>
      <c r="O26" s="100"/>
      <c r="P26" s="101"/>
      <c r="Q26" s="102"/>
      <c r="R26" s="103"/>
      <c r="S26" s="104"/>
      <c r="T26" s="105">
        <f t="shared" si="6"/>
        <v>0</v>
      </c>
      <c r="V26" s="151" t="s">
        <v>386</v>
      </c>
      <c r="W26" s="113">
        <v>3</v>
      </c>
      <c r="X26" s="114">
        <v>2362.16</v>
      </c>
    </row>
    <row r="27" spans="1:24" ht="14.25">
      <c r="A27" s="151" t="s">
        <v>387</v>
      </c>
      <c r="B27" s="109">
        <v>4</v>
      </c>
      <c r="C27" s="110">
        <v>2853.53</v>
      </c>
      <c r="D27" s="109"/>
      <c r="E27" s="111"/>
      <c r="F27" s="93"/>
      <c r="G27" s="94"/>
      <c r="H27" s="109">
        <v>2</v>
      </c>
      <c r="I27" s="112">
        <v>2676</v>
      </c>
      <c r="J27" s="92"/>
      <c r="K27" s="97"/>
      <c r="L27" s="98"/>
      <c r="M27" s="99"/>
      <c r="N27" s="81">
        <f t="shared" si="5"/>
        <v>5529.530000000001</v>
      </c>
      <c r="O27" s="100"/>
      <c r="P27" s="101"/>
      <c r="Q27" s="102"/>
      <c r="R27" s="103"/>
      <c r="S27" s="104"/>
      <c r="T27" s="105">
        <f t="shared" si="6"/>
        <v>0</v>
      </c>
      <c r="V27" s="151" t="s">
        <v>388</v>
      </c>
      <c r="W27" s="113">
        <v>2</v>
      </c>
      <c r="X27" s="114">
        <v>1433.28</v>
      </c>
    </row>
    <row r="28" spans="1:24" ht="14.25">
      <c r="A28" s="151" t="s">
        <v>389</v>
      </c>
      <c r="B28" s="109">
        <v>4</v>
      </c>
      <c r="C28" s="110">
        <v>2705.42</v>
      </c>
      <c r="D28" s="109"/>
      <c r="E28" s="111"/>
      <c r="F28" s="93"/>
      <c r="G28" s="94"/>
      <c r="H28" s="109">
        <v>4</v>
      </c>
      <c r="I28" s="112">
        <v>4472</v>
      </c>
      <c r="J28" s="92"/>
      <c r="K28" s="97"/>
      <c r="L28" s="98"/>
      <c r="M28" s="99"/>
      <c r="N28" s="81">
        <f t="shared" si="5"/>
        <v>7177.42</v>
      </c>
      <c r="O28" s="100"/>
      <c r="P28" s="101"/>
      <c r="Q28" s="102"/>
      <c r="R28" s="103"/>
      <c r="S28" s="104"/>
      <c r="T28" s="105">
        <f t="shared" si="6"/>
        <v>0</v>
      </c>
      <c r="V28" s="151" t="s">
        <v>390</v>
      </c>
      <c r="W28" s="113">
        <v>1</v>
      </c>
      <c r="X28" s="114">
        <v>811.44</v>
      </c>
    </row>
    <row r="29" spans="1:24" ht="15" thickBot="1">
      <c r="A29" s="152" t="s">
        <v>391</v>
      </c>
      <c r="B29" s="109">
        <v>4</v>
      </c>
      <c r="C29" s="110">
        <v>2893.26</v>
      </c>
      <c r="D29" s="109"/>
      <c r="E29" s="111"/>
      <c r="F29" s="93"/>
      <c r="G29" s="94"/>
      <c r="H29" s="109">
        <v>3</v>
      </c>
      <c r="I29" s="112">
        <v>3704</v>
      </c>
      <c r="J29" s="153"/>
      <c r="K29" s="123"/>
      <c r="L29" s="124"/>
      <c r="M29" s="125"/>
      <c r="N29" s="81">
        <f t="shared" si="5"/>
        <v>6597.26</v>
      </c>
      <c r="O29" s="100"/>
      <c r="P29" s="126"/>
      <c r="Q29" s="127"/>
      <c r="R29" s="154"/>
      <c r="S29" s="155"/>
      <c r="T29" s="128">
        <f t="shared" si="6"/>
        <v>0</v>
      </c>
      <c r="V29" s="156" t="s">
        <v>392</v>
      </c>
      <c r="W29" s="130"/>
      <c r="X29" s="131"/>
    </row>
    <row r="30" spans="1:24" ht="15" thickBot="1">
      <c r="A30" s="157" t="s">
        <v>393</v>
      </c>
      <c r="B30" s="133">
        <f>SUM(B31:B36)</f>
        <v>73</v>
      </c>
      <c r="C30" s="158">
        <f>SUM(C31:C36)</f>
        <v>46202.299999999996</v>
      </c>
      <c r="D30" s="159">
        <f>SUM(D31:D36)</f>
        <v>0</v>
      </c>
      <c r="E30" s="160">
        <f>SUM(E31:E36)</f>
        <v>0</v>
      </c>
      <c r="F30" s="58">
        <f aca="true" t="shared" si="7" ref="F30:N30">SUM(F31:F36)</f>
        <v>0</v>
      </c>
      <c r="G30" s="138">
        <f t="shared" si="7"/>
        <v>0</v>
      </c>
      <c r="H30" s="133">
        <f t="shared" si="7"/>
        <v>45</v>
      </c>
      <c r="I30" s="139">
        <f t="shared" si="7"/>
        <v>57872.56</v>
      </c>
      <c r="J30" s="70">
        <f t="shared" si="7"/>
        <v>0</v>
      </c>
      <c r="K30" s="140">
        <f t="shared" si="7"/>
        <v>0</v>
      </c>
      <c r="L30" s="141">
        <f t="shared" si="7"/>
        <v>0</v>
      </c>
      <c r="M30" s="142">
        <f t="shared" si="7"/>
        <v>0</v>
      </c>
      <c r="N30" s="144">
        <f t="shared" si="7"/>
        <v>104074.86</v>
      </c>
      <c r="O30" s="63"/>
      <c r="P30" s="64">
        <f>SUM(P31:P36)</f>
        <v>0</v>
      </c>
      <c r="Q30" s="70">
        <f>SUM(Q31:Q36)</f>
        <v>0</v>
      </c>
      <c r="R30" s="64">
        <f>SUM(R31:R36)</f>
        <v>0</v>
      </c>
      <c r="S30" s="70">
        <f>SUM(S31:S36)</f>
        <v>0</v>
      </c>
      <c r="T30" s="144">
        <f>SUM(T31:T36)</f>
        <v>0</v>
      </c>
      <c r="V30" s="161" t="s">
        <v>394</v>
      </c>
      <c r="W30" s="146">
        <f>SUM(W31:W36)</f>
        <v>251</v>
      </c>
      <c r="X30" s="147">
        <f>SUM(X31:X36)</f>
        <v>184857.68</v>
      </c>
    </row>
    <row r="31" spans="1:24" ht="14.25">
      <c r="A31" s="162" t="s">
        <v>395</v>
      </c>
      <c r="B31" s="109">
        <v>11</v>
      </c>
      <c r="C31" s="110">
        <v>6976.05</v>
      </c>
      <c r="D31" s="109"/>
      <c r="E31" s="111"/>
      <c r="F31" s="93"/>
      <c r="G31" s="94"/>
      <c r="H31" s="109">
        <v>5</v>
      </c>
      <c r="I31" s="112">
        <v>6738.46</v>
      </c>
      <c r="J31" s="73"/>
      <c r="K31" s="78"/>
      <c r="L31" s="79"/>
      <c r="M31" s="80"/>
      <c r="N31" s="81">
        <f aca="true" t="shared" si="8" ref="N31:N36">C31+E31+G31+I31+J31+L31+M31</f>
        <v>13714.51</v>
      </c>
      <c r="O31" s="100"/>
      <c r="P31" s="82"/>
      <c r="Q31" s="83"/>
      <c r="R31" s="84"/>
      <c r="S31" s="85"/>
      <c r="T31" s="86">
        <f aca="true" t="shared" si="9" ref="T31:T36">SUM(P31:S31)</f>
        <v>0</v>
      </c>
      <c r="V31" s="163" t="s">
        <v>396</v>
      </c>
      <c r="W31" s="149">
        <v>234</v>
      </c>
      <c r="X31" s="150">
        <v>174132.99</v>
      </c>
    </row>
    <row r="32" spans="1:24" ht="14.25">
      <c r="A32" s="90" t="s">
        <v>397</v>
      </c>
      <c r="B32" s="109">
        <v>17</v>
      </c>
      <c r="C32" s="110">
        <v>11199.09</v>
      </c>
      <c r="D32" s="109"/>
      <c r="E32" s="111"/>
      <c r="F32" s="93"/>
      <c r="G32" s="94"/>
      <c r="H32" s="109">
        <v>10</v>
      </c>
      <c r="I32" s="112">
        <v>12632.82</v>
      </c>
      <c r="J32" s="92"/>
      <c r="K32" s="97"/>
      <c r="L32" s="98"/>
      <c r="M32" s="99"/>
      <c r="N32" s="81">
        <f t="shared" si="8"/>
        <v>23831.91</v>
      </c>
      <c r="O32" s="100"/>
      <c r="P32" s="101"/>
      <c r="Q32" s="102"/>
      <c r="R32" s="103"/>
      <c r="S32" s="104"/>
      <c r="T32" s="105">
        <f t="shared" si="9"/>
        <v>0</v>
      </c>
      <c r="V32" s="106" t="s">
        <v>398</v>
      </c>
      <c r="W32" s="113">
        <v>15</v>
      </c>
      <c r="X32" s="114">
        <v>9623.28</v>
      </c>
    </row>
    <row r="33" spans="1:24" ht="14.25">
      <c r="A33" s="90" t="s">
        <v>399</v>
      </c>
      <c r="B33" s="109">
        <v>16</v>
      </c>
      <c r="C33" s="110">
        <v>9696.1</v>
      </c>
      <c r="D33" s="109"/>
      <c r="E33" s="111"/>
      <c r="F33" s="93"/>
      <c r="G33" s="94"/>
      <c r="H33" s="109">
        <v>13</v>
      </c>
      <c r="I33" s="112">
        <v>17536.82</v>
      </c>
      <c r="J33" s="92"/>
      <c r="K33" s="97"/>
      <c r="L33" s="98"/>
      <c r="M33" s="99"/>
      <c r="N33" s="81">
        <f t="shared" si="8"/>
        <v>27232.92</v>
      </c>
      <c r="O33" s="100"/>
      <c r="P33" s="101"/>
      <c r="Q33" s="102"/>
      <c r="R33" s="103"/>
      <c r="S33" s="104"/>
      <c r="T33" s="105">
        <f t="shared" si="9"/>
        <v>0</v>
      </c>
      <c r="V33" s="106" t="s">
        <v>400</v>
      </c>
      <c r="W33" s="113">
        <v>2</v>
      </c>
      <c r="X33" s="114">
        <v>1101.41</v>
      </c>
    </row>
    <row r="34" spans="1:24" ht="14.25">
      <c r="A34" s="90" t="s">
        <v>401</v>
      </c>
      <c r="B34" s="109">
        <v>13</v>
      </c>
      <c r="C34" s="110">
        <v>7833.78</v>
      </c>
      <c r="D34" s="109"/>
      <c r="E34" s="111"/>
      <c r="F34" s="93"/>
      <c r="G34" s="94"/>
      <c r="H34" s="109">
        <v>14</v>
      </c>
      <c r="I34" s="112">
        <v>17304.82</v>
      </c>
      <c r="J34" s="92"/>
      <c r="K34" s="97"/>
      <c r="L34" s="98"/>
      <c r="M34" s="99"/>
      <c r="N34" s="81">
        <f t="shared" si="8"/>
        <v>25138.6</v>
      </c>
      <c r="O34" s="100"/>
      <c r="P34" s="101"/>
      <c r="Q34" s="102"/>
      <c r="R34" s="103"/>
      <c r="S34" s="104"/>
      <c r="T34" s="105">
        <f t="shared" si="9"/>
        <v>0</v>
      </c>
      <c r="V34" s="106" t="s">
        <v>402</v>
      </c>
      <c r="W34" s="113"/>
      <c r="X34" s="114"/>
    </row>
    <row r="35" spans="1:24" ht="14.25">
      <c r="A35" s="90" t="s">
        <v>403</v>
      </c>
      <c r="B35" s="109">
        <v>13</v>
      </c>
      <c r="C35" s="110">
        <v>8558.15</v>
      </c>
      <c r="D35" s="109"/>
      <c r="E35" s="111"/>
      <c r="F35" s="93"/>
      <c r="G35" s="94"/>
      <c r="H35" s="109">
        <v>1</v>
      </c>
      <c r="I35" s="112">
        <v>1386.46</v>
      </c>
      <c r="J35" s="92"/>
      <c r="K35" s="97"/>
      <c r="L35" s="98"/>
      <c r="M35" s="99"/>
      <c r="N35" s="81">
        <f t="shared" si="8"/>
        <v>9944.61</v>
      </c>
      <c r="O35" s="100"/>
      <c r="P35" s="101"/>
      <c r="Q35" s="102"/>
      <c r="R35" s="103"/>
      <c r="S35" s="104"/>
      <c r="T35" s="105">
        <f t="shared" si="9"/>
        <v>0</v>
      </c>
      <c r="V35" s="106" t="s">
        <v>404</v>
      </c>
      <c r="W35" s="113"/>
      <c r="X35" s="114"/>
    </row>
    <row r="36" spans="1:24" ht="15" thickBot="1">
      <c r="A36" s="115" t="s">
        <v>405</v>
      </c>
      <c r="B36" s="109">
        <v>3</v>
      </c>
      <c r="C36" s="110">
        <v>1939.13</v>
      </c>
      <c r="D36" s="109"/>
      <c r="E36" s="111"/>
      <c r="F36" s="93"/>
      <c r="G36" s="94"/>
      <c r="H36" s="109">
        <v>2</v>
      </c>
      <c r="I36" s="112">
        <v>2273.18</v>
      </c>
      <c r="J36" s="153"/>
      <c r="K36" s="123"/>
      <c r="L36" s="124"/>
      <c r="M36" s="125"/>
      <c r="N36" s="81">
        <f t="shared" si="8"/>
        <v>4212.3099999999995</v>
      </c>
      <c r="O36" s="100"/>
      <c r="P36" s="126"/>
      <c r="Q36" s="127"/>
      <c r="R36" s="154"/>
      <c r="S36" s="155"/>
      <c r="T36" s="128">
        <f t="shared" si="9"/>
        <v>0</v>
      </c>
      <c r="V36" s="129" t="s">
        <v>406</v>
      </c>
      <c r="W36" s="130"/>
      <c r="X36" s="131"/>
    </row>
    <row r="37" spans="1:24" ht="15" thickBot="1">
      <c r="A37" s="132" t="s">
        <v>407</v>
      </c>
      <c r="B37" s="133">
        <f>SUM(B38:B42)</f>
        <v>24</v>
      </c>
      <c r="C37" s="158">
        <f>SUM(C38:C42)</f>
        <v>15061.079999999998</v>
      </c>
      <c r="D37" s="133">
        <f>SUM(D38:D42)</f>
        <v>0</v>
      </c>
      <c r="E37" s="160">
        <f>SUM(E38:E42)</f>
        <v>0</v>
      </c>
      <c r="F37" s="58">
        <f aca="true" t="shared" si="10" ref="F37:N37">SUM(F38:F42)</f>
        <v>0</v>
      </c>
      <c r="G37" s="164">
        <f t="shared" si="10"/>
        <v>0</v>
      </c>
      <c r="H37" s="133">
        <f t="shared" si="10"/>
        <v>10</v>
      </c>
      <c r="I37" s="139">
        <f t="shared" si="10"/>
        <v>10467.939999999999</v>
      </c>
      <c r="J37" s="57">
        <f t="shared" si="10"/>
        <v>0</v>
      </c>
      <c r="K37" s="140">
        <f t="shared" si="10"/>
        <v>0</v>
      </c>
      <c r="L37" s="141">
        <f t="shared" si="10"/>
        <v>0</v>
      </c>
      <c r="M37" s="142">
        <f t="shared" si="10"/>
        <v>0</v>
      </c>
      <c r="N37" s="165">
        <f t="shared" si="10"/>
        <v>25529.02</v>
      </c>
      <c r="O37" s="63"/>
      <c r="P37" s="166">
        <f>SUM(P38:P42)</f>
        <v>0</v>
      </c>
      <c r="Q37" s="57">
        <f>SUM(Q38:Q42)</f>
        <v>0</v>
      </c>
      <c r="R37" s="167">
        <f>SUM(R38:R42)</f>
        <v>0</v>
      </c>
      <c r="S37" s="168">
        <f>SUM(S38:S42)</f>
        <v>0</v>
      </c>
      <c r="T37" s="144">
        <f>SUM(T38:T42)</f>
        <v>0</v>
      </c>
      <c r="V37" s="169" t="s">
        <v>408</v>
      </c>
      <c r="W37" s="146">
        <f>SUM(W38:W42)</f>
        <v>4</v>
      </c>
      <c r="X37" s="147">
        <f>SUM(X38:X42)</f>
        <v>2487.29</v>
      </c>
    </row>
    <row r="38" spans="1:24" ht="14.25">
      <c r="A38" s="162" t="s">
        <v>409</v>
      </c>
      <c r="B38" s="109">
        <v>3</v>
      </c>
      <c r="C38" s="110">
        <v>1873.4</v>
      </c>
      <c r="D38" s="109"/>
      <c r="E38" s="111"/>
      <c r="F38" s="93"/>
      <c r="G38" s="94"/>
      <c r="H38" s="109">
        <v>1</v>
      </c>
      <c r="I38" s="112">
        <v>1088</v>
      </c>
      <c r="J38" s="73"/>
      <c r="K38" s="78"/>
      <c r="L38" s="79"/>
      <c r="M38" s="80"/>
      <c r="N38" s="81">
        <f>C38+E38+G38+I38+J38+L38+M38</f>
        <v>2961.4</v>
      </c>
      <c r="O38" s="100"/>
      <c r="P38" s="82"/>
      <c r="Q38" s="83"/>
      <c r="R38" s="84"/>
      <c r="S38" s="85"/>
      <c r="T38" s="86">
        <f>SUM(P38:S38)</f>
        <v>0</v>
      </c>
      <c r="V38" s="163" t="s">
        <v>410</v>
      </c>
      <c r="W38" s="149">
        <v>4</v>
      </c>
      <c r="X38" s="150">
        <v>2487.29</v>
      </c>
    </row>
    <row r="39" spans="1:24" ht="14.25">
      <c r="A39" s="90" t="s">
        <v>411</v>
      </c>
      <c r="B39" s="109">
        <v>12</v>
      </c>
      <c r="C39" s="110">
        <v>7489.75</v>
      </c>
      <c r="D39" s="109"/>
      <c r="E39" s="111"/>
      <c r="F39" s="93"/>
      <c r="G39" s="94"/>
      <c r="H39" s="109">
        <v>2</v>
      </c>
      <c r="I39" s="112">
        <v>2236</v>
      </c>
      <c r="J39" s="92"/>
      <c r="K39" s="97"/>
      <c r="L39" s="98"/>
      <c r="M39" s="99"/>
      <c r="N39" s="81">
        <f>C39+E39+G39+I39+J39+L39+M39</f>
        <v>9725.75</v>
      </c>
      <c r="O39" s="100"/>
      <c r="P39" s="101"/>
      <c r="Q39" s="102"/>
      <c r="R39" s="103"/>
      <c r="S39" s="104"/>
      <c r="T39" s="105">
        <f>SUM(P39:S39)</f>
        <v>0</v>
      </c>
      <c r="V39" s="106" t="s">
        <v>412</v>
      </c>
      <c r="W39" s="113"/>
      <c r="X39" s="114"/>
    </row>
    <row r="40" spans="1:24" ht="14.25">
      <c r="A40" s="90" t="s">
        <v>413</v>
      </c>
      <c r="B40" s="109">
        <v>2</v>
      </c>
      <c r="C40" s="110">
        <v>1232.55</v>
      </c>
      <c r="D40" s="109"/>
      <c r="E40" s="111"/>
      <c r="F40" s="93"/>
      <c r="G40" s="94"/>
      <c r="H40" s="109">
        <v>2</v>
      </c>
      <c r="I40" s="112">
        <v>2214.46</v>
      </c>
      <c r="J40" s="92"/>
      <c r="K40" s="97"/>
      <c r="L40" s="98"/>
      <c r="M40" s="99"/>
      <c r="N40" s="81">
        <f>C40+E40+G40+I40+J40+L40+M40</f>
        <v>3447.01</v>
      </c>
      <c r="O40" s="100"/>
      <c r="P40" s="101"/>
      <c r="Q40" s="102"/>
      <c r="R40" s="103"/>
      <c r="S40" s="104"/>
      <c r="T40" s="105">
        <f>SUM(P40:S40)</f>
        <v>0</v>
      </c>
      <c r="V40" s="106" t="s">
        <v>414</v>
      </c>
      <c r="W40" s="113"/>
      <c r="X40" s="114"/>
    </row>
    <row r="41" spans="1:24" ht="14.25">
      <c r="A41" s="90" t="s">
        <v>415</v>
      </c>
      <c r="B41" s="109">
        <v>7</v>
      </c>
      <c r="C41" s="110">
        <v>4465.38</v>
      </c>
      <c r="D41" s="109"/>
      <c r="E41" s="111"/>
      <c r="F41" s="93"/>
      <c r="G41" s="94"/>
      <c r="H41" s="109">
        <v>5</v>
      </c>
      <c r="I41" s="112">
        <v>4929.48</v>
      </c>
      <c r="J41" s="92"/>
      <c r="K41" s="97"/>
      <c r="L41" s="98"/>
      <c r="M41" s="99"/>
      <c r="N41" s="81">
        <f>C41+E41+G41+I41+J41+L41+M41</f>
        <v>9394.86</v>
      </c>
      <c r="O41" s="100"/>
      <c r="P41" s="101"/>
      <c r="Q41" s="102"/>
      <c r="R41" s="103"/>
      <c r="S41" s="104"/>
      <c r="T41" s="105">
        <f>SUM(P41:S41)</f>
        <v>0</v>
      </c>
      <c r="V41" s="106" t="s">
        <v>416</v>
      </c>
      <c r="W41" s="113"/>
      <c r="X41" s="114"/>
    </row>
    <row r="42" spans="1:24" ht="15" thickBot="1">
      <c r="A42" s="115" t="s">
        <v>417</v>
      </c>
      <c r="B42" s="109"/>
      <c r="C42" s="110"/>
      <c r="D42" s="109"/>
      <c r="E42" s="111"/>
      <c r="F42" s="93"/>
      <c r="G42" s="94"/>
      <c r="H42" s="109"/>
      <c r="I42" s="112"/>
      <c r="J42" s="153"/>
      <c r="K42" s="123"/>
      <c r="L42" s="124"/>
      <c r="M42" s="125"/>
      <c r="N42" s="81">
        <f>C42+E42+G42+I42+J42+L42+M42</f>
        <v>0</v>
      </c>
      <c r="O42" s="100"/>
      <c r="P42" s="126"/>
      <c r="Q42" s="127"/>
      <c r="R42" s="154"/>
      <c r="S42" s="155"/>
      <c r="T42" s="128">
        <f>SUM(P42:S42)</f>
        <v>0</v>
      </c>
      <c r="V42" s="129" t="s">
        <v>418</v>
      </c>
      <c r="W42" s="130"/>
      <c r="X42" s="131"/>
    </row>
    <row r="43" spans="1:24" ht="15" thickBot="1">
      <c r="A43" s="132" t="s">
        <v>419</v>
      </c>
      <c r="B43" s="133">
        <f>SUM(B44:B48)</f>
        <v>0</v>
      </c>
      <c r="C43" s="158">
        <f>SUM(C44:C48)</f>
        <v>0</v>
      </c>
      <c r="D43" s="159">
        <f>SUM(D44:D48)</f>
        <v>0</v>
      </c>
      <c r="E43" s="160">
        <f>SUM(E44:E48)</f>
        <v>0</v>
      </c>
      <c r="F43" s="170">
        <f aca="true" t="shared" si="11" ref="F43:N43">SUM(F44:F48)</f>
        <v>0</v>
      </c>
      <c r="G43" s="138">
        <f t="shared" si="11"/>
        <v>0</v>
      </c>
      <c r="H43" s="133">
        <f t="shared" si="11"/>
        <v>0</v>
      </c>
      <c r="I43" s="139">
        <f t="shared" si="11"/>
        <v>0</v>
      </c>
      <c r="J43" s="70">
        <f t="shared" si="11"/>
        <v>0</v>
      </c>
      <c r="K43" s="140">
        <f t="shared" si="11"/>
        <v>0</v>
      </c>
      <c r="L43" s="141">
        <f t="shared" si="11"/>
        <v>0</v>
      </c>
      <c r="M43" s="142">
        <f t="shared" si="11"/>
        <v>0</v>
      </c>
      <c r="N43" s="144">
        <f t="shared" si="11"/>
        <v>0</v>
      </c>
      <c r="O43" s="100"/>
      <c r="P43" s="64">
        <f>SUM(P44:P48)</f>
        <v>0</v>
      </c>
      <c r="Q43" s="70">
        <f>SUM(Q44:Q48)</f>
        <v>0</v>
      </c>
      <c r="R43" s="171">
        <f>SUM(R44:R48)</f>
        <v>0</v>
      </c>
      <c r="S43" s="172">
        <f>SUM(S44:S48)</f>
        <v>0</v>
      </c>
      <c r="T43" s="144">
        <f>SUM(T44:T48)</f>
        <v>0</v>
      </c>
      <c r="V43" s="169" t="s">
        <v>419</v>
      </c>
      <c r="W43" s="146">
        <f>SUM(W44:W48)</f>
        <v>0</v>
      </c>
      <c r="X43" s="147">
        <f>SUM(X44:X48)</f>
        <v>0</v>
      </c>
    </row>
    <row r="44" spans="1:24" ht="14.25">
      <c r="A44" s="162">
        <v>12</v>
      </c>
      <c r="B44" s="109"/>
      <c r="C44" s="110"/>
      <c r="D44" s="109"/>
      <c r="E44" s="111"/>
      <c r="F44" s="93"/>
      <c r="G44" s="94"/>
      <c r="H44" s="109"/>
      <c r="I44" s="112"/>
      <c r="J44" s="73"/>
      <c r="K44" s="78"/>
      <c r="L44" s="79"/>
      <c r="M44" s="80"/>
      <c r="N44" s="81">
        <f>C44+E44+G44+I44+J44+L44+M44</f>
        <v>0</v>
      </c>
      <c r="O44" s="100"/>
      <c r="P44" s="82"/>
      <c r="Q44" s="83"/>
      <c r="R44" s="84"/>
      <c r="S44" s="85"/>
      <c r="T44" s="86">
        <f>SUM(P44:S44)</f>
        <v>0</v>
      </c>
      <c r="V44" s="163">
        <v>12</v>
      </c>
      <c r="W44" s="149"/>
      <c r="X44" s="150"/>
    </row>
    <row r="45" spans="1:24" ht="14.25">
      <c r="A45" s="162">
        <v>11</v>
      </c>
      <c r="B45" s="109"/>
      <c r="C45" s="110"/>
      <c r="D45" s="109"/>
      <c r="E45" s="111"/>
      <c r="F45" s="93"/>
      <c r="G45" s="94"/>
      <c r="H45" s="109"/>
      <c r="I45" s="112"/>
      <c r="J45" s="92"/>
      <c r="K45" s="97"/>
      <c r="L45" s="98"/>
      <c r="M45" s="99"/>
      <c r="N45" s="81">
        <f>C45+E45+G45+I45+J45+L45+M45</f>
        <v>0</v>
      </c>
      <c r="O45" s="100"/>
      <c r="P45" s="101"/>
      <c r="Q45" s="102"/>
      <c r="R45" s="103"/>
      <c r="S45" s="104"/>
      <c r="T45" s="105">
        <f>SUM(P45:S45)</f>
        <v>0</v>
      </c>
      <c r="V45" s="106">
        <v>11</v>
      </c>
      <c r="W45" s="113"/>
      <c r="X45" s="114"/>
    </row>
    <row r="46" spans="1:24" ht="14.25">
      <c r="A46" s="173">
        <v>10</v>
      </c>
      <c r="B46" s="109"/>
      <c r="C46" s="110"/>
      <c r="D46" s="109"/>
      <c r="E46" s="111"/>
      <c r="F46" s="93"/>
      <c r="G46" s="94"/>
      <c r="H46" s="109"/>
      <c r="I46" s="112"/>
      <c r="J46" s="92"/>
      <c r="K46" s="97"/>
      <c r="L46" s="98"/>
      <c r="M46" s="99"/>
      <c r="N46" s="81">
        <f>C46+E46+G46+I46+J46+L46+M46</f>
        <v>0</v>
      </c>
      <c r="O46" s="100"/>
      <c r="P46" s="101"/>
      <c r="Q46" s="102"/>
      <c r="R46" s="103"/>
      <c r="S46" s="104"/>
      <c r="T46" s="105">
        <f>SUM(P46:S46)</f>
        <v>0</v>
      </c>
      <c r="V46" s="106">
        <v>10</v>
      </c>
      <c r="W46" s="113"/>
      <c r="X46" s="114"/>
    </row>
    <row r="47" spans="1:24" ht="14.25">
      <c r="A47" s="174">
        <v>9</v>
      </c>
      <c r="B47" s="109"/>
      <c r="C47" s="110"/>
      <c r="D47" s="109"/>
      <c r="E47" s="111"/>
      <c r="F47" s="93"/>
      <c r="G47" s="94"/>
      <c r="H47" s="109"/>
      <c r="I47" s="112"/>
      <c r="J47" s="92"/>
      <c r="K47" s="97"/>
      <c r="L47" s="98"/>
      <c r="M47" s="99"/>
      <c r="N47" s="81">
        <f>C47+E47+G47+I47+J47+L47+M47</f>
        <v>0</v>
      </c>
      <c r="O47" s="100"/>
      <c r="P47" s="101"/>
      <c r="Q47" s="102"/>
      <c r="R47" s="103"/>
      <c r="S47" s="104"/>
      <c r="T47" s="105">
        <f>SUM(P47:S47)</f>
        <v>0</v>
      </c>
      <c r="V47" s="175">
        <v>9</v>
      </c>
      <c r="W47" s="113"/>
      <c r="X47" s="114"/>
    </row>
    <row r="48" spans="1:24" ht="15" thickBot="1">
      <c r="A48" s="174">
        <v>8</v>
      </c>
      <c r="B48" s="176"/>
      <c r="C48" s="110"/>
      <c r="D48" s="109"/>
      <c r="E48" s="111"/>
      <c r="F48" s="93"/>
      <c r="G48" s="94"/>
      <c r="H48" s="109"/>
      <c r="I48" s="112"/>
      <c r="J48" s="153"/>
      <c r="K48" s="123"/>
      <c r="L48" s="124"/>
      <c r="M48" s="125"/>
      <c r="N48" s="81">
        <f>C48+E48+G48+I48+J48+L48+M48</f>
        <v>0</v>
      </c>
      <c r="O48" s="100"/>
      <c r="P48" s="126"/>
      <c r="Q48" s="127"/>
      <c r="R48" s="154"/>
      <c r="S48" s="155"/>
      <c r="T48" s="128">
        <f>SUM(P48:S48)</f>
        <v>0</v>
      </c>
      <c r="V48" s="177">
        <v>8</v>
      </c>
      <c r="W48" s="130"/>
      <c r="X48" s="131"/>
    </row>
    <row r="49" spans="1:24" ht="13.5" customHeight="1" thickBot="1">
      <c r="A49" s="178" t="s">
        <v>420</v>
      </c>
      <c r="B49" s="179">
        <f>+B43+B37+B30+B23+B14+B12</f>
        <v>121</v>
      </c>
      <c r="C49" s="180">
        <f>C12+C14+C23+C30+C37+C43</f>
        <v>92242.12</v>
      </c>
      <c r="D49" s="179">
        <f>+D43+D37+D30+D23+D14+D12</f>
        <v>0</v>
      </c>
      <c r="E49" s="180">
        <f>E12+E14+E23+E30+E37+E43</f>
        <v>0</v>
      </c>
      <c r="F49" s="179">
        <f>+F43+F37+F30+F23+F14+F12</f>
        <v>0</v>
      </c>
      <c r="G49" s="180">
        <f>G12+G14+G23+G30+G37+G43</f>
        <v>0</v>
      </c>
      <c r="H49" s="179">
        <f>+H43+H37+H30+H23+H14+H12</f>
        <v>76</v>
      </c>
      <c r="I49" s="181">
        <f>I12+I14+I23+I30+I37+I43</f>
        <v>131771.32</v>
      </c>
      <c r="J49" s="180">
        <f>+J43+J37+J30+J23+J14</f>
        <v>0</v>
      </c>
      <c r="K49" s="179">
        <f>+K43+K37+K30+K23+K14+K12</f>
        <v>0</v>
      </c>
      <c r="L49" s="181">
        <f>L12+L14+L23+L30+L37+L43</f>
        <v>0</v>
      </c>
      <c r="M49" s="180">
        <f>M12+M14+M23+M30+M37+M43</f>
        <v>0</v>
      </c>
      <c r="N49" s="180">
        <f>N12+N14+N23+N30+N37+N43</f>
        <v>224013.43999999997</v>
      </c>
      <c r="O49" s="100"/>
      <c r="P49" s="182">
        <f>+P43+P37+P30+P23+P14</f>
        <v>0</v>
      </c>
      <c r="Q49" s="180">
        <f>+Q43+Q37+Q30+Q23+Q14</f>
        <v>0</v>
      </c>
      <c r="R49" s="183">
        <f>+R43+R37+R30+R23+R14</f>
        <v>0</v>
      </c>
      <c r="S49" s="184">
        <f>+S43+S37+S30+S23+S14</f>
        <v>0</v>
      </c>
      <c r="T49" s="144">
        <f>+T43+T37+T30+T23+T14+T12</f>
        <v>0</v>
      </c>
      <c r="V49" s="185" t="s">
        <v>420</v>
      </c>
      <c r="W49" s="186">
        <f>W14+W23+W30+W37+W43</f>
        <v>269</v>
      </c>
      <c r="X49" s="187">
        <f>X14+X23+X30+X37+X43</f>
        <v>200778.83</v>
      </c>
    </row>
    <row r="50" spans="1:24" ht="15" thickBot="1">
      <c r="A50" s="188" t="s">
        <v>421</v>
      </c>
      <c r="B50" s="189"/>
      <c r="C50" s="190"/>
      <c r="D50" s="191"/>
      <c r="E50" s="192"/>
      <c r="F50" s="191"/>
      <c r="G50" s="192"/>
      <c r="H50" s="193"/>
      <c r="I50" s="192"/>
      <c r="J50" s="192"/>
      <c r="K50" s="191"/>
      <c r="L50" s="192"/>
      <c r="M50" s="192"/>
      <c r="N50" s="194"/>
      <c r="O50" s="63"/>
      <c r="P50" s="387" t="s">
        <v>422</v>
      </c>
      <c r="Q50" s="388"/>
      <c r="R50" s="388"/>
      <c r="S50" s="388"/>
      <c r="T50" s="389"/>
      <c r="V50" s="195" t="s">
        <v>423</v>
      </c>
      <c r="W50" s="196"/>
      <c r="X50" s="197"/>
    </row>
    <row r="51" spans="1:24" ht="13.5" customHeight="1" thickBot="1">
      <c r="A51" s="198" t="s">
        <v>379</v>
      </c>
      <c r="B51" s="199">
        <f aca="true" t="shared" si="12" ref="B51:N51">SUM(B52:B57)</f>
        <v>27</v>
      </c>
      <c r="C51" s="200">
        <f t="shared" si="12"/>
        <v>19322.11</v>
      </c>
      <c r="D51" s="199">
        <f t="shared" si="12"/>
        <v>0</v>
      </c>
      <c r="E51" s="200">
        <f t="shared" si="12"/>
        <v>0</v>
      </c>
      <c r="F51" s="199">
        <f t="shared" si="12"/>
        <v>14</v>
      </c>
      <c r="G51" s="201">
        <f t="shared" si="12"/>
        <v>8335.789999999999</v>
      </c>
      <c r="H51" s="202">
        <f t="shared" si="12"/>
        <v>0</v>
      </c>
      <c r="I51" s="203">
        <f t="shared" si="12"/>
        <v>0</v>
      </c>
      <c r="J51" s="204">
        <f t="shared" si="12"/>
        <v>0</v>
      </c>
      <c r="K51" s="199">
        <f t="shared" si="12"/>
        <v>28</v>
      </c>
      <c r="L51" s="205">
        <f>SUM(L52:L57)</f>
        <v>31610.46</v>
      </c>
      <c r="M51" s="206">
        <f t="shared" si="12"/>
        <v>0</v>
      </c>
      <c r="N51" s="207">
        <f t="shared" si="12"/>
        <v>59268.36</v>
      </c>
      <c r="O51" s="63"/>
      <c r="P51" s="64">
        <f>SUM(P52:P57)</f>
        <v>0</v>
      </c>
      <c r="Q51" s="70">
        <f>SUM(Q52:Q57)</f>
        <v>0</v>
      </c>
      <c r="R51" s="171">
        <f>SUM(R52:R57)</f>
        <v>0</v>
      </c>
      <c r="S51" s="172">
        <f>SUM(S52:S57)</f>
        <v>0</v>
      </c>
      <c r="T51" s="144">
        <f>SUM(T52:T57)</f>
        <v>0</v>
      </c>
      <c r="V51" s="208" t="s">
        <v>424</v>
      </c>
      <c r="W51" s="209">
        <f>SUM(W52:W56)</f>
        <v>25</v>
      </c>
      <c r="X51" s="210">
        <f>SUM(X52:X56)</f>
        <v>66340.15000000001</v>
      </c>
    </row>
    <row r="52" spans="1:24" ht="14.25">
      <c r="A52" s="211" t="s">
        <v>381</v>
      </c>
      <c r="B52" s="109"/>
      <c r="C52" s="110"/>
      <c r="D52" s="109"/>
      <c r="E52" s="110"/>
      <c r="F52" s="109"/>
      <c r="G52" s="114"/>
      <c r="H52" s="72"/>
      <c r="I52" s="76"/>
      <c r="J52" s="73"/>
      <c r="K52" s="109"/>
      <c r="L52" s="212"/>
      <c r="M52" s="213"/>
      <c r="N52" s="81">
        <f aca="true" t="shared" si="13" ref="N52:N57">C52+E52+G52+I52+J52+L52+M52</f>
        <v>0</v>
      </c>
      <c r="O52" s="100"/>
      <c r="P52" s="82"/>
      <c r="Q52" s="83"/>
      <c r="R52" s="84"/>
      <c r="S52" s="85"/>
      <c r="T52" s="86">
        <f aca="true" t="shared" si="14" ref="T52:T57">SUM(P52:S52)</f>
        <v>0</v>
      </c>
      <c r="V52" s="163" t="s">
        <v>425</v>
      </c>
      <c r="W52" s="149">
        <v>21</v>
      </c>
      <c r="X52" s="150">
        <v>59073.97</v>
      </c>
    </row>
    <row r="53" spans="1:24" ht="14.25">
      <c r="A53" s="214" t="s">
        <v>426</v>
      </c>
      <c r="B53" s="109"/>
      <c r="C53" s="110"/>
      <c r="D53" s="109"/>
      <c r="E53" s="110"/>
      <c r="F53" s="109"/>
      <c r="G53" s="114"/>
      <c r="H53" s="91"/>
      <c r="I53" s="95"/>
      <c r="J53" s="92"/>
      <c r="K53" s="109"/>
      <c r="L53" s="212"/>
      <c r="M53" s="215"/>
      <c r="N53" s="81">
        <f t="shared" si="13"/>
        <v>0</v>
      </c>
      <c r="O53" s="100"/>
      <c r="P53" s="101"/>
      <c r="Q53" s="102"/>
      <c r="R53" s="103"/>
      <c r="S53" s="104"/>
      <c r="T53" s="105">
        <f t="shared" si="14"/>
        <v>0</v>
      </c>
      <c r="V53" s="106" t="s">
        <v>427</v>
      </c>
      <c r="W53" s="113">
        <v>2</v>
      </c>
      <c r="X53" s="114">
        <v>5238.01</v>
      </c>
    </row>
    <row r="54" spans="1:24" ht="13.5" customHeight="1">
      <c r="A54" s="214" t="s">
        <v>385</v>
      </c>
      <c r="B54" s="109"/>
      <c r="C54" s="110"/>
      <c r="D54" s="109"/>
      <c r="E54" s="110"/>
      <c r="F54" s="109"/>
      <c r="G54" s="114"/>
      <c r="H54" s="91"/>
      <c r="I54" s="95"/>
      <c r="J54" s="92"/>
      <c r="K54" s="109"/>
      <c r="L54" s="212"/>
      <c r="M54" s="215"/>
      <c r="N54" s="81">
        <f t="shared" si="13"/>
        <v>0</v>
      </c>
      <c r="O54" s="100"/>
      <c r="P54" s="101"/>
      <c r="Q54" s="102"/>
      <c r="R54" s="103"/>
      <c r="S54" s="104"/>
      <c r="T54" s="105">
        <f t="shared" si="14"/>
        <v>0</v>
      </c>
      <c r="V54" s="106" t="s">
        <v>428</v>
      </c>
      <c r="W54" s="113">
        <v>2</v>
      </c>
      <c r="X54" s="114">
        <v>2028.17</v>
      </c>
    </row>
    <row r="55" spans="1:24" ht="14.25">
      <c r="A55" s="214" t="s">
        <v>387</v>
      </c>
      <c r="B55" s="109">
        <v>4</v>
      </c>
      <c r="C55" s="110">
        <v>2765.33</v>
      </c>
      <c r="D55" s="109"/>
      <c r="E55" s="110"/>
      <c r="F55" s="109"/>
      <c r="G55" s="114"/>
      <c r="H55" s="91"/>
      <c r="I55" s="95"/>
      <c r="J55" s="92"/>
      <c r="K55" s="109">
        <v>5</v>
      </c>
      <c r="L55" s="212">
        <v>5482.82</v>
      </c>
      <c r="M55" s="215"/>
      <c r="N55" s="81">
        <f t="shared" si="13"/>
        <v>8248.15</v>
      </c>
      <c r="O55" s="100"/>
      <c r="P55" s="101"/>
      <c r="Q55" s="102"/>
      <c r="R55" s="103"/>
      <c r="S55" s="104"/>
      <c r="T55" s="105">
        <f t="shared" si="14"/>
        <v>0</v>
      </c>
      <c r="V55" s="106" t="s">
        <v>429</v>
      </c>
      <c r="W55" s="113"/>
      <c r="X55" s="114"/>
    </row>
    <row r="56" spans="1:24" ht="15" thickBot="1">
      <c r="A56" s="214" t="s">
        <v>389</v>
      </c>
      <c r="B56" s="109">
        <v>17</v>
      </c>
      <c r="C56" s="110">
        <v>12249.85</v>
      </c>
      <c r="D56" s="109"/>
      <c r="E56" s="110"/>
      <c r="F56" s="109">
        <v>10</v>
      </c>
      <c r="G56" s="114">
        <v>6090.4</v>
      </c>
      <c r="H56" s="91"/>
      <c r="I56" s="95"/>
      <c r="J56" s="92"/>
      <c r="K56" s="109">
        <v>17</v>
      </c>
      <c r="L56" s="212">
        <v>18451.64</v>
      </c>
      <c r="M56" s="215"/>
      <c r="N56" s="81">
        <f t="shared" si="13"/>
        <v>36791.89</v>
      </c>
      <c r="O56" s="100"/>
      <c r="P56" s="101"/>
      <c r="Q56" s="102"/>
      <c r="R56" s="103"/>
      <c r="S56" s="104"/>
      <c r="T56" s="105">
        <f t="shared" si="14"/>
        <v>0</v>
      </c>
      <c r="V56" s="129" t="s">
        <v>430</v>
      </c>
      <c r="W56" s="130"/>
      <c r="X56" s="131"/>
    </row>
    <row r="57" spans="1:24" ht="15" thickBot="1">
      <c r="A57" s="216" t="s">
        <v>391</v>
      </c>
      <c r="B57" s="109">
        <v>6</v>
      </c>
      <c r="C57" s="110">
        <v>4306.93</v>
      </c>
      <c r="D57" s="109"/>
      <c r="E57" s="110"/>
      <c r="F57" s="109">
        <v>4</v>
      </c>
      <c r="G57" s="114">
        <v>2245.39</v>
      </c>
      <c r="H57" s="217"/>
      <c r="I57" s="218"/>
      <c r="J57" s="153"/>
      <c r="K57" s="109">
        <v>6</v>
      </c>
      <c r="L57" s="212">
        <v>7676</v>
      </c>
      <c r="M57" s="219"/>
      <c r="N57" s="81">
        <f t="shared" si="13"/>
        <v>14228.32</v>
      </c>
      <c r="O57" s="100"/>
      <c r="P57" s="126"/>
      <c r="Q57" s="127"/>
      <c r="R57" s="154"/>
      <c r="S57" s="155"/>
      <c r="T57" s="128">
        <f t="shared" si="14"/>
        <v>0</v>
      </c>
      <c r="V57" s="208" t="s">
        <v>431</v>
      </c>
      <c r="W57" s="220">
        <f>SUM(W58:W62)</f>
        <v>13</v>
      </c>
      <c r="X57" s="147">
        <f>SUM(X58:X62)</f>
        <v>11538.27</v>
      </c>
    </row>
    <row r="58" spans="1:24" ht="15" thickBot="1">
      <c r="A58" s="55" t="s">
        <v>393</v>
      </c>
      <c r="B58" s="133">
        <f aca="true" t="shared" si="15" ref="B58:K58">SUM(B59:B64)</f>
        <v>296</v>
      </c>
      <c r="C58" s="158">
        <f t="shared" si="15"/>
        <v>195902.72</v>
      </c>
      <c r="D58" s="133">
        <f t="shared" si="15"/>
        <v>0</v>
      </c>
      <c r="E58" s="158">
        <f t="shared" si="15"/>
        <v>0</v>
      </c>
      <c r="F58" s="221">
        <f t="shared" si="15"/>
        <v>237</v>
      </c>
      <c r="G58" s="222">
        <f t="shared" si="15"/>
        <v>108523.19</v>
      </c>
      <c r="H58" s="223">
        <f t="shared" si="15"/>
        <v>0</v>
      </c>
      <c r="I58" s="224">
        <f t="shared" si="15"/>
        <v>0</v>
      </c>
      <c r="J58" s="70">
        <f t="shared" si="15"/>
        <v>0</v>
      </c>
      <c r="K58" s="221">
        <f t="shared" si="15"/>
        <v>314</v>
      </c>
      <c r="L58" s="225">
        <f>SUM(L59:L64)</f>
        <v>348580.72</v>
      </c>
      <c r="M58" s="226">
        <v>0</v>
      </c>
      <c r="N58" s="144">
        <f>SUM(N59:N64)</f>
        <v>653006.63</v>
      </c>
      <c r="O58" s="63"/>
      <c r="P58" s="64">
        <f>SUM(P59:P64)</f>
        <v>0</v>
      </c>
      <c r="Q58" s="70">
        <f>SUM(Q59:Q64)</f>
        <v>0</v>
      </c>
      <c r="R58" s="171">
        <f>SUM(R59:R64)</f>
        <v>0</v>
      </c>
      <c r="S58" s="172">
        <f>SUM(S59:S64)</f>
        <v>0</v>
      </c>
      <c r="T58" s="144">
        <f>SUM(T59:T64)</f>
        <v>0</v>
      </c>
      <c r="V58" s="227">
        <v>14</v>
      </c>
      <c r="W58" s="228">
        <v>8</v>
      </c>
      <c r="X58" s="150">
        <v>7962.76</v>
      </c>
    </row>
    <row r="59" spans="1:24" ht="14.25">
      <c r="A59" s="211" t="s">
        <v>395</v>
      </c>
      <c r="B59" s="109">
        <v>19</v>
      </c>
      <c r="C59" s="110">
        <v>13119.83</v>
      </c>
      <c r="D59" s="109"/>
      <c r="E59" s="110"/>
      <c r="F59" s="109">
        <v>16</v>
      </c>
      <c r="G59" s="114">
        <f>6363.73+142.68</f>
        <v>6506.41</v>
      </c>
      <c r="H59" s="72"/>
      <c r="I59" s="76"/>
      <c r="J59" s="73"/>
      <c r="K59" s="109">
        <v>23</v>
      </c>
      <c r="L59" s="212">
        <v>26388.1</v>
      </c>
      <c r="M59" s="213"/>
      <c r="N59" s="81">
        <f aca="true" t="shared" si="16" ref="N59:N64">C59+E59+G59+I59+J59+L59+M59</f>
        <v>46014.34</v>
      </c>
      <c r="O59" s="100"/>
      <c r="P59" s="82"/>
      <c r="Q59" s="83"/>
      <c r="R59" s="84"/>
      <c r="S59" s="85"/>
      <c r="T59" s="86">
        <f aca="true" t="shared" si="17" ref="T59:T64">SUM(P59:S59)</f>
        <v>0</v>
      </c>
      <c r="V59" s="229">
        <v>13</v>
      </c>
      <c r="W59" s="109">
        <v>3</v>
      </c>
      <c r="X59" s="114">
        <v>1792.7</v>
      </c>
    </row>
    <row r="60" spans="1:24" ht="14.25">
      <c r="A60" s="214" t="s">
        <v>397</v>
      </c>
      <c r="B60" s="109">
        <v>37</v>
      </c>
      <c r="C60" s="110">
        <v>25024.2</v>
      </c>
      <c r="D60" s="109"/>
      <c r="E60" s="110"/>
      <c r="F60" s="109">
        <v>28</v>
      </c>
      <c r="G60" s="114">
        <f>12320.92+142.68</f>
        <v>12463.6</v>
      </c>
      <c r="H60" s="91"/>
      <c r="I60" s="95"/>
      <c r="J60" s="92"/>
      <c r="K60" s="109">
        <v>42</v>
      </c>
      <c r="L60" s="212">
        <v>47415.74</v>
      </c>
      <c r="M60" s="215"/>
      <c r="N60" s="81">
        <f t="shared" si="16"/>
        <v>84903.54000000001</v>
      </c>
      <c r="O60" s="100"/>
      <c r="P60" s="101"/>
      <c r="Q60" s="102"/>
      <c r="R60" s="103"/>
      <c r="S60" s="104"/>
      <c r="T60" s="105">
        <f t="shared" si="17"/>
        <v>0</v>
      </c>
      <c r="V60" s="229">
        <v>12</v>
      </c>
      <c r="W60" s="109">
        <v>1</v>
      </c>
      <c r="X60" s="114">
        <v>829.98</v>
      </c>
    </row>
    <row r="61" spans="1:24" ht="14.25">
      <c r="A61" s="214" t="s">
        <v>399</v>
      </c>
      <c r="B61" s="109">
        <v>178</v>
      </c>
      <c r="C61" s="110">
        <v>118826.1</v>
      </c>
      <c r="D61" s="109"/>
      <c r="E61" s="110"/>
      <c r="F61" s="109">
        <v>152</v>
      </c>
      <c r="G61" s="114">
        <v>78569.83</v>
      </c>
      <c r="H61" s="91"/>
      <c r="I61" s="95"/>
      <c r="J61" s="92"/>
      <c r="K61" s="109">
        <v>177</v>
      </c>
      <c r="L61" s="212">
        <v>194513.96</v>
      </c>
      <c r="M61" s="215"/>
      <c r="N61" s="81">
        <f t="shared" si="16"/>
        <v>391909.89</v>
      </c>
      <c r="O61" s="100"/>
      <c r="P61" s="101"/>
      <c r="Q61" s="102"/>
      <c r="R61" s="103"/>
      <c r="S61" s="104"/>
      <c r="T61" s="105">
        <f t="shared" si="17"/>
        <v>0</v>
      </c>
      <c r="V61" s="229">
        <v>11</v>
      </c>
      <c r="W61" s="109"/>
      <c r="X61" s="114"/>
    </row>
    <row r="62" spans="1:24" ht="15" thickBot="1">
      <c r="A62" s="214" t="s">
        <v>401</v>
      </c>
      <c r="B62" s="109">
        <v>37</v>
      </c>
      <c r="C62" s="110">
        <v>23781.44</v>
      </c>
      <c r="D62" s="109"/>
      <c r="E62" s="110"/>
      <c r="F62" s="109">
        <v>27</v>
      </c>
      <c r="G62" s="114">
        <f>6403.59+142.68</f>
        <v>6546.27</v>
      </c>
      <c r="H62" s="91"/>
      <c r="I62" s="95"/>
      <c r="J62" s="92"/>
      <c r="K62" s="109">
        <v>34</v>
      </c>
      <c r="L62" s="212">
        <v>37857.64</v>
      </c>
      <c r="M62" s="215"/>
      <c r="N62" s="81">
        <f t="shared" si="16"/>
        <v>68185.35</v>
      </c>
      <c r="O62" s="100"/>
      <c r="P62" s="101"/>
      <c r="Q62" s="102"/>
      <c r="R62" s="103"/>
      <c r="S62" s="104"/>
      <c r="T62" s="105">
        <f t="shared" si="17"/>
        <v>0</v>
      </c>
      <c r="V62" s="230">
        <v>10</v>
      </c>
      <c r="W62" s="176">
        <v>1</v>
      </c>
      <c r="X62" s="131">
        <v>952.83</v>
      </c>
    </row>
    <row r="63" spans="1:24" ht="15" thickBot="1">
      <c r="A63" s="214" t="s">
        <v>403</v>
      </c>
      <c r="B63" s="109">
        <v>18</v>
      </c>
      <c r="C63" s="110">
        <v>10455.83</v>
      </c>
      <c r="D63" s="109"/>
      <c r="E63" s="110"/>
      <c r="F63" s="109">
        <v>12</v>
      </c>
      <c r="G63" s="114">
        <f>2794.26+784.74</f>
        <v>3579</v>
      </c>
      <c r="H63" s="91"/>
      <c r="I63" s="95"/>
      <c r="J63" s="92"/>
      <c r="K63" s="109">
        <v>30</v>
      </c>
      <c r="L63" s="212">
        <v>33021.28</v>
      </c>
      <c r="M63" s="215"/>
      <c r="N63" s="81">
        <f t="shared" si="16"/>
        <v>47056.11</v>
      </c>
      <c r="O63" s="100"/>
      <c r="P63" s="101"/>
      <c r="Q63" s="102"/>
      <c r="R63" s="103"/>
      <c r="S63" s="104"/>
      <c r="T63" s="105">
        <f t="shared" si="17"/>
        <v>0</v>
      </c>
      <c r="V63" s="169" t="s">
        <v>432</v>
      </c>
      <c r="W63" s="220">
        <f>SUM(W64:W68)</f>
        <v>0</v>
      </c>
      <c r="X63" s="147">
        <f>SUM(X64:X68)</f>
        <v>0</v>
      </c>
    </row>
    <row r="64" spans="1:24" ht="15" thickBot="1">
      <c r="A64" s="216" t="s">
        <v>405</v>
      </c>
      <c r="B64" s="109">
        <v>7</v>
      </c>
      <c r="C64" s="110">
        <v>4695.32</v>
      </c>
      <c r="D64" s="109"/>
      <c r="E64" s="110"/>
      <c r="F64" s="109">
        <v>2</v>
      </c>
      <c r="G64" s="114">
        <v>858.08</v>
      </c>
      <c r="H64" s="217"/>
      <c r="I64" s="218"/>
      <c r="J64" s="153"/>
      <c r="K64" s="109">
        <v>8</v>
      </c>
      <c r="L64" s="212">
        <v>9384</v>
      </c>
      <c r="M64" s="219"/>
      <c r="N64" s="81">
        <f t="shared" si="16"/>
        <v>14937.4</v>
      </c>
      <c r="O64" s="100"/>
      <c r="P64" s="126"/>
      <c r="Q64" s="127"/>
      <c r="R64" s="154"/>
      <c r="S64" s="155"/>
      <c r="T64" s="128">
        <f t="shared" si="17"/>
        <v>0</v>
      </c>
      <c r="V64" s="163" t="s">
        <v>433</v>
      </c>
      <c r="W64" s="228"/>
      <c r="X64" s="150"/>
    </row>
    <row r="65" spans="1:24" ht="15" thickBot="1">
      <c r="A65" s="55" t="s">
        <v>434</v>
      </c>
      <c r="B65" s="133">
        <f aca="true" t="shared" si="18" ref="B65:K65">SUM(B66:B70)</f>
        <v>81</v>
      </c>
      <c r="C65" s="158">
        <f t="shared" si="18"/>
        <v>51009.52</v>
      </c>
      <c r="D65" s="133">
        <f t="shared" si="18"/>
        <v>0</v>
      </c>
      <c r="E65" s="158">
        <f t="shared" si="18"/>
        <v>0</v>
      </c>
      <c r="F65" s="221">
        <f t="shared" si="18"/>
        <v>68</v>
      </c>
      <c r="G65" s="222">
        <f t="shared" si="18"/>
        <v>28344.9</v>
      </c>
      <c r="H65" s="223">
        <f t="shared" si="18"/>
        <v>0</v>
      </c>
      <c r="I65" s="224">
        <f t="shared" si="18"/>
        <v>0</v>
      </c>
      <c r="J65" s="70">
        <f t="shared" si="18"/>
        <v>0</v>
      </c>
      <c r="K65" s="221">
        <f t="shared" si="18"/>
        <v>94</v>
      </c>
      <c r="L65" s="225">
        <f>SUM(L66:L70)</f>
        <v>104661.52</v>
      </c>
      <c r="M65" s="226">
        <v>0</v>
      </c>
      <c r="N65" s="144">
        <f>SUM(N66:N70)</f>
        <v>184015.93999999997</v>
      </c>
      <c r="O65" s="63"/>
      <c r="P65" s="64">
        <f>SUM(P66:P70)</f>
        <v>0</v>
      </c>
      <c r="Q65" s="70">
        <f>SUM(Q66:Q70)</f>
        <v>0</v>
      </c>
      <c r="R65" s="171">
        <f>SUM(R66:R70)</f>
        <v>0</v>
      </c>
      <c r="S65" s="172">
        <f>SUM(S66:S70)</f>
        <v>0</v>
      </c>
      <c r="T65" s="144">
        <f>SUM(T66:T70)</f>
        <v>0</v>
      </c>
      <c r="V65" s="106" t="s">
        <v>435</v>
      </c>
      <c r="W65" s="109"/>
      <c r="X65" s="114"/>
    </row>
    <row r="66" spans="1:24" ht="14.25">
      <c r="A66" s="211" t="s">
        <v>409</v>
      </c>
      <c r="B66" s="109">
        <v>7</v>
      </c>
      <c r="C66" s="110">
        <v>4493.09</v>
      </c>
      <c r="D66" s="109"/>
      <c r="E66" s="110"/>
      <c r="F66" s="109">
        <v>7</v>
      </c>
      <c r="G66" s="114">
        <f>2475.98+161.98</f>
        <v>2637.96</v>
      </c>
      <c r="H66" s="72"/>
      <c r="I66" s="76"/>
      <c r="J66" s="73"/>
      <c r="K66" s="109">
        <v>9</v>
      </c>
      <c r="L66" s="212">
        <v>9723.02</v>
      </c>
      <c r="M66" s="213"/>
      <c r="N66" s="81">
        <f>C66+E66+G66+I66+J66+L66+M66</f>
        <v>16854.07</v>
      </c>
      <c r="O66" s="100"/>
      <c r="P66" s="82"/>
      <c r="Q66" s="83"/>
      <c r="R66" s="84"/>
      <c r="S66" s="85"/>
      <c r="T66" s="86">
        <f>SUM(P66:S66)</f>
        <v>0</v>
      </c>
      <c r="V66" s="106" t="s">
        <v>436</v>
      </c>
      <c r="W66" s="109"/>
      <c r="X66" s="114"/>
    </row>
    <row r="67" spans="1:24" ht="14.25">
      <c r="A67" s="214" t="s">
        <v>411</v>
      </c>
      <c r="B67" s="109">
        <v>33</v>
      </c>
      <c r="C67" s="110">
        <v>21088.55</v>
      </c>
      <c r="D67" s="109"/>
      <c r="E67" s="110"/>
      <c r="F67" s="109">
        <v>30</v>
      </c>
      <c r="G67" s="114">
        <v>15374.93</v>
      </c>
      <c r="H67" s="91"/>
      <c r="I67" s="95"/>
      <c r="J67" s="92"/>
      <c r="K67" s="109">
        <v>42</v>
      </c>
      <c r="L67" s="212">
        <v>47692.2</v>
      </c>
      <c r="M67" s="215"/>
      <c r="N67" s="81">
        <f>C67+E67+G67+I67+J67+L67+M67</f>
        <v>84155.68</v>
      </c>
      <c r="O67" s="100"/>
      <c r="P67" s="101"/>
      <c r="Q67" s="102"/>
      <c r="R67" s="103"/>
      <c r="S67" s="104"/>
      <c r="T67" s="105">
        <f>SUM(P67:S67)</f>
        <v>0</v>
      </c>
      <c r="V67" s="106" t="s">
        <v>437</v>
      </c>
      <c r="W67" s="109"/>
      <c r="X67" s="114"/>
    </row>
    <row r="68" spans="1:24" ht="15" thickBot="1">
      <c r="A68" s="214" t="s">
        <v>413</v>
      </c>
      <c r="B68" s="109">
        <v>25</v>
      </c>
      <c r="C68" s="110">
        <v>15292.73</v>
      </c>
      <c r="D68" s="109"/>
      <c r="E68" s="110"/>
      <c r="F68" s="109">
        <v>19</v>
      </c>
      <c r="G68" s="114">
        <v>5125.51</v>
      </c>
      <c r="H68" s="91"/>
      <c r="I68" s="95"/>
      <c r="J68" s="92"/>
      <c r="K68" s="109">
        <v>25</v>
      </c>
      <c r="L68" s="212">
        <v>27139.74</v>
      </c>
      <c r="M68" s="215"/>
      <c r="N68" s="81">
        <f>C68+E68+G68+I68+J68+L68+M68</f>
        <v>47557.979999999996</v>
      </c>
      <c r="O68" s="100"/>
      <c r="P68" s="101"/>
      <c r="Q68" s="102"/>
      <c r="R68" s="103"/>
      <c r="S68" s="104"/>
      <c r="T68" s="105">
        <f>SUM(P68:S68)</f>
        <v>0</v>
      </c>
      <c r="V68" s="129" t="s">
        <v>438</v>
      </c>
      <c r="W68" s="176"/>
      <c r="X68" s="131"/>
    </row>
    <row r="69" spans="1:24" ht="15" thickBot="1">
      <c r="A69" s="214" t="s">
        <v>415</v>
      </c>
      <c r="B69" s="109">
        <v>16</v>
      </c>
      <c r="C69" s="110">
        <v>10135.15</v>
      </c>
      <c r="D69" s="109"/>
      <c r="E69" s="110"/>
      <c r="F69" s="109">
        <v>12</v>
      </c>
      <c r="G69" s="114">
        <v>5206.5</v>
      </c>
      <c r="H69" s="91"/>
      <c r="I69" s="95"/>
      <c r="J69" s="92"/>
      <c r="K69" s="109">
        <v>18</v>
      </c>
      <c r="L69" s="212">
        <v>20106.56</v>
      </c>
      <c r="M69" s="215"/>
      <c r="N69" s="81">
        <f>C69+E69+G69+I69+J69+L69+M69</f>
        <v>35448.21</v>
      </c>
      <c r="O69" s="100"/>
      <c r="P69" s="101"/>
      <c r="Q69" s="102"/>
      <c r="R69" s="103"/>
      <c r="S69" s="104"/>
      <c r="T69" s="105">
        <f>SUM(P69:S69)</f>
        <v>0</v>
      </c>
      <c r="V69" s="169" t="s">
        <v>439</v>
      </c>
      <c r="W69" s="220">
        <f>SUM(W70:W74)</f>
        <v>2</v>
      </c>
      <c r="X69" s="147">
        <f>SUM(X70:X74)</f>
        <v>2004.95</v>
      </c>
    </row>
    <row r="70" spans="1:24" ht="15" thickBot="1">
      <c r="A70" s="216" t="s">
        <v>440</v>
      </c>
      <c r="B70" s="109"/>
      <c r="C70" s="110"/>
      <c r="D70" s="109"/>
      <c r="E70" s="110"/>
      <c r="F70" s="109"/>
      <c r="G70" s="114"/>
      <c r="H70" s="217"/>
      <c r="I70" s="218"/>
      <c r="J70" s="153"/>
      <c r="K70" s="109"/>
      <c r="L70" s="212"/>
      <c r="M70" s="219"/>
      <c r="N70" s="81">
        <f>C70+E70+G70+I70+J70+L70+M70</f>
        <v>0</v>
      </c>
      <c r="O70" s="100"/>
      <c r="P70" s="126"/>
      <c r="Q70" s="127"/>
      <c r="R70" s="154"/>
      <c r="S70" s="155"/>
      <c r="T70" s="128">
        <f>SUM(P70:S70)</f>
        <v>0</v>
      </c>
      <c r="V70" s="163" t="s">
        <v>433</v>
      </c>
      <c r="W70" s="228">
        <v>2</v>
      </c>
      <c r="X70" s="150">
        <v>2004.95</v>
      </c>
    </row>
    <row r="71" spans="1:24" ht="15" thickBot="1">
      <c r="A71" s="231" t="s">
        <v>441</v>
      </c>
      <c r="B71" s="133">
        <v>0</v>
      </c>
      <c r="C71" s="158">
        <v>0</v>
      </c>
      <c r="D71" s="133">
        <v>0</v>
      </c>
      <c r="E71" s="158">
        <v>0</v>
      </c>
      <c r="F71" s="133">
        <v>0</v>
      </c>
      <c r="G71" s="222">
        <v>0</v>
      </c>
      <c r="H71" s="56">
        <v>0</v>
      </c>
      <c r="I71" s="60">
        <v>0</v>
      </c>
      <c r="J71" s="57">
        <v>0</v>
      </c>
      <c r="K71" s="133">
        <v>0</v>
      </c>
      <c r="L71" s="225">
        <v>0</v>
      </c>
      <c r="M71" s="232">
        <v>0</v>
      </c>
      <c r="N71" s="144">
        <v>0</v>
      </c>
      <c r="O71" s="63"/>
      <c r="P71" s="64">
        <f>SUM(P72:P76)</f>
        <v>0</v>
      </c>
      <c r="Q71" s="70">
        <f>SUM(Q72:Q76)</f>
        <v>0</v>
      </c>
      <c r="R71" s="171">
        <f>SUM(R72:R76)</f>
        <v>0</v>
      </c>
      <c r="S71" s="172">
        <f>SUM(S72:S76)</f>
        <v>0</v>
      </c>
      <c r="T71" s="144">
        <f>SUM(T72:T76)</f>
        <v>0</v>
      </c>
      <c r="V71" s="106" t="s">
        <v>435</v>
      </c>
      <c r="W71" s="109"/>
      <c r="X71" s="114"/>
    </row>
    <row r="72" spans="1:24" ht="14.25">
      <c r="A72" s="162">
        <v>12</v>
      </c>
      <c r="B72" s="109"/>
      <c r="C72" s="110"/>
      <c r="D72" s="109"/>
      <c r="E72" s="110"/>
      <c r="F72" s="109"/>
      <c r="G72" s="114"/>
      <c r="H72" s="72"/>
      <c r="I72" s="76"/>
      <c r="J72" s="73"/>
      <c r="K72" s="109"/>
      <c r="L72" s="212"/>
      <c r="M72" s="213"/>
      <c r="N72" s="81">
        <f>C72+E72+G72+I72+J72+L72+M72</f>
        <v>0</v>
      </c>
      <c r="O72" s="100"/>
      <c r="P72" s="82"/>
      <c r="Q72" s="83"/>
      <c r="R72" s="84"/>
      <c r="S72" s="85"/>
      <c r="T72" s="86">
        <f>SUM(P72:S72)</f>
        <v>0</v>
      </c>
      <c r="V72" s="106" t="s">
        <v>436</v>
      </c>
      <c r="W72" s="109"/>
      <c r="X72" s="114"/>
    </row>
    <row r="73" spans="1:24" ht="14.25">
      <c r="A73" s="162">
        <v>11</v>
      </c>
      <c r="B73" s="109"/>
      <c r="C73" s="110"/>
      <c r="D73" s="109"/>
      <c r="E73" s="110"/>
      <c r="F73" s="109"/>
      <c r="G73" s="114"/>
      <c r="H73" s="91"/>
      <c r="I73" s="95"/>
      <c r="J73" s="92"/>
      <c r="K73" s="109"/>
      <c r="L73" s="212"/>
      <c r="M73" s="215"/>
      <c r="N73" s="81">
        <f>C73+E73+G73+I73+J73+L73+M73</f>
        <v>0</v>
      </c>
      <c r="O73" s="100"/>
      <c r="P73" s="101"/>
      <c r="Q73" s="102"/>
      <c r="R73" s="233"/>
      <c r="S73" s="234"/>
      <c r="T73" s="105">
        <f>SUM(P73:S73)</f>
        <v>0</v>
      </c>
      <c r="V73" s="106" t="s">
        <v>437</v>
      </c>
      <c r="W73" s="109"/>
      <c r="X73" s="114"/>
    </row>
    <row r="74" spans="1:24" ht="15" thickBot="1">
      <c r="A74" s="173">
        <v>10</v>
      </c>
      <c r="B74" s="109"/>
      <c r="C74" s="110"/>
      <c r="D74" s="109"/>
      <c r="E74" s="110"/>
      <c r="F74" s="109"/>
      <c r="G74" s="114"/>
      <c r="H74" s="91"/>
      <c r="I74" s="95"/>
      <c r="J74" s="92"/>
      <c r="K74" s="109"/>
      <c r="L74" s="212"/>
      <c r="M74" s="215"/>
      <c r="N74" s="81">
        <f>C74+E74+G74+I74+J74+L74+M74</f>
        <v>0</v>
      </c>
      <c r="O74" s="100"/>
      <c r="P74" s="101"/>
      <c r="Q74" s="102"/>
      <c r="R74" s="103"/>
      <c r="S74" s="104"/>
      <c r="T74" s="105">
        <f>SUM(P74:S74)</f>
        <v>0</v>
      </c>
      <c r="V74" s="129" t="s">
        <v>438</v>
      </c>
      <c r="W74" s="176"/>
      <c r="X74" s="131"/>
    </row>
    <row r="75" spans="1:24" ht="15" thickBot="1">
      <c r="A75" s="174">
        <v>9</v>
      </c>
      <c r="B75" s="109"/>
      <c r="C75" s="110"/>
      <c r="D75" s="109"/>
      <c r="E75" s="110"/>
      <c r="F75" s="109"/>
      <c r="G75" s="114"/>
      <c r="H75" s="91"/>
      <c r="I75" s="95"/>
      <c r="J75" s="92"/>
      <c r="K75" s="109"/>
      <c r="L75" s="212"/>
      <c r="M75" s="215"/>
      <c r="N75" s="81">
        <f>C75+E75+G75+I75+J75+L75+M75</f>
        <v>0</v>
      </c>
      <c r="O75" s="100"/>
      <c r="P75" s="101"/>
      <c r="Q75" s="102"/>
      <c r="R75" s="235"/>
      <c r="S75" s="236"/>
      <c r="T75" s="105">
        <f>SUM(P75:S75)</f>
        <v>0</v>
      </c>
      <c r="V75" s="169" t="s">
        <v>442</v>
      </c>
      <c r="W75" s="220">
        <f>SUM(W76:W80)</f>
        <v>0</v>
      </c>
      <c r="X75" s="147">
        <f>SUM(X76:X80)</f>
        <v>0</v>
      </c>
    </row>
    <row r="76" spans="1:24" ht="15" thickBot="1">
      <c r="A76" s="174">
        <v>8</v>
      </c>
      <c r="B76" s="109"/>
      <c r="C76" s="110"/>
      <c r="D76" s="109"/>
      <c r="E76" s="110"/>
      <c r="F76" s="109"/>
      <c r="G76" s="114"/>
      <c r="H76" s="217"/>
      <c r="I76" s="218"/>
      <c r="J76" s="153"/>
      <c r="K76" s="109"/>
      <c r="L76" s="212"/>
      <c r="M76" s="219"/>
      <c r="N76" s="81">
        <f>C76+E76+G76+I76+J76+L76+M76</f>
        <v>0</v>
      </c>
      <c r="O76" s="100"/>
      <c r="P76" s="126"/>
      <c r="Q76" s="127"/>
      <c r="R76" s="154"/>
      <c r="S76" s="155"/>
      <c r="T76" s="128">
        <f>SUM(P76:S76)</f>
        <v>0</v>
      </c>
      <c r="V76" s="163" t="s">
        <v>443</v>
      </c>
      <c r="W76" s="228"/>
      <c r="X76" s="150"/>
    </row>
    <row r="77" spans="1:24" ht="15" thickBot="1">
      <c r="A77" s="237" t="s">
        <v>424</v>
      </c>
      <c r="B77" s="133">
        <f aca="true" t="shared" si="19" ref="B77:G77">SUM(B78:B83)</f>
        <v>50</v>
      </c>
      <c r="C77" s="158">
        <f t="shared" si="19"/>
        <v>167753.4</v>
      </c>
      <c r="D77" s="133">
        <f t="shared" si="19"/>
        <v>3</v>
      </c>
      <c r="E77" s="158">
        <f t="shared" si="19"/>
        <v>9204.09</v>
      </c>
      <c r="F77" s="133">
        <f t="shared" si="19"/>
        <v>45</v>
      </c>
      <c r="G77" s="158">
        <f t="shared" si="19"/>
        <v>17929.88</v>
      </c>
      <c r="H77" s="223">
        <f aca="true" t="shared" si="20" ref="H77:N77">SUM(H78:H83)</f>
        <v>0</v>
      </c>
      <c r="I77" s="224">
        <f t="shared" si="20"/>
        <v>0</v>
      </c>
      <c r="J77" s="70">
        <f t="shared" si="20"/>
        <v>0</v>
      </c>
      <c r="K77" s="133">
        <f t="shared" si="20"/>
        <v>60</v>
      </c>
      <c r="L77" s="225">
        <f t="shared" si="20"/>
        <v>49268.66</v>
      </c>
      <c r="M77" s="226">
        <f t="shared" si="20"/>
        <v>0</v>
      </c>
      <c r="N77" s="144">
        <f t="shared" si="20"/>
        <v>244156.03</v>
      </c>
      <c r="O77" s="63"/>
      <c r="P77" s="64">
        <f>SUM(P78:P83)</f>
        <v>0</v>
      </c>
      <c r="Q77" s="70">
        <f>SUM(Q78:Q83)</f>
        <v>0</v>
      </c>
      <c r="R77" s="171">
        <f>SUM(R78:R83)</f>
        <v>0</v>
      </c>
      <c r="S77" s="172">
        <f>SUM(S78:S83)</f>
        <v>0</v>
      </c>
      <c r="T77" s="144">
        <f>SUM(T78:T83)</f>
        <v>0</v>
      </c>
      <c r="V77" s="106" t="s">
        <v>444</v>
      </c>
      <c r="W77" s="109"/>
      <c r="X77" s="114"/>
    </row>
    <row r="78" spans="1:24" ht="14.25">
      <c r="A78" s="162" t="s">
        <v>425</v>
      </c>
      <c r="B78" s="109">
        <v>5</v>
      </c>
      <c r="C78" s="110">
        <v>19008.48</v>
      </c>
      <c r="D78" s="109"/>
      <c r="E78" s="110"/>
      <c r="F78" s="109">
        <v>3</v>
      </c>
      <c r="G78" s="114">
        <v>1262.25</v>
      </c>
      <c r="H78" s="72"/>
      <c r="I78" s="76"/>
      <c r="J78" s="73"/>
      <c r="K78" s="228">
        <v>5</v>
      </c>
      <c r="L78" s="112">
        <v>4570</v>
      </c>
      <c r="M78" s="213"/>
      <c r="N78" s="81">
        <f aca="true" t="shared" si="21" ref="N78:N83">C78+E78+G78+I78+J78+L78+M78</f>
        <v>24840.73</v>
      </c>
      <c r="O78" s="100"/>
      <c r="P78" s="82"/>
      <c r="Q78" s="83"/>
      <c r="R78" s="84"/>
      <c r="S78" s="85"/>
      <c r="T78" s="86">
        <f aca="true" t="shared" si="22" ref="T78:T83">SUM(P78:S78)</f>
        <v>0</v>
      </c>
      <c r="V78" s="106" t="s">
        <v>445</v>
      </c>
      <c r="W78" s="109"/>
      <c r="X78" s="114"/>
    </row>
    <row r="79" spans="1:24" ht="13.5" customHeight="1">
      <c r="A79" s="90" t="s">
        <v>427</v>
      </c>
      <c r="B79" s="109">
        <v>11</v>
      </c>
      <c r="C79" s="110">
        <v>40590.8</v>
      </c>
      <c r="D79" s="109"/>
      <c r="E79" s="110"/>
      <c r="F79" s="109">
        <v>7</v>
      </c>
      <c r="G79" s="114">
        <v>3102.5</v>
      </c>
      <c r="H79" s="91"/>
      <c r="I79" s="95"/>
      <c r="J79" s="92"/>
      <c r="K79" s="109">
        <v>11</v>
      </c>
      <c r="L79" s="112">
        <v>9170.56</v>
      </c>
      <c r="M79" s="215"/>
      <c r="N79" s="81">
        <f t="shared" si="21"/>
        <v>52863.86</v>
      </c>
      <c r="O79" s="100"/>
      <c r="P79" s="101"/>
      <c r="Q79" s="102"/>
      <c r="R79" s="103"/>
      <c r="S79" s="104"/>
      <c r="T79" s="105">
        <f t="shared" si="22"/>
        <v>0</v>
      </c>
      <c r="V79" s="106" t="s">
        <v>433</v>
      </c>
      <c r="W79" s="109"/>
      <c r="X79" s="114"/>
    </row>
    <row r="80" spans="1:24" ht="15" thickBot="1">
      <c r="A80" s="90" t="s">
        <v>428</v>
      </c>
      <c r="B80" s="109">
        <v>15</v>
      </c>
      <c r="C80" s="110">
        <v>49580.37</v>
      </c>
      <c r="D80" s="109"/>
      <c r="E80" s="110"/>
      <c r="F80" s="109">
        <v>11</v>
      </c>
      <c r="G80" s="114">
        <v>4909</v>
      </c>
      <c r="H80" s="91"/>
      <c r="I80" s="95"/>
      <c r="J80" s="92"/>
      <c r="K80" s="109">
        <v>15</v>
      </c>
      <c r="L80" s="112">
        <v>14661.28</v>
      </c>
      <c r="M80" s="215"/>
      <c r="N80" s="81">
        <f t="shared" si="21"/>
        <v>69150.65000000001</v>
      </c>
      <c r="O80" s="100"/>
      <c r="P80" s="101"/>
      <c r="Q80" s="102"/>
      <c r="R80" s="103"/>
      <c r="S80" s="104"/>
      <c r="T80" s="105">
        <f t="shared" si="22"/>
        <v>0</v>
      </c>
      <c r="V80" s="129" t="s">
        <v>435</v>
      </c>
      <c r="W80" s="176"/>
      <c r="X80" s="131"/>
    </row>
    <row r="81" spans="1:24" ht="15" thickBot="1">
      <c r="A81" s="90" t="s">
        <v>429</v>
      </c>
      <c r="B81" s="109">
        <v>2</v>
      </c>
      <c r="C81" s="110">
        <v>6488.33</v>
      </c>
      <c r="D81" s="109"/>
      <c r="E81" s="110"/>
      <c r="F81" s="109">
        <v>2</v>
      </c>
      <c r="G81" s="114">
        <v>971.67</v>
      </c>
      <c r="H81" s="91"/>
      <c r="I81" s="95"/>
      <c r="J81" s="92"/>
      <c r="K81" s="109">
        <v>2</v>
      </c>
      <c r="L81" s="112">
        <v>1636</v>
      </c>
      <c r="M81" s="215"/>
      <c r="N81" s="81">
        <f t="shared" si="21"/>
        <v>9096</v>
      </c>
      <c r="O81" s="100"/>
      <c r="P81" s="101"/>
      <c r="Q81" s="102"/>
      <c r="R81" s="103"/>
      <c r="S81" s="104"/>
      <c r="T81" s="105">
        <f t="shared" si="22"/>
        <v>0</v>
      </c>
      <c r="V81" s="169" t="s">
        <v>446</v>
      </c>
      <c r="W81" s="220">
        <f>SUM(W82:W86)</f>
        <v>8</v>
      </c>
      <c r="X81" s="147">
        <f>SUM(X82:X86)</f>
        <v>6890.5599999999995</v>
      </c>
    </row>
    <row r="82" spans="1:24" ht="14.25">
      <c r="A82" s="115" t="s">
        <v>430</v>
      </c>
      <c r="B82" s="109">
        <v>17</v>
      </c>
      <c r="C82" s="110">
        <v>52085.42</v>
      </c>
      <c r="D82" s="109">
        <v>3</v>
      </c>
      <c r="E82" s="110">
        <v>9204.09</v>
      </c>
      <c r="F82" s="109">
        <v>16</v>
      </c>
      <c r="G82" s="114">
        <v>5905.98</v>
      </c>
      <c r="H82" s="91"/>
      <c r="I82" s="95"/>
      <c r="J82" s="92"/>
      <c r="K82" s="109">
        <v>20</v>
      </c>
      <c r="L82" s="112">
        <v>16984.82</v>
      </c>
      <c r="M82" s="215"/>
      <c r="N82" s="81">
        <f t="shared" si="21"/>
        <v>84180.31</v>
      </c>
      <c r="O82" s="100"/>
      <c r="P82" s="101"/>
      <c r="Q82" s="102"/>
      <c r="R82" s="103"/>
      <c r="S82" s="104"/>
      <c r="T82" s="105">
        <f t="shared" si="22"/>
        <v>0</v>
      </c>
      <c r="V82" s="163" t="s">
        <v>443</v>
      </c>
      <c r="W82" s="228"/>
      <c r="X82" s="150"/>
    </row>
    <row r="83" spans="1:24" ht="15" thickBot="1">
      <c r="A83" s="115" t="s">
        <v>447</v>
      </c>
      <c r="B83" s="238"/>
      <c r="C83" s="239"/>
      <c r="D83" s="238"/>
      <c r="E83" s="239"/>
      <c r="F83" s="240">
        <v>6</v>
      </c>
      <c r="G83" s="241">
        <v>1778.48</v>
      </c>
      <c r="H83" s="217"/>
      <c r="I83" s="218"/>
      <c r="J83" s="153"/>
      <c r="K83" s="242">
        <v>7</v>
      </c>
      <c r="L83" s="243">
        <v>2246</v>
      </c>
      <c r="M83" s="219"/>
      <c r="N83" s="81">
        <f t="shared" si="21"/>
        <v>4024.48</v>
      </c>
      <c r="O83" s="100"/>
      <c r="P83" s="126"/>
      <c r="Q83" s="127"/>
      <c r="R83" s="154"/>
      <c r="S83" s="155"/>
      <c r="T83" s="128">
        <f t="shared" si="22"/>
        <v>0</v>
      </c>
      <c r="V83" s="106" t="s">
        <v>444</v>
      </c>
      <c r="W83" s="109">
        <v>1</v>
      </c>
      <c r="X83" s="114">
        <v>818.12</v>
      </c>
    </row>
    <row r="84" spans="1:24" ht="15" thickBot="1">
      <c r="A84" s="169" t="s">
        <v>431</v>
      </c>
      <c r="B84" s="133">
        <f aca="true" t="shared" si="23" ref="B84:N84">SUM(B85:B89)</f>
        <v>87</v>
      </c>
      <c r="C84" s="158">
        <f t="shared" si="23"/>
        <v>85756.18000000001</v>
      </c>
      <c r="D84" s="133">
        <f t="shared" si="23"/>
        <v>0</v>
      </c>
      <c r="E84" s="158">
        <f t="shared" si="23"/>
        <v>0</v>
      </c>
      <c r="F84" s="133">
        <f t="shared" si="23"/>
        <v>79</v>
      </c>
      <c r="G84" s="222">
        <f t="shared" si="23"/>
        <v>67372.01000000001</v>
      </c>
      <c r="H84" s="223">
        <f t="shared" si="23"/>
        <v>0</v>
      </c>
      <c r="I84" s="224">
        <f t="shared" si="23"/>
        <v>0</v>
      </c>
      <c r="J84" s="70">
        <f t="shared" si="23"/>
        <v>0</v>
      </c>
      <c r="K84" s="133">
        <f t="shared" si="23"/>
        <v>85</v>
      </c>
      <c r="L84" s="225">
        <f>SUM(L85:L89)</f>
        <v>97768.2</v>
      </c>
      <c r="M84" s="226">
        <f t="shared" si="23"/>
        <v>0</v>
      </c>
      <c r="N84" s="144">
        <f t="shared" si="23"/>
        <v>250896.39</v>
      </c>
      <c r="O84" s="100"/>
      <c r="P84" s="64">
        <f>SUM(P85:P89)</f>
        <v>0</v>
      </c>
      <c r="Q84" s="70">
        <f>SUM(Q85:Q89)</f>
        <v>0</v>
      </c>
      <c r="R84" s="171">
        <f>SUM(R85:R89)</f>
        <v>0</v>
      </c>
      <c r="S84" s="172">
        <f>SUM(S85:S89)</f>
        <v>0</v>
      </c>
      <c r="T84" s="144">
        <f>SUM(T85:T89)</f>
        <v>0</v>
      </c>
      <c r="V84" s="106" t="s">
        <v>445</v>
      </c>
      <c r="W84" s="109"/>
      <c r="X84" s="114"/>
    </row>
    <row r="85" spans="1:24" ht="14.25">
      <c r="A85" s="244">
        <v>14</v>
      </c>
      <c r="B85" s="109">
        <v>10</v>
      </c>
      <c r="C85" s="110">
        <v>10068.87</v>
      </c>
      <c r="D85" s="109"/>
      <c r="E85" s="110"/>
      <c r="F85" s="109">
        <v>9</v>
      </c>
      <c r="G85" s="114">
        <v>7841</v>
      </c>
      <c r="H85" s="72"/>
      <c r="I85" s="76"/>
      <c r="J85" s="73"/>
      <c r="K85" s="109">
        <v>10</v>
      </c>
      <c r="L85" s="212">
        <v>11760</v>
      </c>
      <c r="M85" s="213"/>
      <c r="N85" s="81">
        <f>C85+E85+G85+I85+J85+L85+M85</f>
        <v>29669.870000000003</v>
      </c>
      <c r="O85" s="100"/>
      <c r="P85" s="82"/>
      <c r="Q85" s="83"/>
      <c r="R85" s="84"/>
      <c r="S85" s="85"/>
      <c r="T85" s="86">
        <f>SUM(P85:S85)</f>
        <v>0</v>
      </c>
      <c r="V85" s="106" t="s">
        <v>433</v>
      </c>
      <c r="W85" s="109">
        <v>1</v>
      </c>
      <c r="X85" s="114">
        <v>865.29</v>
      </c>
    </row>
    <row r="86" spans="1:24" ht="15" thickBot="1">
      <c r="A86" s="245">
        <v>13</v>
      </c>
      <c r="B86" s="109">
        <v>26</v>
      </c>
      <c r="C86" s="110">
        <v>26453.92</v>
      </c>
      <c r="D86" s="109"/>
      <c r="E86" s="110"/>
      <c r="F86" s="109">
        <v>25</v>
      </c>
      <c r="G86" s="114">
        <v>21900.16</v>
      </c>
      <c r="H86" s="91"/>
      <c r="I86" s="95"/>
      <c r="J86" s="92"/>
      <c r="K86" s="109">
        <v>26</v>
      </c>
      <c r="L86" s="212">
        <v>30036.46</v>
      </c>
      <c r="M86" s="215"/>
      <c r="N86" s="81">
        <f>C86+E86+G86+I86+J86+L86+M86</f>
        <v>78390.54000000001</v>
      </c>
      <c r="O86" s="100"/>
      <c r="P86" s="101"/>
      <c r="Q86" s="102"/>
      <c r="R86" s="103"/>
      <c r="S86" s="104"/>
      <c r="T86" s="105">
        <f>SUM(P86:S86)</f>
        <v>0</v>
      </c>
      <c r="V86" s="129" t="s">
        <v>435</v>
      </c>
      <c r="W86" s="176">
        <v>6</v>
      </c>
      <c r="X86" s="131">
        <v>5207.15</v>
      </c>
    </row>
    <row r="87" spans="1:24" ht="26.25" thickBot="1">
      <c r="A87" s="245">
        <v>12</v>
      </c>
      <c r="B87" s="109">
        <v>13</v>
      </c>
      <c r="C87" s="110">
        <v>12910.12</v>
      </c>
      <c r="D87" s="109"/>
      <c r="E87" s="110"/>
      <c r="F87" s="109">
        <v>11</v>
      </c>
      <c r="G87" s="114">
        <v>9049.3</v>
      </c>
      <c r="H87" s="91"/>
      <c r="I87" s="95"/>
      <c r="J87" s="92"/>
      <c r="K87" s="109">
        <v>12</v>
      </c>
      <c r="L87" s="212">
        <v>13105.74</v>
      </c>
      <c r="M87" s="215"/>
      <c r="N87" s="81">
        <f>C87+E87+G87+I87+J87+L87+M87</f>
        <v>35065.159999999996</v>
      </c>
      <c r="O87" s="100"/>
      <c r="P87" s="101"/>
      <c r="Q87" s="102"/>
      <c r="R87" s="103"/>
      <c r="S87" s="104"/>
      <c r="T87" s="105">
        <f>SUM(P87:S87)</f>
        <v>0</v>
      </c>
      <c r="V87" s="169" t="s">
        <v>448</v>
      </c>
      <c r="W87" s="220">
        <f>SUM(W88:W95)</f>
        <v>17</v>
      </c>
      <c r="X87" s="147">
        <f>SUM(X88:X95)</f>
        <v>14707.24</v>
      </c>
    </row>
    <row r="88" spans="1:24" ht="14.25">
      <c r="A88" s="245">
        <v>11</v>
      </c>
      <c r="B88" s="109">
        <v>11</v>
      </c>
      <c r="C88" s="110">
        <v>10800.9</v>
      </c>
      <c r="D88" s="109"/>
      <c r="E88" s="110"/>
      <c r="F88" s="109">
        <v>9</v>
      </c>
      <c r="G88" s="114">
        <v>7939.65</v>
      </c>
      <c r="H88" s="91"/>
      <c r="I88" s="95"/>
      <c r="J88" s="92"/>
      <c r="K88" s="109">
        <v>10</v>
      </c>
      <c r="L88" s="212">
        <v>11760</v>
      </c>
      <c r="M88" s="215"/>
      <c r="N88" s="81">
        <f>C88+E88+G88+I88+J88+L88+M88</f>
        <v>30500.55</v>
      </c>
      <c r="O88" s="100"/>
      <c r="P88" s="101"/>
      <c r="Q88" s="102"/>
      <c r="R88" s="103"/>
      <c r="S88" s="104"/>
      <c r="T88" s="105">
        <f>SUM(P88:S88)</f>
        <v>0</v>
      </c>
      <c r="V88" s="163" t="s">
        <v>443</v>
      </c>
      <c r="W88" s="228">
        <v>2</v>
      </c>
      <c r="X88" s="150">
        <v>2008.9</v>
      </c>
    </row>
    <row r="89" spans="1:24" ht="15" thickBot="1">
      <c r="A89" s="246">
        <v>10</v>
      </c>
      <c r="B89" s="109">
        <v>27</v>
      </c>
      <c r="C89" s="110">
        <v>25522.37</v>
      </c>
      <c r="D89" s="109"/>
      <c r="E89" s="110"/>
      <c r="F89" s="109">
        <v>25</v>
      </c>
      <c r="G89" s="114">
        <v>20641.9</v>
      </c>
      <c r="H89" s="217"/>
      <c r="I89" s="218"/>
      <c r="J89" s="153"/>
      <c r="K89" s="109">
        <v>27</v>
      </c>
      <c r="L89" s="212">
        <v>31106</v>
      </c>
      <c r="M89" s="219"/>
      <c r="N89" s="81">
        <f>C89+E89+G89+I89+J89+L89+M89</f>
        <v>77270.27</v>
      </c>
      <c r="O89" s="100"/>
      <c r="P89" s="126"/>
      <c r="Q89" s="127"/>
      <c r="R89" s="154"/>
      <c r="S89" s="155"/>
      <c r="T89" s="128">
        <f>SUM(P89:S89)</f>
        <v>0</v>
      </c>
      <c r="V89" s="106" t="s">
        <v>444</v>
      </c>
      <c r="W89" s="109"/>
      <c r="X89" s="114"/>
    </row>
    <row r="90" spans="1:24" ht="15" thickBot="1">
      <c r="A90" s="169" t="s">
        <v>432</v>
      </c>
      <c r="B90" s="133">
        <f aca="true" t="shared" si="24" ref="B90:N90">SUM(B91:B95)</f>
        <v>0</v>
      </c>
      <c r="C90" s="158">
        <f t="shared" si="24"/>
        <v>0</v>
      </c>
      <c r="D90" s="133">
        <f t="shared" si="24"/>
        <v>0</v>
      </c>
      <c r="E90" s="158">
        <f t="shared" si="24"/>
        <v>0</v>
      </c>
      <c r="F90" s="133">
        <f t="shared" si="24"/>
        <v>0</v>
      </c>
      <c r="G90" s="222">
        <f t="shared" si="24"/>
        <v>0</v>
      </c>
      <c r="H90" s="223">
        <f t="shared" si="24"/>
        <v>0</v>
      </c>
      <c r="I90" s="224">
        <f t="shared" si="24"/>
        <v>0</v>
      </c>
      <c r="J90" s="70">
        <f t="shared" si="24"/>
        <v>0</v>
      </c>
      <c r="K90" s="133">
        <f t="shared" si="24"/>
        <v>0</v>
      </c>
      <c r="L90" s="225">
        <f t="shared" si="24"/>
        <v>0</v>
      </c>
      <c r="M90" s="226">
        <f t="shared" si="24"/>
        <v>0</v>
      </c>
      <c r="N90" s="144">
        <f t="shared" si="24"/>
        <v>0</v>
      </c>
      <c r="O90" s="63"/>
      <c r="P90" s="64">
        <f>SUM(P91:P95)</f>
        <v>0</v>
      </c>
      <c r="Q90" s="70">
        <f>SUM(Q91:Q95)</f>
        <v>0</v>
      </c>
      <c r="R90" s="171">
        <f>SUM(R91:R95)</f>
        <v>0</v>
      </c>
      <c r="S90" s="172">
        <f>SUM(S91:S95)</f>
        <v>0</v>
      </c>
      <c r="T90" s="144">
        <f>SUM(T91:T95)</f>
        <v>0</v>
      </c>
      <c r="V90" s="106" t="s">
        <v>445</v>
      </c>
      <c r="W90" s="109"/>
      <c r="X90" s="114"/>
    </row>
    <row r="91" spans="1:24" ht="14.25">
      <c r="A91" s="162" t="s">
        <v>433</v>
      </c>
      <c r="B91" s="109"/>
      <c r="C91" s="110"/>
      <c r="D91" s="109"/>
      <c r="E91" s="110"/>
      <c r="F91" s="109"/>
      <c r="G91" s="114"/>
      <c r="H91" s="72"/>
      <c r="I91" s="76"/>
      <c r="J91" s="73"/>
      <c r="K91" s="109"/>
      <c r="L91" s="212"/>
      <c r="M91" s="213"/>
      <c r="N91" s="81">
        <f>C91+E91+G91+I91+J91+L91+M91</f>
        <v>0</v>
      </c>
      <c r="O91" s="100"/>
      <c r="P91" s="82"/>
      <c r="Q91" s="83"/>
      <c r="R91" s="84"/>
      <c r="S91" s="85"/>
      <c r="T91" s="86">
        <f>SUM(P91:S91)</f>
        <v>0</v>
      </c>
      <c r="V91" s="106" t="s">
        <v>433</v>
      </c>
      <c r="W91" s="109">
        <v>14</v>
      </c>
      <c r="X91" s="114">
        <v>11852.26</v>
      </c>
    </row>
    <row r="92" spans="1:24" ht="14.25">
      <c r="A92" s="90" t="s">
        <v>435</v>
      </c>
      <c r="B92" s="109"/>
      <c r="C92" s="110"/>
      <c r="D92" s="109"/>
      <c r="E92" s="110"/>
      <c r="F92" s="109"/>
      <c r="G92" s="114"/>
      <c r="H92" s="91"/>
      <c r="I92" s="95"/>
      <c r="J92" s="92"/>
      <c r="K92" s="109"/>
      <c r="L92" s="212"/>
      <c r="M92" s="215"/>
      <c r="N92" s="81">
        <f>C92+E92+G92+I92+J92+L92+M92</f>
        <v>0</v>
      </c>
      <c r="O92" s="100"/>
      <c r="P92" s="101"/>
      <c r="Q92" s="102"/>
      <c r="R92" s="103"/>
      <c r="S92" s="104"/>
      <c r="T92" s="105">
        <f>SUM(P92:S92)</f>
        <v>0</v>
      </c>
      <c r="V92" s="106" t="s">
        <v>435</v>
      </c>
      <c r="W92" s="109">
        <v>1</v>
      </c>
      <c r="X92" s="114">
        <v>846.08</v>
      </c>
    </row>
    <row r="93" spans="1:24" ht="14.25">
      <c r="A93" s="90" t="s">
        <v>436</v>
      </c>
      <c r="B93" s="109"/>
      <c r="C93" s="110"/>
      <c r="D93" s="109"/>
      <c r="E93" s="110"/>
      <c r="F93" s="109"/>
      <c r="G93" s="114"/>
      <c r="H93" s="91"/>
      <c r="I93" s="95"/>
      <c r="J93" s="92"/>
      <c r="K93" s="109"/>
      <c r="L93" s="212"/>
      <c r="M93" s="215"/>
      <c r="N93" s="81">
        <f>C93+E93+G93+I93+J93+L93+M93</f>
        <v>0</v>
      </c>
      <c r="O93" s="100"/>
      <c r="P93" s="101"/>
      <c r="Q93" s="102"/>
      <c r="R93" s="103"/>
      <c r="S93" s="104"/>
      <c r="T93" s="105">
        <f>SUM(P93:S93)</f>
        <v>0</v>
      </c>
      <c r="V93" s="106" t="s">
        <v>436</v>
      </c>
      <c r="W93" s="109"/>
      <c r="X93" s="114"/>
    </row>
    <row r="94" spans="1:24" ht="14.25">
      <c r="A94" s="90" t="s">
        <v>437</v>
      </c>
      <c r="B94" s="109"/>
      <c r="C94" s="110"/>
      <c r="D94" s="109"/>
      <c r="E94" s="110"/>
      <c r="F94" s="109"/>
      <c r="G94" s="114"/>
      <c r="H94" s="91"/>
      <c r="I94" s="95"/>
      <c r="J94" s="92"/>
      <c r="K94" s="109"/>
      <c r="L94" s="212"/>
      <c r="M94" s="215"/>
      <c r="N94" s="81">
        <f>C94+E94+G94+I94+J94+L94+M94</f>
        <v>0</v>
      </c>
      <c r="O94" s="100"/>
      <c r="P94" s="101"/>
      <c r="Q94" s="102"/>
      <c r="R94" s="103"/>
      <c r="S94" s="104"/>
      <c r="T94" s="105">
        <f>SUM(P94:S94)</f>
        <v>0</v>
      </c>
      <c r="V94" s="106" t="s">
        <v>437</v>
      </c>
      <c r="W94" s="109"/>
      <c r="X94" s="114"/>
    </row>
    <row r="95" spans="1:24" ht="15" thickBot="1">
      <c r="A95" s="115" t="s">
        <v>438</v>
      </c>
      <c r="B95" s="109"/>
      <c r="C95" s="110"/>
      <c r="D95" s="109"/>
      <c r="E95" s="110"/>
      <c r="F95" s="109"/>
      <c r="G95" s="114"/>
      <c r="H95" s="217"/>
      <c r="I95" s="218"/>
      <c r="J95" s="153"/>
      <c r="K95" s="109"/>
      <c r="L95" s="212"/>
      <c r="M95" s="219"/>
      <c r="N95" s="81">
        <f>C95+E95+G95+I95+J95+L95+M95</f>
        <v>0</v>
      </c>
      <c r="O95" s="100"/>
      <c r="P95" s="126"/>
      <c r="Q95" s="127"/>
      <c r="R95" s="154"/>
      <c r="S95" s="155"/>
      <c r="T95" s="128">
        <f>SUM(P95:S95)</f>
        <v>0</v>
      </c>
      <c r="V95" s="129" t="s">
        <v>438</v>
      </c>
      <c r="W95" s="176"/>
      <c r="X95" s="131"/>
    </row>
    <row r="96" spans="1:24" ht="15" thickBot="1">
      <c r="A96" s="132" t="s">
        <v>439</v>
      </c>
      <c r="B96" s="133">
        <f aca="true" t="shared" si="25" ref="B96:N96">SUM(B97:B101)</f>
        <v>3</v>
      </c>
      <c r="C96" s="158">
        <f t="shared" si="25"/>
        <v>2961.69</v>
      </c>
      <c r="D96" s="133">
        <f t="shared" si="25"/>
        <v>0</v>
      </c>
      <c r="E96" s="158">
        <f t="shared" si="25"/>
        <v>0</v>
      </c>
      <c r="F96" s="133">
        <f t="shared" si="25"/>
        <v>3</v>
      </c>
      <c r="G96" s="222">
        <f t="shared" si="25"/>
        <v>1134.3</v>
      </c>
      <c r="H96" s="223">
        <f t="shared" si="25"/>
        <v>0</v>
      </c>
      <c r="I96" s="224">
        <f t="shared" si="25"/>
        <v>0</v>
      </c>
      <c r="J96" s="70">
        <f t="shared" si="25"/>
        <v>0</v>
      </c>
      <c r="K96" s="133">
        <f t="shared" si="25"/>
        <v>3</v>
      </c>
      <c r="L96" s="225">
        <f>SUM(L97:L101)</f>
        <v>2814</v>
      </c>
      <c r="M96" s="226">
        <f t="shared" si="25"/>
        <v>0</v>
      </c>
      <c r="N96" s="144">
        <f t="shared" si="25"/>
        <v>6909.99</v>
      </c>
      <c r="O96" s="100"/>
      <c r="P96" s="64">
        <f>SUM(P97:P101)</f>
        <v>0</v>
      </c>
      <c r="Q96" s="70">
        <f>SUM(Q97:Q101)</f>
        <v>0</v>
      </c>
      <c r="R96" s="171">
        <f>SUM(R97:R101)</f>
        <v>0</v>
      </c>
      <c r="S96" s="172">
        <f>SUM(S97:S101)</f>
        <v>0</v>
      </c>
      <c r="T96" s="144">
        <f>SUM(T97:T101)</f>
        <v>0</v>
      </c>
      <c r="V96" s="247" t="s">
        <v>449</v>
      </c>
      <c r="W96" s="248">
        <f>W51+W57+W63+W69+W75+W81+W87</f>
        <v>65</v>
      </c>
      <c r="X96" s="249">
        <f>X51+X57+X63+X69+X75+X81+X87</f>
        <v>101481.17000000001</v>
      </c>
    </row>
    <row r="97" spans="1:24" ht="15" thickBot="1">
      <c r="A97" s="162" t="s">
        <v>433</v>
      </c>
      <c r="B97" s="109">
        <v>1</v>
      </c>
      <c r="C97" s="110">
        <v>994.2</v>
      </c>
      <c r="D97" s="109"/>
      <c r="E97" s="110"/>
      <c r="F97" s="109">
        <v>1</v>
      </c>
      <c r="G97" s="114">
        <v>417.9</v>
      </c>
      <c r="H97" s="72"/>
      <c r="I97" s="76"/>
      <c r="J97" s="73"/>
      <c r="K97" s="109">
        <v>1</v>
      </c>
      <c r="L97" s="212">
        <v>818</v>
      </c>
      <c r="M97" s="213"/>
      <c r="N97" s="81">
        <f>C97+E97+G97+I97+J97+L97+M97</f>
        <v>2230.1</v>
      </c>
      <c r="O97" s="100"/>
      <c r="P97" s="82"/>
      <c r="Q97" s="83"/>
      <c r="R97" s="84"/>
      <c r="S97" s="85"/>
      <c r="T97" s="86">
        <f>SUM(P97:S97)</f>
        <v>0</v>
      </c>
      <c r="V97" s="250" t="s">
        <v>450</v>
      </c>
      <c r="W97" s="251">
        <f>W49+W96</f>
        <v>334</v>
      </c>
      <c r="X97" s="252">
        <f>X49+X96</f>
        <v>302260</v>
      </c>
    </row>
    <row r="98" spans="1:24" ht="15" thickBot="1">
      <c r="A98" s="90" t="s">
        <v>435</v>
      </c>
      <c r="B98" s="109">
        <v>1</v>
      </c>
      <c r="C98" s="110">
        <v>1011.18</v>
      </c>
      <c r="D98" s="109"/>
      <c r="E98" s="110"/>
      <c r="F98" s="109">
        <v>1</v>
      </c>
      <c r="G98" s="114">
        <v>358.2</v>
      </c>
      <c r="H98" s="91"/>
      <c r="I98" s="95"/>
      <c r="J98" s="92"/>
      <c r="K98" s="109">
        <v>1</v>
      </c>
      <c r="L98" s="212">
        <v>1118</v>
      </c>
      <c r="M98" s="215"/>
      <c r="N98" s="81">
        <f>C98+E98+G98+I98+J98+L98+M98</f>
        <v>2487.38</v>
      </c>
      <c r="O98" s="100"/>
      <c r="P98" s="101"/>
      <c r="Q98" s="102"/>
      <c r="R98" s="103"/>
      <c r="S98" s="104"/>
      <c r="T98" s="105">
        <f>SUM(P98:S98)</f>
        <v>0</v>
      </c>
      <c r="V98" s="253" t="s">
        <v>451</v>
      </c>
      <c r="W98" s="254">
        <v>3</v>
      </c>
      <c r="X98" s="255">
        <v>1296.63</v>
      </c>
    </row>
    <row r="99" spans="1:24" ht="15" thickBot="1">
      <c r="A99" s="90" t="s">
        <v>436</v>
      </c>
      <c r="B99" s="109"/>
      <c r="C99" s="110"/>
      <c r="D99" s="109"/>
      <c r="E99" s="110"/>
      <c r="F99" s="109"/>
      <c r="G99" s="114"/>
      <c r="H99" s="91"/>
      <c r="I99" s="95"/>
      <c r="J99" s="92"/>
      <c r="K99" s="109"/>
      <c r="L99" s="212"/>
      <c r="M99" s="215"/>
      <c r="N99" s="81">
        <f>C99+E99+G99+I99+J99+L99+M99</f>
        <v>0</v>
      </c>
      <c r="O99" s="100"/>
      <c r="P99" s="101"/>
      <c r="Q99" s="102"/>
      <c r="R99" s="103"/>
      <c r="S99" s="104"/>
      <c r="T99" s="105">
        <f>SUM(P99:S99)</f>
        <v>0</v>
      </c>
      <c r="V99" s="256" t="s">
        <v>452</v>
      </c>
      <c r="W99" s="257"/>
      <c r="X99" s="258"/>
    </row>
    <row r="100" spans="1:24" ht="15" thickBot="1">
      <c r="A100" s="90" t="s">
        <v>437</v>
      </c>
      <c r="B100" s="109"/>
      <c r="C100" s="110"/>
      <c r="D100" s="109"/>
      <c r="E100" s="110"/>
      <c r="F100" s="109"/>
      <c r="G100" s="114"/>
      <c r="H100" s="91"/>
      <c r="I100" s="95"/>
      <c r="J100" s="92"/>
      <c r="K100" s="109"/>
      <c r="L100" s="212"/>
      <c r="M100" s="215"/>
      <c r="N100" s="81">
        <f>C100+E100+G100+I100+J100+L100+M100</f>
        <v>0</v>
      </c>
      <c r="O100" s="100"/>
      <c r="P100" s="101"/>
      <c r="Q100" s="102"/>
      <c r="R100" s="103"/>
      <c r="S100" s="104"/>
      <c r="T100" s="105">
        <f>SUM(P100:S100)</f>
        <v>0</v>
      </c>
      <c r="V100" s="259" t="s">
        <v>453</v>
      </c>
      <c r="W100" s="260">
        <v>10</v>
      </c>
      <c r="X100" s="261">
        <v>8200</v>
      </c>
    </row>
    <row r="101" spans="1:24" ht="15" thickBot="1">
      <c r="A101" s="262" t="s">
        <v>438</v>
      </c>
      <c r="B101" s="109">
        <v>1</v>
      </c>
      <c r="C101" s="110">
        <v>956.31</v>
      </c>
      <c r="D101" s="109"/>
      <c r="E101" s="110"/>
      <c r="F101" s="109">
        <v>1</v>
      </c>
      <c r="G101" s="114">
        <v>358.2</v>
      </c>
      <c r="H101" s="217"/>
      <c r="I101" s="218"/>
      <c r="J101" s="153"/>
      <c r="K101" s="109">
        <v>1</v>
      </c>
      <c r="L101" s="212">
        <v>878</v>
      </c>
      <c r="M101" s="219"/>
      <c r="N101" s="81">
        <f>C101+E101+G101+I101+J101+L101+M101</f>
        <v>2192.51</v>
      </c>
      <c r="O101" s="100"/>
      <c r="P101" s="126"/>
      <c r="Q101" s="127"/>
      <c r="R101" s="154"/>
      <c r="S101" s="155"/>
      <c r="T101" s="128">
        <f>SUM(P101:S101)</f>
        <v>0</v>
      </c>
      <c r="V101" s="259" t="s">
        <v>454</v>
      </c>
      <c r="W101" s="263">
        <v>1</v>
      </c>
      <c r="X101" s="264">
        <v>158.73</v>
      </c>
    </row>
    <row r="102" spans="1:24" ht="15" thickBot="1">
      <c r="A102" s="132" t="s">
        <v>442</v>
      </c>
      <c r="B102" s="133">
        <f aca="true" t="shared" si="26" ref="B102:N102">SUM(B103:B107)</f>
        <v>9</v>
      </c>
      <c r="C102" s="158">
        <f t="shared" si="26"/>
        <v>8576.67</v>
      </c>
      <c r="D102" s="133">
        <f t="shared" si="26"/>
        <v>0</v>
      </c>
      <c r="E102" s="158">
        <f t="shared" si="26"/>
        <v>0</v>
      </c>
      <c r="F102" s="133">
        <f t="shared" si="26"/>
        <v>6</v>
      </c>
      <c r="G102" s="158">
        <f t="shared" si="26"/>
        <v>2885.5</v>
      </c>
      <c r="H102" s="265">
        <f t="shared" si="26"/>
        <v>0</v>
      </c>
      <c r="I102" s="167">
        <f t="shared" si="26"/>
        <v>0</v>
      </c>
      <c r="J102" s="266">
        <f t="shared" si="26"/>
        <v>0</v>
      </c>
      <c r="K102" s="133">
        <f t="shared" si="26"/>
        <v>9</v>
      </c>
      <c r="L102" s="139">
        <f>SUM(L103:L107)</f>
        <v>9980.46</v>
      </c>
      <c r="M102" s="232">
        <f t="shared" si="26"/>
        <v>0</v>
      </c>
      <c r="N102" s="165">
        <f t="shared" si="26"/>
        <v>21442.629999999997</v>
      </c>
      <c r="O102" s="63"/>
      <c r="P102" s="64">
        <f>SUM(P103:P107)</f>
        <v>0</v>
      </c>
      <c r="Q102" s="70">
        <f>SUM(Q103:Q107)</f>
        <v>0</v>
      </c>
      <c r="R102" s="171">
        <f>SUM(R103:R107)</f>
        <v>0</v>
      </c>
      <c r="S102" s="172">
        <f>SUM(S103:S107)</f>
        <v>0</v>
      </c>
      <c r="T102" s="144">
        <f>SUM(T103:T107)</f>
        <v>0</v>
      </c>
      <c r="V102" s="259" t="s">
        <v>455</v>
      </c>
      <c r="W102" s="267">
        <v>10</v>
      </c>
      <c r="X102" s="268">
        <v>888.5</v>
      </c>
    </row>
    <row r="103" spans="1:24" ht="15" thickBot="1">
      <c r="A103" s="162" t="s">
        <v>443</v>
      </c>
      <c r="B103" s="109"/>
      <c r="C103" s="110"/>
      <c r="D103" s="109"/>
      <c r="E103" s="110"/>
      <c r="F103" s="109"/>
      <c r="G103" s="114"/>
      <c r="H103" s="72"/>
      <c r="I103" s="76"/>
      <c r="J103" s="73"/>
      <c r="K103" s="109"/>
      <c r="L103" s="212"/>
      <c r="M103" s="213"/>
      <c r="N103" s="81">
        <f>C103+E103+G103+I103+J103+L103+M103</f>
        <v>0</v>
      </c>
      <c r="O103" s="100"/>
      <c r="P103" s="82"/>
      <c r="Q103" s="83"/>
      <c r="R103" s="84"/>
      <c r="S103" s="85"/>
      <c r="T103" s="86">
        <f>SUM(P103:S103)</f>
        <v>0</v>
      </c>
      <c r="V103" s="259" t="s">
        <v>456</v>
      </c>
      <c r="W103" s="269">
        <v>1</v>
      </c>
      <c r="X103" s="270">
        <v>107.86</v>
      </c>
    </row>
    <row r="104" spans="1:24" ht="15" thickBot="1">
      <c r="A104" s="90" t="s">
        <v>444</v>
      </c>
      <c r="B104" s="109"/>
      <c r="C104" s="110"/>
      <c r="D104" s="109"/>
      <c r="E104" s="110"/>
      <c r="F104" s="109"/>
      <c r="G104" s="114"/>
      <c r="H104" s="91"/>
      <c r="I104" s="95"/>
      <c r="J104" s="92"/>
      <c r="K104" s="109"/>
      <c r="L104" s="212"/>
      <c r="M104" s="215"/>
      <c r="N104" s="81">
        <f>C104+E104+G104+I104+J104+L104+M104</f>
        <v>0</v>
      </c>
      <c r="O104" s="100"/>
      <c r="P104" s="101"/>
      <c r="Q104" s="102"/>
      <c r="R104" s="103"/>
      <c r="S104" s="104"/>
      <c r="T104" s="105">
        <f>SUM(P104:S104)</f>
        <v>0</v>
      </c>
      <c r="V104" s="259"/>
      <c r="W104" s="269"/>
      <c r="X104" s="270"/>
    </row>
    <row r="105" spans="1:24" ht="15" thickBot="1">
      <c r="A105" s="90" t="s">
        <v>445</v>
      </c>
      <c r="B105" s="109"/>
      <c r="C105" s="110"/>
      <c r="D105" s="109"/>
      <c r="E105" s="110"/>
      <c r="F105" s="109"/>
      <c r="G105" s="114"/>
      <c r="H105" s="91"/>
      <c r="I105" s="95"/>
      <c r="J105" s="92"/>
      <c r="K105" s="109"/>
      <c r="L105" s="212"/>
      <c r="M105" s="215"/>
      <c r="N105" s="81">
        <f>C105+E105+G105+I105+J105+L105+M105</f>
        <v>0</v>
      </c>
      <c r="O105" s="100"/>
      <c r="P105" s="101"/>
      <c r="Q105" s="102"/>
      <c r="R105" s="103"/>
      <c r="S105" s="104"/>
      <c r="T105" s="105">
        <f>SUM(P105:S105)</f>
        <v>0</v>
      </c>
      <c r="V105" s="259" t="s">
        <v>457</v>
      </c>
      <c r="W105" s="269"/>
      <c r="X105" s="270"/>
    </row>
    <row r="106" spans="1:24" ht="15" thickBot="1">
      <c r="A106" s="90" t="s">
        <v>433</v>
      </c>
      <c r="B106" s="109">
        <v>2</v>
      </c>
      <c r="C106" s="110">
        <v>1959.7</v>
      </c>
      <c r="D106" s="109"/>
      <c r="E106" s="110"/>
      <c r="F106" s="109">
        <v>2</v>
      </c>
      <c r="G106" s="114">
        <v>756.2</v>
      </c>
      <c r="H106" s="91"/>
      <c r="I106" s="95"/>
      <c r="J106" s="92"/>
      <c r="K106" s="109">
        <v>2</v>
      </c>
      <c r="L106" s="212">
        <v>2236</v>
      </c>
      <c r="M106" s="215"/>
      <c r="N106" s="81">
        <f>C106+E106+G106+I106+J106+L106+M106</f>
        <v>4951.9</v>
      </c>
      <c r="O106" s="100"/>
      <c r="P106" s="101"/>
      <c r="Q106" s="102"/>
      <c r="R106" s="103"/>
      <c r="S106" s="104"/>
      <c r="T106" s="105">
        <f>SUM(P106:S106)</f>
        <v>0</v>
      </c>
      <c r="V106" s="271" t="s">
        <v>458</v>
      </c>
      <c r="W106" s="272">
        <f>W97+W98+W105+W101</f>
        <v>338</v>
      </c>
      <c r="X106" s="273">
        <f>SUM(X97:X105)</f>
        <v>312911.72</v>
      </c>
    </row>
    <row r="107" spans="1:24" ht="15" thickBot="1">
      <c r="A107" s="115" t="s">
        <v>435</v>
      </c>
      <c r="B107" s="109">
        <v>7</v>
      </c>
      <c r="C107" s="110">
        <v>6616.97</v>
      </c>
      <c r="D107" s="109"/>
      <c r="E107" s="110"/>
      <c r="F107" s="109">
        <v>4</v>
      </c>
      <c r="G107" s="114">
        <v>2129.3</v>
      </c>
      <c r="H107" s="217"/>
      <c r="I107" s="218"/>
      <c r="J107" s="153"/>
      <c r="K107" s="109">
        <v>7</v>
      </c>
      <c r="L107" s="212">
        <v>7744.46</v>
      </c>
      <c r="M107" s="219"/>
      <c r="N107" s="81">
        <f>C107+E107+G107+I107+J107+L107+M107</f>
        <v>16490.73</v>
      </c>
      <c r="O107" s="100"/>
      <c r="P107" s="126"/>
      <c r="Q107" s="127"/>
      <c r="R107" s="154"/>
      <c r="S107" s="155"/>
      <c r="T107" s="128">
        <f>SUM(P107:S107)</f>
        <v>0</v>
      </c>
      <c r="V107" s="274"/>
      <c r="W107" s="274"/>
      <c r="X107" s="274"/>
    </row>
    <row r="108" spans="1:24" ht="15" thickBot="1">
      <c r="A108" s="132" t="s">
        <v>446</v>
      </c>
      <c r="B108" s="133">
        <f aca="true" t="shared" si="27" ref="B108:N108">SUM(B109:B113)</f>
        <v>28</v>
      </c>
      <c r="C108" s="158">
        <f t="shared" si="27"/>
        <v>26810.15</v>
      </c>
      <c r="D108" s="133">
        <f t="shared" si="27"/>
        <v>0</v>
      </c>
      <c r="E108" s="158">
        <f t="shared" si="27"/>
        <v>0</v>
      </c>
      <c r="F108" s="133">
        <f t="shared" si="27"/>
        <v>0</v>
      </c>
      <c r="G108" s="158">
        <f t="shared" si="27"/>
        <v>0</v>
      </c>
      <c r="H108" s="56">
        <f t="shared" si="27"/>
        <v>0</v>
      </c>
      <c r="I108" s="167">
        <f t="shared" si="27"/>
        <v>0</v>
      </c>
      <c r="J108" s="62">
        <f t="shared" si="27"/>
        <v>0</v>
      </c>
      <c r="K108" s="133">
        <f t="shared" si="27"/>
        <v>26</v>
      </c>
      <c r="L108" s="139">
        <f>SUM(L109:L113)</f>
        <v>29817.38</v>
      </c>
      <c r="M108" s="232">
        <f t="shared" si="27"/>
        <v>0</v>
      </c>
      <c r="N108" s="165">
        <f t="shared" si="27"/>
        <v>56627.530000000006</v>
      </c>
      <c r="O108" s="63"/>
      <c r="P108" s="64">
        <f>SUM(P109:P113)</f>
        <v>0</v>
      </c>
      <c r="Q108" s="70">
        <f>SUM(Q109:Q113)</f>
        <v>0</v>
      </c>
      <c r="R108" s="171">
        <f>SUM(R109:R113)</f>
        <v>0</v>
      </c>
      <c r="S108" s="172">
        <f>SUM(S109:S113)</f>
        <v>0</v>
      </c>
      <c r="T108" s="144">
        <f>SUM(T109:T113)</f>
        <v>0</v>
      </c>
      <c r="V108" s="390" t="s">
        <v>459</v>
      </c>
      <c r="W108" s="391"/>
      <c r="X108" s="392"/>
    </row>
    <row r="109" spans="1:24" ht="15" thickBot="1">
      <c r="A109" s="162" t="s">
        <v>443</v>
      </c>
      <c r="B109" s="109"/>
      <c r="C109" s="110"/>
      <c r="D109" s="109"/>
      <c r="E109" s="110"/>
      <c r="F109" s="109"/>
      <c r="G109" s="114"/>
      <c r="H109" s="72"/>
      <c r="I109" s="76"/>
      <c r="J109" s="73"/>
      <c r="K109" s="109"/>
      <c r="L109" s="212"/>
      <c r="M109" s="213"/>
      <c r="N109" s="81">
        <f>C109+E109+G109+I109+J109+L109+M109</f>
        <v>0</v>
      </c>
      <c r="O109" s="100"/>
      <c r="P109" s="82"/>
      <c r="Q109" s="83"/>
      <c r="R109" s="84"/>
      <c r="S109" s="85"/>
      <c r="T109" s="86">
        <f>SUM(P109:S109)</f>
        <v>0</v>
      </c>
      <c r="V109" s="275" t="s">
        <v>460</v>
      </c>
      <c r="W109" s="276"/>
      <c r="X109" s="277"/>
    </row>
    <row r="110" spans="1:24" ht="14.25">
      <c r="A110" s="90" t="s">
        <v>444</v>
      </c>
      <c r="B110" s="109"/>
      <c r="C110" s="110"/>
      <c r="D110" s="109"/>
      <c r="E110" s="110"/>
      <c r="F110" s="109"/>
      <c r="G110" s="114"/>
      <c r="H110" s="91"/>
      <c r="I110" s="95"/>
      <c r="J110" s="92"/>
      <c r="K110" s="109"/>
      <c r="L110" s="212"/>
      <c r="M110" s="215"/>
      <c r="N110" s="81">
        <f>C110+E110+G110+I110+J110+L110+M110</f>
        <v>0</v>
      </c>
      <c r="O110" s="100"/>
      <c r="P110" s="101"/>
      <c r="Q110" s="102"/>
      <c r="R110" s="103"/>
      <c r="S110" s="104"/>
      <c r="T110" s="105">
        <f>SUM(P110:S110)</f>
        <v>0</v>
      </c>
      <c r="V110" s="274"/>
      <c r="W110" s="274"/>
      <c r="X110" s="274"/>
    </row>
    <row r="111" spans="1:24" ht="14.25">
      <c r="A111" s="90" t="s">
        <v>445</v>
      </c>
      <c r="B111" s="109"/>
      <c r="C111" s="110"/>
      <c r="D111" s="109"/>
      <c r="E111" s="110"/>
      <c r="F111" s="109"/>
      <c r="G111" s="114"/>
      <c r="H111" s="91"/>
      <c r="I111" s="95"/>
      <c r="J111" s="92"/>
      <c r="K111" s="109"/>
      <c r="L111" s="212"/>
      <c r="M111" s="215"/>
      <c r="N111" s="81">
        <f>C111+E111+G111+I111+J111+L111+M111</f>
        <v>0</v>
      </c>
      <c r="O111" s="100"/>
      <c r="P111" s="101"/>
      <c r="Q111" s="102"/>
      <c r="R111" s="103"/>
      <c r="S111" s="104"/>
      <c r="T111" s="105">
        <f>SUM(P111:S111)</f>
        <v>0</v>
      </c>
      <c r="V111" s="278"/>
      <c r="W111" s="279"/>
      <c r="X111" s="280"/>
    </row>
    <row r="112" spans="1:24" ht="14.25">
      <c r="A112" s="90" t="s">
        <v>433</v>
      </c>
      <c r="B112" s="109">
        <v>4</v>
      </c>
      <c r="C112" s="110">
        <v>3916.18</v>
      </c>
      <c r="D112" s="109"/>
      <c r="E112" s="110"/>
      <c r="F112" s="109"/>
      <c r="G112" s="114"/>
      <c r="H112" s="91"/>
      <c r="I112" s="95"/>
      <c r="J112" s="92"/>
      <c r="K112" s="109">
        <v>4</v>
      </c>
      <c r="L112" s="212">
        <v>4352</v>
      </c>
      <c r="M112" s="215"/>
      <c r="N112" s="81">
        <f>C112+E112+G112+I112+J112+L112+M112</f>
        <v>8268.18</v>
      </c>
      <c r="O112" s="100"/>
      <c r="P112" s="101"/>
      <c r="Q112" s="102"/>
      <c r="R112" s="103"/>
      <c r="S112" s="104"/>
      <c r="T112" s="105">
        <f>SUM(P112:S112)</f>
        <v>0</v>
      </c>
      <c r="V112" s="278"/>
      <c r="W112" s="279"/>
      <c r="X112" s="280"/>
    </row>
    <row r="113" spans="1:24" ht="15" thickBot="1">
      <c r="A113" s="115" t="s">
        <v>435</v>
      </c>
      <c r="B113" s="109">
        <v>24</v>
      </c>
      <c r="C113" s="110">
        <v>22893.97</v>
      </c>
      <c r="D113" s="109"/>
      <c r="E113" s="110"/>
      <c r="F113" s="109"/>
      <c r="G113" s="114"/>
      <c r="H113" s="217"/>
      <c r="I113" s="218"/>
      <c r="J113" s="153"/>
      <c r="K113" s="109">
        <v>22</v>
      </c>
      <c r="L113" s="212">
        <v>25465.38</v>
      </c>
      <c r="M113" s="219"/>
      <c r="N113" s="81">
        <f>C113+E113+G113+I113+J113+L113+M113</f>
        <v>48359.350000000006</v>
      </c>
      <c r="O113" s="100"/>
      <c r="P113" s="126"/>
      <c r="Q113" s="127"/>
      <c r="R113" s="154"/>
      <c r="S113" s="155"/>
      <c r="T113" s="128">
        <f>SUM(P113:S113)</f>
        <v>0</v>
      </c>
      <c r="V113" s="278"/>
      <c r="W113" s="279"/>
      <c r="X113" s="280"/>
    </row>
    <row r="114" spans="1:24" ht="23.25" thickBot="1">
      <c r="A114" s="132" t="s">
        <v>448</v>
      </c>
      <c r="B114" s="133">
        <f aca="true" t="shared" si="28" ref="B114:N114">SUM(B115:B122)</f>
        <v>32</v>
      </c>
      <c r="C114" s="158">
        <f t="shared" si="28"/>
        <v>31060.04</v>
      </c>
      <c r="D114" s="133">
        <f t="shared" si="28"/>
        <v>0</v>
      </c>
      <c r="E114" s="158">
        <f t="shared" si="28"/>
        <v>0</v>
      </c>
      <c r="F114" s="133">
        <f t="shared" si="28"/>
        <v>29</v>
      </c>
      <c r="G114" s="222">
        <f t="shared" si="28"/>
        <v>12775.8</v>
      </c>
      <c r="H114" s="223">
        <f t="shared" si="28"/>
        <v>0</v>
      </c>
      <c r="I114" s="224">
        <f t="shared" si="28"/>
        <v>0</v>
      </c>
      <c r="J114" s="70">
        <f t="shared" si="28"/>
        <v>0</v>
      </c>
      <c r="K114" s="133">
        <f t="shared" si="28"/>
        <v>31</v>
      </c>
      <c r="L114" s="225">
        <f>SUM(L115:L122)</f>
        <v>34663.64</v>
      </c>
      <c r="M114" s="226">
        <f t="shared" si="28"/>
        <v>0</v>
      </c>
      <c r="N114" s="165">
        <f t="shared" si="28"/>
        <v>78499.48</v>
      </c>
      <c r="O114" s="100"/>
      <c r="P114" s="64">
        <f>SUM(P115:P122)</f>
        <v>0</v>
      </c>
      <c r="Q114" s="70">
        <f>SUM(Q115:Q122)</f>
        <v>0</v>
      </c>
      <c r="R114" s="171">
        <f>SUM(R115:R122)</f>
        <v>0</v>
      </c>
      <c r="S114" s="172">
        <f>SUM(S115:S122)</f>
        <v>0</v>
      </c>
      <c r="T114" s="144">
        <f>SUM(T115:T122)</f>
        <v>0</v>
      </c>
      <c r="V114" s="278"/>
      <c r="W114" s="279"/>
      <c r="X114" s="281"/>
    </row>
    <row r="115" spans="1:24" ht="14.25">
      <c r="A115" s="162" t="s">
        <v>443</v>
      </c>
      <c r="B115" s="109"/>
      <c r="C115" s="110"/>
      <c r="D115" s="109"/>
      <c r="E115" s="110"/>
      <c r="F115" s="109"/>
      <c r="G115" s="114"/>
      <c r="H115" s="72"/>
      <c r="I115" s="76"/>
      <c r="J115" s="73"/>
      <c r="K115" s="109"/>
      <c r="L115" s="212"/>
      <c r="M115" s="213"/>
      <c r="N115" s="81">
        <f aca="true" t="shared" si="29" ref="N115:N122">C115+E115+G115+I115+J115+L115+M115</f>
        <v>0</v>
      </c>
      <c r="O115" s="100"/>
      <c r="P115" s="82"/>
      <c r="Q115" s="83"/>
      <c r="R115" s="84"/>
      <c r="S115" s="85"/>
      <c r="T115" s="86">
        <f aca="true" t="shared" si="30" ref="T115:T122">SUM(P115:S115)</f>
        <v>0</v>
      </c>
      <c r="V115" s="278"/>
      <c r="W115" s="279"/>
      <c r="X115" s="280"/>
    </row>
    <row r="116" spans="1:24" ht="14.25">
      <c r="A116" s="90" t="s">
        <v>444</v>
      </c>
      <c r="B116" s="109"/>
      <c r="C116" s="110"/>
      <c r="D116" s="109"/>
      <c r="E116" s="110"/>
      <c r="F116" s="109"/>
      <c r="G116" s="114"/>
      <c r="H116" s="91"/>
      <c r="I116" s="95"/>
      <c r="J116" s="92"/>
      <c r="K116" s="109"/>
      <c r="L116" s="212"/>
      <c r="M116" s="215"/>
      <c r="N116" s="81">
        <f t="shared" si="29"/>
        <v>0</v>
      </c>
      <c r="O116" s="100"/>
      <c r="P116" s="101"/>
      <c r="Q116" s="102"/>
      <c r="R116" s="103"/>
      <c r="S116" s="104"/>
      <c r="T116" s="105">
        <f t="shared" si="30"/>
        <v>0</v>
      </c>
      <c r="V116" s="278"/>
      <c r="W116" s="279"/>
      <c r="X116" s="280"/>
    </row>
    <row r="117" spans="1:24" ht="14.25">
      <c r="A117" s="90" t="s">
        <v>445</v>
      </c>
      <c r="B117" s="109">
        <v>1</v>
      </c>
      <c r="C117" s="110">
        <v>979.59</v>
      </c>
      <c r="D117" s="109"/>
      <c r="E117" s="110"/>
      <c r="F117" s="109">
        <v>1</v>
      </c>
      <c r="G117" s="114">
        <v>278.6</v>
      </c>
      <c r="H117" s="91"/>
      <c r="I117" s="95"/>
      <c r="J117" s="92"/>
      <c r="K117" s="109">
        <v>1</v>
      </c>
      <c r="L117" s="212">
        <v>1058</v>
      </c>
      <c r="M117" s="215"/>
      <c r="N117" s="81">
        <f t="shared" si="29"/>
        <v>2316.19</v>
      </c>
      <c r="O117" s="100"/>
      <c r="P117" s="101"/>
      <c r="Q117" s="102"/>
      <c r="R117" s="103"/>
      <c r="S117" s="104"/>
      <c r="T117" s="105">
        <f t="shared" si="30"/>
        <v>0</v>
      </c>
      <c r="V117" s="282"/>
      <c r="W117" s="279"/>
      <c r="X117" s="280"/>
    </row>
    <row r="118" spans="1:24" ht="14.25">
      <c r="A118" s="90" t="s">
        <v>433</v>
      </c>
      <c r="B118" s="109">
        <v>3</v>
      </c>
      <c r="C118" s="110">
        <v>2993.23</v>
      </c>
      <c r="D118" s="109"/>
      <c r="E118" s="110"/>
      <c r="F118" s="109">
        <v>3</v>
      </c>
      <c r="G118" s="114">
        <v>1472.6</v>
      </c>
      <c r="H118" s="91"/>
      <c r="I118" s="95"/>
      <c r="J118" s="92"/>
      <c r="K118" s="109">
        <v>3</v>
      </c>
      <c r="L118" s="212">
        <v>3796.82</v>
      </c>
      <c r="M118" s="215"/>
      <c r="N118" s="81">
        <f t="shared" si="29"/>
        <v>8262.65</v>
      </c>
      <c r="O118" s="100"/>
      <c r="P118" s="101"/>
      <c r="Q118" s="102"/>
      <c r="R118" s="103"/>
      <c r="S118" s="104"/>
      <c r="T118" s="105">
        <f t="shared" si="30"/>
        <v>0</v>
      </c>
      <c r="V118" s="278"/>
      <c r="W118" s="279"/>
      <c r="X118" s="280"/>
    </row>
    <row r="119" spans="1:24" ht="14.25">
      <c r="A119" s="90" t="s">
        <v>435</v>
      </c>
      <c r="B119" s="109">
        <v>28</v>
      </c>
      <c r="C119" s="110">
        <v>27087.22</v>
      </c>
      <c r="D119" s="109"/>
      <c r="E119" s="110"/>
      <c r="F119" s="109">
        <v>25</v>
      </c>
      <c r="G119" s="114">
        <v>11024.6</v>
      </c>
      <c r="H119" s="91"/>
      <c r="I119" s="95"/>
      <c r="J119" s="92"/>
      <c r="K119" s="109">
        <v>27</v>
      </c>
      <c r="L119" s="212">
        <v>29808.82</v>
      </c>
      <c r="M119" s="215"/>
      <c r="N119" s="81">
        <f t="shared" si="29"/>
        <v>67920.64</v>
      </c>
      <c r="O119" s="100"/>
      <c r="P119" s="101"/>
      <c r="Q119" s="102"/>
      <c r="R119" s="103"/>
      <c r="S119" s="104"/>
      <c r="T119" s="105">
        <f t="shared" si="30"/>
        <v>0</v>
      </c>
      <c r="V119" s="278"/>
      <c r="W119" s="279"/>
      <c r="X119" s="280"/>
    </row>
    <row r="120" spans="1:24" ht="14.25">
      <c r="A120" s="90" t="s">
        <v>436</v>
      </c>
      <c r="B120" s="109"/>
      <c r="C120" s="110"/>
      <c r="D120" s="109"/>
      <c r="E120" s="110"/>
      <c r="F120" s="109"/>
      <c r="G120" s="114"/>
      <c r="H120" s="91"/>
      <c r="I120" s="95"/>
      <c r="J120" s="92"/>
      <c r="K120" s="109"/>
      <c r="L120" s="212"/>
      <c r="M120" s="215"/>
      <c r="N120" s="81">
        <f t="shared" si="29"/>
        <v>0</v>
      </c>
      <c r="O120" s="100"/>
      <c r="P120" s="101"/>
      <c r="Q120" s="102"/>
      <c r="R120" s="103"/>
      <c r="S120" s="104"/>
      <c r="T120" s="105">
        <f t="shared" si="30"/>
        <v>0</v>
      </c>
      <c r="V120" s="278"/>
      <c r="W120" s="279"/>
      <c r="X120" s="280"/>
    </row>
    <row r="121" spans="1:24" ht="14.25">
      <c r="A121" s="90" t="s">
        <v>437</v>
      </c>
      <c r="B121" s="109"/>
      <c r="C121" s="110"/>
      <c r="D121" s="109"/>
      <c r="E121" s="110"/>
      <c r="F121" s="109"/>
      <c r="G121" s="114"/>
      <c r="H121" s="91"/>
      <c r="I121" s="95"/>
      <c r="J121" s="92"/>
      <c r="K121" s="109"/>
      <c r="L121" s="212"/>
      <c r="M121" s="215"/>
      <c r="N121" s="81">
        <f t="shared" si="29"/>
        <v>0</v>
      </c>
      <c r="O121" s="100"/>
      <c r="P121" s="101"/>
      <c r="Q121" s="102"/>
      <c r="R121" s="103"/>
      <c r="S121" s="104"/>
      <c r="T121" s="105">
        <f t="shared" si="30"/>
        <v>0</v>
      </c>
      <c r="V121" s="278"/>
      <c r="W121" s="279"/>
      <c r="X121" s="280"/>
    </row>
    <row r="122" spans="1:24" ht="23.25" customHeight="1" thickBot="1">
      <c r="A122" s="115" t="s">
        <v>438</v>
      </c>
      <c r="B122" s="109"/>
      <c r="C122" s="110"/>
      <c r="D122" s="109"/>
      <c r="E122" s="110"/>
      <c r="F122" s="109"/>
      <c r="G122" s="114"/>
      <c r="H122" s="217"/>
      <c r="I122" s="218"/>
      <c r="J122" s="153"/>
      <c r="K122" s="109"/>
      <c r="L122" s="212"/>
      <c r="M122" s="219"/>
      <c r="N122" s="81">
        <f t="shared" si="29"/>
        <v>0</v>
      </c>
      <c r="O122" s="100"/>
      <c r="P122" s="126"/>
      <c r="Q122" s="127"/>
      <c r="R122" s="154"/>
      <c r="S122" s="155"/>
      <c r="T122" s="128">
        <f t="shared" si="30"/>
        <v>0</v>
      </c>
      <c r="V122" s="278"/>
      <c r="W122" s="279"/>
      <c r="X122" s="280"/>
    </row>
    <row r="123" spans="1:24" ht="21" customHeight="1" thickBot="1">
      <c r="A123" s="283" t="s">
        <v>449</v>
      </c>
      <c r="B123" s="284">
        <f>+B114+B108+B102+B96+B90+B84+B77+B71+B65+B58+B51</f>
        <v>613</v>
      </c>
      <c r="C123" s="285">
        <f>+C114+C108+C102+C96+C90+C84+C77+C71+C65+C58+C51</f>
        <v>589152.48</v>
      </c>
      <c r="D123" s="284">
        <f>+D114+D108+D102+D96+D90+D84+D77+D71+D65+D58+D51</f>
        <v>3</v>
      </c>
      <c r="E123" s="285">
        <f>+E114+E108+E102+E96+E90+E84+E77+E71+E65+E58+E51</f>
        <v>9204.09</v>
      </c>
      <c r="F123" s="284">
        <f aca="true" t="shared" si="31" ref="F123:N123">+F114+F108+F102+F96+F90+F84+F77+F71+F65+F58+F51</f>
        <v>481</v>
      </c>
      <c r="G123" s="286">
        <f t="shared" si="31"/>
        <v>247301.37000000002</v>
      </c>
      <c r="H123" s="284">
        <f t="shared" si="31"/>
        <v>0</v>
      </c>
      <c r="I123" s="286">
        <f t="shared" si="31"/>
        <v>0</v>
      </c>
      <c r="J123" s="286">
        <f t="shared" si="31"/>
        <v>0</v>
      </c>
      <c r="K123" s="287">
        <f t="shared" si="31"/>
        <v>650</v>
      </c>
      <c r="L123" s="181">
        <f t="shared" si="31"/>
        <v>709165.0399999999</v>
      </c>
      <c r="M123" s="180">
        <f t="shared" si="31"/>
        <v>0</v>
      </c>
      <c r="N123" s="288">
        <f t="shared" si="31"/>
        <v>1554822.9800000002</v>
      </c>
      <c r="O123" s="289"/>
      <c r="P123" s="182">
        <f>+P114+P108+P102+P96+P90+P84+P77+P71+P65+P58+P51</f>
        <v>0</v>
      </c>
      <c r="Q123" s="180">
        <f>+Q114+Q108+Q102+Q96+Q90+Q84+Q77+Q71+Q65+Q58+Q51</f>
        <v>0</v>
      </c>
      <c r="R123" s="288">
        <f>+R114+R108+R102+R96+R90+R84+R77+R71+R65+R58+R51</f>
        <v>0</v>
      </c>
      <c r="S123" s="290">
        <f>+S114+S108+S102+S96+S90+S84+S77+S71+S65+S58+S51</f>
        <v>0</v>
      </c>
      <c r="T123" s="291">
        <f>+T114+T108+T102+T96+T90+T84+T77+T71+T65+T58+T51</f>
        <v>0</v>
      </c>
      <c r="V123" s="278"/>
      <c r="W123" s="279"/>
      <c r="X123" s="280"/>
    </row>
    <row r="124" spans="1:24" ht="23.25" customHeight="1" thickBot="1">
      <c r="A124" s="292" t="s">
        <v>450</v>
      </c>
      <c r="B124" s="293">
        <f>B49+B123</f>
        <v>734</v>
      </c>
      <c r="C124" s="294">
        <f>C49+C123</f>
        <v>681394.6</v>
      </c>
      <c r="D124" s="295">
        <f>D49+D123</f>
        <v>3</v>
      </c>
      <c r="E124" s="296">
        <f>E49+E123</f>
        <v>9204.09</v>
      </c>
      <c r="F124" s="293">
        <f aca="true" t="shared" si="32" ref="F124:N124">F49+F123</f>
        <v>481</v>
      </c>
      <c r="G124" s="294">
        <f t="shared" si="32"/>
        <v>247301.37000000002</v>
      </c>
      <c r="H124" s="295">
        <f t="shared" si="32"/>
        <v>76</v>
      </c>
      <c r="I124" s="297">
        <f t="shared" si="32"/>
        <v>131771.32</v>
      </c>
      <c r="J124" s="296">
        <f t="shared" si="32"/>
        <v>0</v>
      </c>
      <c r="K124" s="295">
        <f t="shared" si="32"/>
        <v>650</v>
      </c>
      <c r="L124" s="297">
        <f t="shared" si="32"/>
        <v>709165.0399999999</v>
      </c>
      <c r="M124" s="296">
        <f t="shared" si="32"/>
        <v>0</v>
      </c>
      <c r="N124" s="298">
        <f t="shared" si="32"/>
        <v>1778836.4200000002</v>
      </c>
      <c r="O124" s="289"/>
      <c r="P124" s="299">
        <f>P49+P123</f>
        <v>0</v>
      </c>
      <c r="Q124" s="296">
        <f>Q49+Q123</f>
        <v>0</v>
      </c>
      <c r="R124" s="300">
        <f>R49+R123</f>
        <v>0</v>
      </c>
      <c r="S124" s="301">
        <f>S49+S123</f>
        <v>0</v>
      </c>
      <c r="T124" s="298">
        <f>T49+T123</f>
        <v>0</v>
      </c>
      <c r="V124" s="278"/>
      <c r="W124" s="279"/>
      <c r="X124" s="280"/>
    </row>
    <row r="125" spans="1:24" ht="24">
      <c r="A125" s="302" t="s">
        <v>461</v>
      </c>
      <c r="B125" s="303">
        <v>732</v>
      </c>
      <c r="C125" s="304">
        <v>60320</v>
      </c>
      <c r="D125" s="305"/>
      <c r="E125" s="306"/>
      <c r="F125" s="307"/>
      <c r="G125" s="308"/>
      <c r="H125" s="309"/>
      <c r="I125" s="310"/>
      <c r="J125" s="311"/>
      <c r="K125" s="309"/>
      <c r="L125" s="312"/>
      <c r="M125" s="311"/>
      <c r="N125" s="81">
        <f>C125+E125+G125+I125+J125+L125+M125</f>
        <v>60320</v>
      </c>
      <c r="O125" s="289"/>
      <c r="P125" s="82"/>
      <c r="Q125" s="83"/>
      <c r="R125" s="82"/>
      <c r="S125" s="83"/>
      <c r="T125" s="86">
        <f>SUM(P125:S125)</f>
        <v>0</v>
      </c>
      <c r="V125" s="278"/>
      <c r="W125" s="279"/>
      <c r="X125" s="280"/>
    </row>
    <row r="126" spans="1:24" ht="24">
      <c r="A126" s="313" t="s">
        <v>462</v>
      </c>
      <c r="B126" s="303">
        <v>187</v>
      </c>
      <c r="C126" s="304">
        <v>11827</v>
      </c>
      <c r="D126" s="314"/>
      <c r="E126" s="315"/>
      <c r="F126" s="316"/>
      <c r="G126" s="315"/>
      <c r="H126" s="317"/>
      <c r="I126" s="318"/>
      <c r="J126" s="319"/>
      <c r="K126" s="317"/>
      <c r="L126" s="318"/>
      <c r="M126" s="319"/>
      <c r="N126" s="81">
        <f>C126+E126+G126+I126+J126+L126+M126</f>
        <v>11827</v>
      </c>
      <c r="O126" s="100"/>
      <c r="P126" s="101"/>
      <c r="Q126" s="102"/>
      <c r="R126" s="101"/>
      <c r="S126" s="102"/>
      <c r="T126" s="105">
        <f>SUM(P126:S126)</f>
        <v>0</v>
      </c>
      <c r="V126" s="278"/>
      <c r="W126" s="320"/>
      <c r="X126" s="320"/>
    </row>
    <row r="127" spans="1:24" ht="14.25">
      <c r="A127" s="313" t="s">
        <v>463</v>
      </c>
      <c r="B127" s="321"/>
      <c r="C127" s="322"/>
      <c r="D127" s="323"/>
      <c r="E127" s="322"/>
      <c r="F127" s="324"/>
      <c r="G127" s="322"/>
      <c r="H127" s="324"/>
      <c r="I127" s="325"/>
      <c r="J127" s="319"/>
      <c r="K127" s="317"/>
      <c r="L127" s="318"/>
      <c r="M127" s="319"/>
      <c r="N127" s="81">
        <f>C127+E127+G127+I127+J127+L127+M127</f>
        <v>0</v>
      </c>
      <c r="O127" s="100"/>
      <c r="P127" s="101"/>
      <c r="Q127" s="102"/>
      <c r="R127" s="101"/>
      <c r="S127" s="102"/>
      <c r="T127" s="105">
        <f aca="true" t="shared" si="33" ref="T127:T139">SUM(P127:S127)</f>
        <v>0</v>
      </c>
      <c r="V127" s="278"/>
      <c r="W127" s="320"/>
      <c r="X127" s="320"/>
    </row>
    <row r="128" spans="1:24" ht="14.25">
      <c r="A128" s="313" t="s">
        <v>464</v>
      </c>
      <c r="B128" s="321"/>
      <c r="C128" s="322"/>
      <c r="D128" s="326"/>
      <c r="E128" s="322"/>
      <c r="F128" s="324"/>
      <c r="G128" s="322"/>
      <c r="H128" s="327">
        <v>1</v>
      </c>
      <c r="I128" s="328">
        <v>1558</v>
      </c>
      <c r="J128" s="329"/>
      <c r="K128" s="327">
        <v>2</v>
      </c>
      <c r="L128" s="328">
        <v>2236</v>
      </c>
      <c r="M128" s="319"/>
      <c r="N128" s="81">
        <f>C128+E128+G128+I128+J128+L128+M128</f>
        <v>3794</v>
      </c>
      <c r="O128" s="100"/>
      <c r="P128" s="101"/>
      <c r="Q128" s="102"/>
      <c r="R128" s="101"/>
      <c r="S128" s="102"/>
      <c r="T128" s="105">
        <f t="shared" si="33"/>
        <v>0</v>
      </c>
      <c r="V128" s="330"/>
      <c r="W128" s="320"/>
      <c r="X128" s="100"/>
    </row>
    <row r="129" spans="1:24" ht="40.5" customHeight="1">
      <c r="A129" s="313" t="s">
        <v>465</v>
      </c>
      <c r="B129" s="331"/>
      <c r="C129" s="315"/>
      <c r="D129" s="332"/>
      <c r="E129" s="315"/>
      <c r="F129" s="316"/>
      <c r="G129" s="333"/>
      <c r="H129" s="334"/>
      <c r="I129" s="335"/>
      <c r="J129" s="319"/>
      <c r="K129" s="317"/>
      <c r="L129" s="318"/>
      <c r="M129" s="319"/>
      <c r="N129" s="81">
        <f aca="true" t="shared" si="34" ref="N129:N139">C129+E129+G129+I129+J129+L129+M129</f>
        <v>0</v>
      </c>
      <c r="O129" s="100"/>
      <c r="P129" s="101"/>
      <c r="Q129" s="102"/>
      <c r="R129" s="101"/>
      <c r="S129" s="102"/>
      <c r="T129" s="105">
        <f t="shared" si="33"/>
        <v>0</v>
      </c>
      <c r="V129" s="336"/>
      <c r="W129" s="320"/>
      <c r="X129" s="100"/>
    </row>
    <row r="130" spans="1:24" ht="24">
      <c r="A130" s="313" t="s">
        <v>466</v>
      </c>
      <c r="B130" s="331"/>
      <c r="C130" s="315"/>
      <c r="D130" s="332"/>
      <c r="E130" s="315"/>
      <c r="F130" s="337"/>
      <c r="G130" s="315"/>
      <c r="H130" s="316"/>
      <c r="I130" s="335"/>
      <c r="J130" s="322"/>
      <c r="K130" s="324"/>
      <c r="L130" s="325"/>
      <c r="M130" s="315"/>
      <c r="N130" s="81">
        <f t="shared" si="34"/>
        <v>0</v>
      </c>
      <c r="O130" s="100"/>
      <c r="P130" s="101"/>
      <c r="Q130" s="102"/>
      <c r="R130" s="101"/>
      <c r="S130" s="102"/>
      <c r="T130" s="105">
        <f t="shared" si="33"/>
        <v>0</v>
      </c>
      <c r="V130" s="338"/>
      <c r="W130" s="320"/>
      <c r="X130" s="100"/>
    </row>
    <row r="131" spans="1:24" ht="24">
      <c r="A131" s="339" t="s">
        <v>467</v>
      </c>
      <c r="B131" s="340"/>
      <c r="C131" s="341"/>
      <c r="D131" s="342"/>
      <c r="E131" s="341"/>
      <c r="F131" s="343"/>
      <c r="G131" s="344"/>
      <c r="H131" s="334"/>
      <c r="I131" s="335"/>
      <c r="J131" s="322"/>
      <c r="K131" s="324"/>
      <c r="L131" s="325"/>
      <c r="M131" s="315"/>
      <c r="N131" s="81">
        <f t="shared" si="34"/>
        <v>0</v>
      </c>
      <c r="O131" s="100"/>
      <c r="P131" s="101"/>
      <c r="Q131" s="102"/>
      <c r="R131" s="101"/>
      <c r="S131" s="102"/>
      <c r="T131" s="105">
        <f t="shared" si="33"/>
        <v>0</v>
      </c>
      <c r="V131" s="338"/>
      <c r="W131" s="320"/>
      <c r="X131" s="100"/>
    </row>
    <row r="132" spans="1:24" ht="24">
      <c r="A132" s="345" t="s">
        <v>468</v>
      </c>
      <c r="B132" s="340"/>
      <c r="C132" s="341"/>
      <c r="D132" s="342"/>
      <c r="E132" s="341"/>
      <c r="F132" s="343"/>
      <c r="G132" s="344"/>
      <c r="H132" s="334"/>
      <c r="I132" s="335"/>
      <c r="J132" s="319"/>
      <c r="K132" s="317"/>
      <c r="L132" s="318"/>
      <c r="M132" s="319"/>
      <c r="N132" s="81">
        <f t="shared" si="34"/>
        <v>0</v>
      </c>
      <c r="O132" s="63"/>
      <c r="P132" s="101"/>
      <c r="Q132" s="102"/>
      <c r="R132" s="101"/>
      <c r="S132" s="102"/>
      <c r="T132" s="105">
        <f t="shared" si="33"/>
        <v>0</v>
      </c>
      <c r="V132" s="338"/>
      <c r="W132" s="320"/>
      <c r="X132" s="320"/>
    </row>
    <row r="133" spans="1:24" ht="40.5" customHeight="1">
      <c r="A133" s="345" t="s">
        <v>469</v>
      </c>
      <c r="B133" s="346">
        <v>49</v>
      </c>
      <c r="C133" s="347">
        <v>1.85</v>
      </c>
      <c r="D133" s="342"/>
      <c r="E133" s="341"/>
      <c r="F133" s="343"/>
      <c r="G133" s="344"/>
      <c r="H133" s="334"/>
      <c r="I133" s="335"/>
      <c r="J133" s="319"/>
      <c r="K133" s="317"/>
      <c r="L133" s="318"/>
      <c r="M133" s="319"/>
      <c r="N133" s="81">
        <f t="shared" si="34"/>
        <v>1.85</v>
      </c>
      <c r="O133" s="348"/>
      <c r="P133" s="101"/>
      <c r="Q133" s="102"/>
      <c r="R133" s="101"/>
      <c r="S133" s="102"/>
      <c r="T133" s="105">
        <f t="shared" si="33"/>
        <v>0</v>
      </c>
      <c r="V133" s="349"/>
      <c r="W133" s="350"/>
      <c r="X133" s="63"/>
    </row>
    <row r="134" spans="1:22" ht="24">
      <c r="A134" s="345" t="s">
        <v>470</v>
      </c>
      <c r="B134" s="340"/>
      <c r="C134" s="341"/>
      <c r="D134" s="342"/>
      <c r="E134" s="341"/>
      <c r="F134" s="343"/>
      <c r="G134" s="344"/>
      <c r="H134" s="334"/>
      <c r="I134" s="335"/>
      <c r="J134" s="319"/>
      <c r="K134" s="317"/>
      <c r="L134" s="318"/>
      <c r="M134" s="319"/>
      <c r="N134" s="81">
        <f t="shared" si="34"/>
        <v>0</v>
      </c>
      <c r="P134" s="101"/>
      <c r="Q134" s="102"/>
      <c r="R134" s="101"/>
      <c r="S134" s="102"/>
      <c r="T134" s="105">
        <f t="shared" si="33"/>
        <v>0</v>
      </c>
      <c r="V134" s="351"/>
    </row>
    <row r="135" spans="1:22" ht="24">
      <c r="A135" s="345" t="s">
        <v>471</v>
      </c>
      <c r="B135" s="340"/>
      <c r="C135" s="341"/>
      <c r="D135" s="342"/>
      <c r="E135" s="341"/>
      <c r="F135" s="343"/>
      <c r="G135" s="344"/>
      <c r="H135" s="334"/>
      <c r="I135" s="335"/>
      <c r="J135" s="319"/>
      <c r="K135" s="317"/>
      <c r="L135" s="318"/>
      <c r="M135" s="319"/>
      <c r="N135" s="81">
        <f t="shared" si="34"/>
        <v>0</v>
      </c>
      <c r="P135" s="101"/>
      <c r="Q135" s="102"/>
      <c r="R135" s="101"/>
      <c r="S135" s="102"/>
      <c r="T135" s="105">
        <f t="shared" si="33"/>
        <v>0</v>
      </c>
      <c r="V135" s="274"/>
    </row>
    <row r="136" spans="1:22" ht="36">
      <c r="A136" s="345" t="s">
        <v>472</v>
      </c>
      <c r="B136" s="343"/>
      <c r="C136" s="341"/>
      <c r="D136" s="342"/>
      <c r="E136" s="341"/>
      <c r="F136" s="343"/>
      <c r="G136" s="344"/>
      <c r="H136" s="334"/>
      <c r="I136" s="335"/>
      <c r="J136" s="319"/>
      <c r="K136" s="317"/>
      <c r="L136" s="318"/>
      <c r="M136" s="319"/>
      <c r="N136" s="81">
        <f t="shared" si="34"/>
        <v>0</v>
      </c>
      <c r="P136" s="101"/>
      <c r="Q136" s="102"/>
      <c r="R136" s="101"/>
      <c r="S136" s="102"/>
      <c r="T136" s="105">
        <f t="shared" si="33"/>
        <v>0</v>
      </c>
      <c r="V136" s="274"/>
    </row>
    <row r="137" spans="1:22" ht="24">
      <c r="A137" s="345" t="s">
        <v>473</v>
      </c>
      <c r="B137" s="340"/>
      <c r="C137" s="341"/>
      <c r="D137" s="342"/>
      <c r="E137" s="341"/>
      <c r="F137" s="343"/>
      <c r="G137" s="344"/>
      <c r="H137" s="334"/>
      <c r="I137" s="335"/>
      <c r="J137" s="319"/>
      <c r="K137" s="317"/>
      <c r="L137" s="318"/>
      <c r="M137" s="319"/>
      <c r="N137" s="81">
        <f t="shared" si="34"/>
        <v>0</v>
      </c>
      <c r="P137" s="101"/>
      <c r="Q137" s="102"/>
      <c r="R137" s="101"/>
      <c r="S137" s="102"/>
      <c r="T137" s="105">
        <f t="shared" si="33"/>
        <v>0</v>
      </c>
      <c r="V137" s="274"/>
    </row>
    <row r="138" spans="1:22" ht="36">
      <c r="A138" s="345" t="s">
        <v>474</v>
      </c>
      <c r="B138" s="340"/>
      <c r="C138" s="341"/>
      <c r="D138" s="342"/>
      <c r="E138" s="341"/>
      <c r="F138" s="343"/>
      <c r="G138" s="344"/>
      <c r="H138" s="334"/>
      <c r="I138" s="335"/>
      <c r="J138" s="319"/>
      <c r="K138" s="317"/>
      <c r="L138" s="318"/>
      <c r="M138" s="319"/>
      <c r="N138" s="81">
        <f t="shared" si="34"/>
        <v>0</v>
      </c>
      <c r="P138" s="101"/>
      <c r="Q138" s="102"/>
      <c r="R138" s="101"/>
      <c r="S138" s="102"/>
      <c r="T138" s="105">
        <f t="shared" si="33"/>
        <v>0</v>
      </c>
      <c r="V138" s="274"/>
    </row>
    <row r="139" spans="1:22" ht="24.75" thickBot="1">
      <c r="A139" s="352" t="s">
        <v>475</v>
      </c>
      <c r="B139" s="340"/>
      <c r="C139" s="341"/>
      <c r="D139" s="342"/>
      <c r="E139" s="341"/>
      <c r="F139" s="343"/>
      <c r="G139" s="344"/>
      <c r="H139" s="353"/>
      <c r="I139" s="354"/>
      <c r="J139" s="355"/>
      <c r="K139" s="356"/>
      <c r="L139" s="357"/>
      <c r="M139" s="355"/>
      <c r="N139" s="81">
        <f t="shared" si="34"/>
        <v>0</v>
      </c>
      <c r="P139" s="126"/>
      <c r="Q139" s="127"/>
      <c r="R139" s="126"/>
      <c r="S139" s="127"/>
      <c r="T139" s="128">
        <f t="shared" si="33"/>
        <v>0</v>
      </c>
      <c r="V139" s="274"/>
    </row>
    <row r="140" spans="1:20" ht="15" thickBot="1">
      <c r="A140" s="358" t="s">
        <v>476</v>
      </c>
      <c r="B140" s="179">
        <f>B137</f>
        <v>0</v>
      </c>
      <c r="C140" s="180">
        <f>SUM(C125:C139)</f>
        <v>72148.85</v>
      </c>
      <c r="D140" s="179">
        <f>D126+D128+D129</f>
        <v>0</v>
      </c>
      <c r="E140" s="180">
        <f>SUM(E125:E139)</f>
        <v>0</v>
      </c>
      <c r="F140" s="179">
        <f>F126+F128+F129</f>
        <v>0</v>
      </c>
      <c r="G140" s="180">
        <f>SUM(G125:G139)</f>
        <v>0</v>
      </c>
      <c r="H140" s="359">
        <f>H126+H128+H129</f>
        <v>1</v>
      </c>
      <c r="I140" s="180">
        <f>SUM(I125:I139)</f>
        <v>1558</v>
      </c>
      <c r="J140" s="180">
        <f>SUM(J125:J139)</f>
        <v>0</v>
      </c>
      <c r="K140" s="359">
        <f>K126+K128+K129</f>
        <v>2</v>
      </c>
      <c r="L140" s="181">
        <f>SUM(L125:L139)</f>
        <v>2236</v>
      </c>
      <c r="M140" s="180">
        <f>SUM(M125:M139)</f>
        <v>0</v>
      </c>
      <c r="N140" s="180">
        <f>SUM(N125:N139)</f>
        <v>75942.85</v>
      </c>
      <c r="P140" s="181">
        <f>SUM(P125:P139)</f>
        <v>0</v>
      </c>
      <c r="Q140" s="180">
        <f>SUM(Q125:Q139)</f>
        <v>0</v>
      </c>
      <c r="R140" s="181">
        <f>SUM(R125:R139)</f>
        <v>0</v>
      </c>
      <c r="S140" s="180">
        <f>SUM(S125:S139)</f>
        <v>0</v>
      </c>
      <c r="T140" s="180">
        <f>SUM(T125:T139)</f>
        <v>0</v>
      </c>
    </row>
    <row r="141" spans="1:20" ht="15.75" thickBot="1">
      <c r="A141" s="360" t="s">
        <v>477</v>
      </c>
      <c r="B141" s="361">
        <f aca="true" t="shared" si="35" ref="B141:J141">B124+B140</f>
        <v>734</v>
      </c>
      <c r="C141" s="362">
        <f t="shared" si="35"/>
        <v>753543.45</v>
      </c>
      <c r="D141" s="361">
        <f t="shared" si="35"/>
        <v>3</v>
      </c>
      <c r="E141" s="362">
        <f t="shared" si="35"/>
        <v>9204.09</v>
      </c>
      <c r="F141" s="361">
        <f t="shared" si="35"/>
        <v>481</v>
      </c>
      <c r="G141" s="362">
        <f t="shared" si="35"/>
        <v>247301.37000000002</v>
      </c>
      <c r="H141" s="363">
        <f t="shared" si="35"/>
        <v>77</v>
      </c>
      <c r="I141" s="364">
        <f t="shared" si="35"/>
        <v>133329.32</v>
      </c>
      <c r="J141" s="362">
        <f t="shared" si="35"/>
        <v>0</v>
      </c>
      <c r="K141" s="363">
        <f>K124+K140</f>
        <v>652</v>
      </c>
      <c r="L141" s="364">
        <f>L124+L140</f>
        <v>711401.0399999999</v>
      </c>
      <c r="M141" s="362">
        <f>M124+M140</f>
        <v>0</v>
      </c>
      <c r="N141" s="365">
        <f>N124+N140</f>
        <v>1854779.2700000003</v>
      </c>
      <c r="P141" s="366">
        <f>P124+P140</f>
        <v>0</v>
      </c>
      <c r="Q141" s="362">
        <f>Q124+Q140</f>
        <v>0</v>
      </c>
      <c r="R141" s="364">
        <f>R124+R140</f>
        <v>0</v>
      </c>
      <c r="S141" s="362">
        <f>S124+S140</f>
        <v>0</v>
      </c>
      <c r="T141" s="362">
        <f>T124+T140</f>
        <v>0</v>
      </c>
    </row>
    <row r="142" spans="2:4" ht="26.25" customHeight="1" thickBot="1">
      <c r="B142" s="367"/>
      <c r="D142" s="367"/>
    </row>
    <row r="143" spans="1:14" ht="15" thickBot="1">
      <c r="A143" s="393" t="s">
        <v>478</v>
      </c>
      <c r="B143" s="390" t="s">
        <v>479</v>
      </c>
      <c r="C143" s="392"/>
      <c r="D143" s="390" t="s">
        <v>480</v>
      </c>
      <c r="E143" s="392"/>
      <c r="F143" s="390"/>
      <c r="G143" s="392"/>
      <c r="H143" s="368"/>
      <c r="I143" s="369"/>
      <c r="J143" s="370"/>
      <c r="K143" s="368"/>
      <c r="L143" s="369"/>
      <c r="M143" s="370"/>
      <c r="N143" s="371" t="s">
        <v>481</v>
      </c>
    </row>
    <row r="144" spans="1:14" ht="13.5" customHeight="1" thickBot="1">
      <c r="A144" s="394"/>
      <c r="B144" s="372">
        <v>733</v>
      </c>
      <c r="C144" s="373">
        <v>3954</v>
      </c>
      <c r="D144" s="372">
        <v>733</v>
      </c>
      <c r="E144" s="373">
        <v>2430.99</v>
      </c>
      <c r="F144" s="374"/>
      <c r="G144" s="375"/>
      <c r="H144" s="376"/>
      <c r="I144" s="377"/>
      <c r="J144" s="378"/>
      <c r="K144" s="376"/>
      <c r="L144" s="377"/>
      <c r="M144" s="378"/>
      <c r="N144" s="144">
        <f>C144+E144+G144+I144+J144+L144+M144</f>
        <v>6384.99</v>
      </c>
    </row>
    <row r="145" ht="15" thickBot="1"/>
    <row r="146" spans="1:3" ht="15" thickBot="1">
      <c r="A146" s="11" t="s">
        <v>459</v>
      </c>
      <c r="B146" s="379"/>
      <c r="C146" s="380"/>
    </row>
    <row r="147" spans="1:3" ht="15" thickBot="1">
      <c r="A147" s="275" t="s">
        <v>482</v>
      </c>
      <c r="B147" s="381"/>
      <c r="C147" s="382"/>
    </row>
    <row r="148" spans="1:3" ht="15" thickBot="1">
      <c r="A148" s="275" t="s">
        <v>483</v>
      </c>
      <c r="B148" s="381"/>
      <c r="C148" s="382"/>
    </row>
  </sheetData>
  <sheetProtection/>
  <mergeCells count="30">
    <mergeCell ref="P6:T6"/>
    <mergeCell ref="P7:T7"/>
    <mergeCell ref="V7:X7"/>
    <mergeCell ref="B8:B10"/>
    <mergeCell ref="C8:C10"/>
    <mergeCell ref="D8:D10"/>
    <mergeCell ref="E8:E10"/>
    <mergeCell ref="F8:F10"/>
    <mergeCell ref="M8:M10"/>
    <mergeCell ref="N8:N10"/>
    <mergeCell ref="A1:C1"/>
    <mergeCell ref="A6:A10"/>
    <mergeCell ref="G8:G10"/>
    <mergeCell ref="I8:I10"/>
    <mergeCell ref="J8:J10"/>
    <mergeCell ref="L8:L10"/>
    <mergeCell ref="A143:A144"/>
    <mergeCell ref="B143:C143"/>
    <mergeCell ref="D143:E143"/>
    <mergeCell ref="F143:G143"/>
    <mergeCell ref="A2:X2"/>
    <mergeCell ref="P11:T11"/>
    <mergeCell ref="P50:T50"/>
    <mergeCell ref="V108:X108"/>
    <mergeCell ref="P8:P10"/>
    <mergeCell ref="R8:R10"/>
    <mergeCell ref="T8:T10"/>
    <mergeCell ref="V8:V10"/>
    <mergeCell ref="W8:W10"/>
    <mergeCell ref="X8:X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0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10.7109375" style="274" customWidth="1"/>
    <col min="2" max="2" width="11.421875" style="274" customWidth="1"/>
    <col min="3" max="3" width="53.57421875" style="274" customWidth="1"/>
    <col min="4" max="4" width="34.421875" style="274" customWidth="1"/>
    <col min="5" max="5" width="8.7109375" style="274" customWidth="1"/>
    <col min="6" max="6" width="18.7109375" style="274" customWidth="1"/>
    <col min="7" max="8" width="15.7109375" style="435" customWidth="1"/>
    <col min="9" max="9" width="17.140625" style="435" customWidth="1"/>
    <col min="10" max="10" width="17.28125" style="435" customWidth="1"/>
    <col min="11" max="11" width="17.421875" style="435" customWidth="1"/>
    <col min="12" max="12" width="15.7109375" style="435" customWidth="1"/>
    <col min="13" max="13" width="18.421875" style="435" customWidth="1"/>
    <col min="14" max="16384" width="11.421875" style="274" customWidth="1"/>
  </cols>
  <sheetData>
    <row r="1" spans="1:11" ht="12.75">
      <c r="A1" s="433" t="s">
        <v>338</v>
      </c>
      <c r="B1" s="433"/>
      <c r="C1" s="434"/>
      <c r="D1" s="434"/>
      <c r="E1" s="434"/>
      <c r="F1" s="434"/>
      <c r="I1" s="436"/>
      <c r="K1" s="436"/>
    </row>
    <row r="2" spans="1:11" ht="12.75">
      <c r="A2" s="433"/>
      <c r="B2" s="433"/>
      <c r="C2" s="434"/>
      <c r="D2" s="434"/>
      <c r="E2" s="434"/>
      <c r="F2" s="434"/>
      <c r="I2" s="436"/>
      <c r="K2" s="436"/>
    </row>
    <row r="3" spans="1:13" ht="20.25">
      <c r="A3" s="437" t="s">
        <v>484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12.75" customHeight="1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1:11" ht="12.75">
      <c r="A5" s="274" t="s">
        <v>485</v>
      </c>
      <c r="B5" s="434"/>
      <c r="C5" s="434"/>
      <c r="D5" s="434"/>
      <c r="E5" s="434"/>
      <c r="F5" s="434"/>
      <c r="I5" s="436"/>
      <c r="K5" s="436"/>
    </row>
    <row r="6" spans="1:11" ht="13.5" thickBot="1">
      <c r="A6" s="439" t="s">
        <v>486</v>
      </c>
      <c r="B6" s="433"/>
      <c r="C6" s="433"/>
      <c r="D6" s="434"/>
      <c r="E6" s="434"/>
      <c r="F6" s="434"/>
      <c r="I6" s="436"/>
      <c r="K6" s="436"/>
    </row>
    <row r="7" spans="1:13" ht="34.5" customHeight="1">
      <c r="A7" s="440" t="s">
        <v>487</v>
      </c>
      <c r="B7" s="441" t="s">
        <v>488</v>
      </c>
      <c r="C7" s="441" t="s">
        <v>489</v>
      </c>
      <c r="D7" s="441" t="s">
        <v>490</v>
      </c>
      <c r="E7" s="441" t="s">
        <v>491</v>
      </c>
      <c r="F7" s="441" t="s">
        <v>492</v>
      </c>
      <c r="G7" s="442" t="s">
        <v>493</v>
      </c>
      <c r="H7" s="442" t="s">
        <v>494</v>
      </c>
      <c r="I7" s="442"/>
      <c r="J7" s="442"/>
      <c r="K7" s="442"/>
      <c r="L7" s="442" t="s">
        <v>495</v>
      </c>
      <c r="M7" s="443"/>
    </row>
    <row r="8" spans="1:13" ht="81" customHeight="1">
      <c r="A8" s="444"/>
      <c r="B8" s="445"/>
      <c r="C8" s="445"/>
      <c r="D8" s="445"/>
      <c r="E8" s="445"/>
      <c r="F8" s="445"/>
      <c r="G8" s="446"/>
      <c r="H8" s="447" t="s">
        <v>496</v>
      </c>
      <c r="I8" s="447" t="s">
        <v>497</v>
      </c>
      <c r="J8" s="447" t="s">
        <v>498</v>
      </c>
      <c r="K8" s="447" t="s">
        <v>499</v>
      </c>
      <c r="L8" s="447" t="s">
        <v>500</v>
      </c>
      <c r="M8" s="448" t="s">
        <v>501</v>
      </c>
    </row>
    <row r="9" spans="1:14" ht="21" customHeight="1">
      <c r="A9" s="449">
        <v>1</v>
      </c>
      <c r="B9" s="450" t="s">
        <v>502</v>
      </c>
      <c r="C9" s="451" t="s">
        <v>503</v>
      </c>
      <c r="D9" s="451" t="s">
        <v>504</v>
      </c>
      <c r="E9" s="450" t="s">
        <v>505</v>
      </c>
      <c r="F9" s="452" t="s">
        <v>506</v>
      </c>
      <c r="G9" s="453">
        <v>0</v>
      </c>
      <c r="H9" s="453">
        <v>360</v>
      </c>
      <c r="I9" s="453">
        <f>SUM(G9:H9)</f>
        <v>360</v>
      </c>
      <c r="J9" s="453">
        <v>0</v>
      </c>
      <c r="K9" s="453">
        <f>I9-J9</f>
        <v>360</v>
      </c>
      <c r="L9" s="454">
        <v>0</v>
      </c>
      <c r="M9" s="455">
        <v>0</v>
      </c>
      <c r="N9" s="456" t="s">
        <v>507</v>
      </c>
    </row>
    <row r="10" spans="1:14" ht="21" customHeight="1">
      <c r="A10" s="457">
        <f>A9+1</f>
        <v>2</v>
      </c>
      <c r="B10" s="450" t="s">
        <v>508</v>
      </c>
      <c r="C10" s="451" t="s">
        <v>509</v>
      </c>
      <c r="D10" s="451" t="s">
        <v>510</v>
      </c>
      <c r="E10" s="450" t="s">
        <v>511</v>
      </c>
      <c r="F10" s="458" t="s">
        <v>512</v>
      </c>
      <c r="G10" s="459">
        <v>1301.42</v>
      </c>
      <c r="H10" s="459">
        <v>1118</v>
      </c>
      <c r="I10" s="459">
        <f aca="true" t="shared" si="0" ref="I10:I73">SUM(G10:H10)</f>
        <v>2419.42</v>
      </c>
      <c r="J10" s="459">
        <v>997.33</v>
      </c>
      <c r="K10" s="459">
        <f aca="true" t="shared" si="1" ref="K10:K73">I10-J10</f>
        <v>1422.0900000000001</v>
      </c>
      <c r="L10" s="459">
        <v>57.93</v>
      </c>
      <c r="M10" s="460">
        <v>6.34</v>
      </c>
      <c r="N10" s="456" t="s">
        <v>507</v>
      </c>
    </row>
    <row r="11" spans="1:14" ht="21" customHeight="1">
      <c r="A11" s="457">
        <f aca="true" t="shared" si="2" ref="A11:A74">A10+1</f>
        <v>3</v>
      </c>
      <c r="B11" s="450" t="s">
        <v>513</v>
      </c>
      <c r="C11" s="451" t="s">
        <v>514</v>
      </c>
      <c r="D11" s="451" t="s">
        <v>515</v>
      </c>
      <c r="E11" s="450" t="s">
        <v>516</v>
      </c>
      <c r="F11" s="458" t="s">
        <v>517</v>
      </c>
      <c r="G11" s="459">
        <v>1172.18</v>
      </c>
      <c r="H11" s="459">
        <v>1118</v>
      </c>
      <c r="I11" s="459">
        <f t="shared" si="0"/>
        <v>2290.1800000000003</v>
      </c>
      <c r="J11" s="459">
        <v>118.07</v>
      </c>
      <c r="K11" s="459">
        <f t="shared" si="1"/>
        <v>2172.11</v>
      </c>
      <c r="L11" s="461">
        <v>62.52</v>
      </c>
      <c r="M11" s="462">
        <v>6.74</v>
      </c>
      <c r="N11" s="456" t="s">
        <v>507</v>
      </c>
    </row>
    <row r="12" spans="1:14" ht="21" customHeight="1">
      <c r="A12" s="457">
        <f t="shared" si="2"/>
        <v>4</v>
      </c>
      <c r="B12" s="450" t="s">
        <v>518</v>
      </c>
      <c r="C12" s="451" t="s">
        <v>519</v>
      </c>
      <c r="D12" s="451" t="s">
        <v>520</v>
      </c>
      <c r="E12" s="450" t="s">
        <v>521</v>
      </c>
      <c r="F12" s="458" t="s">
        <v>522</v>
      </c>
      <c r="G12" s="459">
        <v>652.1399999999999</v>
      </c>
      <c r="H12" s="459">
        <v>1118</v>
      </c>
      <c r="I12" s="459">
        <f t="shared" si="0"/>
        <v>1770.1399999999999</v>
      </c>
      <c r="J12" s="459">
        <v>106.7</v>
      </c>
      <c r="K12" s="459">
        <f t="shared" si="1"/>
        <v>1663.4399999999998</v>
      </c>
      <c r="L12" s="461">
        <v>53.45</v>
      </c>
      <c r="M12" s="462">
        <v>4.64</v>
      </c>
      <c r="N12" s="463" t="s">
        <v>507</v>
      </c>
    </row>
    <row r="13" spans="1:14" ht="21" customHeight="1">
      <c r="A13" s="457">
        <f t="shared" si="2"/>
        <v>5</v>
      </c>
      <c r="B13" s="450" t="s">
        <v>523</v>
      </c>
      <c r="C13" s="451" t="s">
        <v>524</v>
      </c>
      <c r="D13" s="451" t="s">
        <v>525</v>
      </c>
      <c r="E13" s="450" t="s">
        <v>526</v>
      </c>
      <c r="F13" s="458" t="s">
        <v>517</v>
      </c>
      <c r="G13" s="459">
        <v>918.1700000000001</v>
      </c>
      <c r="H13" s="459">
        <v>1118</v>
      </c>
      <c r="I13" s="459">
        <f t="shared" si="0"/>
        <v>2036.17</v>
      </c>
      <c r="J13" s="459">
        <v>294.24</v>
      </c>
      <c r="K13" s="459">
        <f t="shared" si="1"/>
        <v>1741.93</v>
      </c>
      <c r="L13" s="461">
        <v>58.4</v>
      </c>
      <c r="M13" s="462">
        <v>6.3100000000000005</v>
      </c>
      <c r="N13" s="456" t="s">
        <v>507</v>
      </c>
    </row>
    <row r="14" spans="1:14" ht="21" customHeight="1">
      <c r="A14" s="457">
        <f t="shared" si="2"/>
        <v>6</v>
      </c>
      <c r="B14" s="450" t="s">
        <v>527</v>
      </c>
      <c r="C14" s="451" t="s">
        <v>528</v>
      </c>
      <c r="D14" s="451" t="s">
        <v>515</v>
      </c>
      <c r="E14" s="450" t="s">
        <v>516</v>
      </c>
      <c r="F14" s="458" t="s">
        <v>522</v>
      </c>
      <c r="G14" s="459">
        <v>1170.44</v>
      </c>
      <c r="H14" s="459">
        <v>1118</v>
      </c>
      <c r="I14" s="459">
        <f t="shared" si="0"/>
        <v>2288.44</v>
      </c>
      <c r="J14" s="459">
        <v>658.25</v>
      </c>
      <c r="K14" s="459">
        <f t="shared" si="1"/>
        <v>1630.19</v>
      </c>
      <c r="L14" s="461">
        <v>55.08</v>
      </c>
      <c r="M14" s="462">
        <v>5.9399999999999995</v>
      </c>
      <c r="N14" s="456" t="s">
        <v>507</v>
      </c>
    </row>
    <row r="15" spans="1:14" ht="21" customHeight="1">
      <c r="A15" s="457">
        <f t="shared" si="2"/>
        <v>7</v>
      </c>
      <c r="B15" s="450" t="s">
        <v>529</v>
      </c>
      <c r="C15" s="451" t="s">
        <v>530</v>
      </c>
      <c r="D15" s="451" t="s">
        <v>531</v>
      </c>
      <c r="E15" s="450" t="s">
        <v>526</v>
      </c>
      <c r="F15" s="458" t="s">
        <v>517</v>
      </c>
      <c r="G15" s="459">
        <v>596.3900000000001</v>
      </c>
      <c r="H15" s="459">
        <v>0</v>
      </c>
      <c r="I15" s="459">
        <f t="shared" si="0"/>
        <v>596.3900000000001</v>
      </c>
      <c r="J15" s="459">
        <v>175.57</v>
      </c>
      <c r="K15" s="459">
        <f t="shared" si="1"/>
        <v>420.8200000000001</v>
      </c>
      <c r="L15" s="461">
        <v>53.16</v>
      </c>
      <c r="M15" s="462">
        <v>4.62</v>
      </c>
      <c r="N15" s="464" t="s">
        <v>532</v>
      </c>
    </row>
    <row r="16" spans="1:14" ht="21" customHeight="1">
      <c r="A16" s="457">
        <f t="shared" si="2"/>
        <v>8</v>
      </c>
      <c r="B16" s="450" t="s">
        <v>533</v>
      </c>
      <c r="C16" s="451" t="s">
        <v>534</v>
      </c>
      <c r="D16" s="451" t="s">
        <v>535</v>
      </c>
      <c r="E16" s="450" t="s">
        <v>536</v>
      </c>
      <c r="F16" s="458" t="s">
        <v>537</v>
      </c>
      <c r="G16" s="459">
        <v>1494.35</v>
      </c>
      <c r="H16" s="459">
        <v>1938</v>
      </c>
      <c r="I16" s="459">
        <f t="shared" si="0"/>
        <v>3432.35</v>
      </c>
      <c r="J16" s="459">
        <v>387.14000000000004</v>
      </c>
      <c r="K16" s="459">
        <f t="shared" si="1"/>
        <v>3045.21</v>
      </c>
      <c r="L16" s="461">
        <v>80</v>
      </c>
      <c r="M16" s="462">
        <v>8.75</v>
      </c>
      <c r="N16" s="456" t="s">
        <v>538</v>
      </c>
    </row>
    <row r="17" spans="1:14" ht="21" customHeight="1">
      <c r="A17" s="457">
        <f t="shared" si="2"/>
        <v>9</v>
      </c>
      <c r="B17" s="450" t="s">
        <v>539</v>
      </c>
      <c r="C17" s="451" t="s">
        <v>540</v>
      </c>
      <c r="D17" s="451" t="s">
        <v>541</v>
      </c>
      <c r="E17" s="450" t="s">
        <v>542</v>
      </c>
      <c r="F17" s="458" t="s">
        <v>543</v>
      </c>
      <c r="G17" s="459">
        <v>680.0400000000001</v>
      </c>
      <c r="H17" s="459">
        <v>1118</v>
      </c>
      <c r="I17" s="459">
        <f t="shared" si="0"/>
        <v>1798.04</v>
      </c>
      <c r="J17" s="459">
        <v>990.02</v>
      </c>
      <c r="K17" s="459">
        <f t="shared" si="1"/>
        <v>808.02</v>
      </c>
      <c r="L17" s="461">
        <v>60.92</v>
      </c>
      <c r="M17" s="462">
        <v>5.28</v>
      </c>
      <c r="N17" s="456" t="s">
        <v>507</v>
      </c>
    </row>
    <row r="18" spans="1:14" ht="21" customHeight="1">
      <c r="A18" s="457">
        <f t="shared" si="2"/>
        <v>10</v>
      </c>
      <c r="B18" s="450" t="s">
        <v>544</v>
      </c>
      <c r="C18" s="451" t="s">
        <v>545</v>
      </c>
      <c r="D18" s="451" t="s">
        <v>546</v>
      </c>
      <c r="E18" s="450" t="s">
        <v>547</v>
      </c>
      <c r="F18" s="458" t="s">
        <v>517</v>
      </c>
      <c r="G18" s="459">
        <v>1969.4999999999998</v>
      </c>
      <c r="H18" s="459">
        <v>1118</v>
      </c>
      <c r="I18" s="459">
        <f t="shared" si="0"/>
        <v>3087.5</v>
      </c>
      <c r="J18" s="459">
        <v>132.93</v>
      </c>
      <c r="K18" s="459">
        <f t="shared" si="1"/>
        <v>2954.57</v>
      </c>
      <c r="L18" s="461">
        <v>85.22</v>
      </c>
      <c r="M18" s="462">
        <v>9.32</v>
      </c>
      <c r="N18" s="456" t="s">
        <v>507</v>
      </c>
    </row>
    <row r="19" spans="1:14" ht="21" customHeight="1">
      <c r="A19" s="457">
        <f t="shared" si="2"/>
        <v>11</v>
      </c>
      <c r="B19" s="450" t="s">
        <v>548</v>
      </c>
      <c r="C19" s="451" t="s">
        <v>549</v>
      </c>
      <c r="D19" s="451" t="s">
        <v>550</v>
      </c>
      <c r="E19" s="450" t="s">
        <v>511</v>
      </c>
      <c r="F19" s="458" t="s">
        <v>522</v>
      </c>
      <c r="G19" s="459">
        <v>722.73</v>
      </c>
      <c r="H19" s="459">
        <v>1058</v>
      </c>
      <c r="I19" s="459">
        <f t="shared" si="0"/>
        <v>1780.73</v>
      </c>
      <c r="J19" s="459">
        <v>608.58</v>
      </c>
      <c r="K19" s="459">
        <f t="shared" si="1"/>
        <v>1172.15</v>
      </c>
      <c r="L19" s="461">
        <v>62.64</v>
      </c>
      <c r="M19" s="462">
        <v>5.48</v>
      </c>
      <c r="N19" s="456" t="s">
        <v>551</v>
      </c>
    </row>
    <row r="20" spans="1:14" ht="21" customHeight="1">
      <c r="A20" s="457">
        <f t="shared" si="2"/>
        <v>12</v>
      </c>
      <c r="B20" s="450" t="s">
        <v>552</v>
      </c>
      <c r="C20" s="451" t="s">
        <v>553</v>
      </c>
      <c r="D20" s="451" t="s">
        <v>554</v>
      </c>
      <c r="E20" s="450" t="s">
        <v>555</v>
      </c>
      <c r="F20" s="458" t="s">
        <v>543</v>
      </c>
      <c r="G20" s="459">
        <v>1225.15</v>
      </c>
      <c r="H20" s="459">
        <v>1118</v>
      </c>
      <c r="I20" s="459">
        <f t="shared" si="0"/>
        <v>2343.15</v>
      </c>
      <c r="J20" s="459">
        <v>1262.55</v>
      </c>
      <c r="K20" s="459">
        <f t="shared" si="1"/>
        <v>1080.6000000000001</v>
      </c>
      <c r="L20" s="461">
        <v>59.18</v>
      </c>
      <c r="M20" s="462">
        <v>6.43</v>
      </c>
      <c r="N20" s="456" t="s">
        <v>507</v>
      </c>
    </row>
    <row r="21" spans="1:14" ht="21" customHeight="1">
      <c r="A21" s="457">
        <f t="shared" si="2"/>
        <v>13</v>
      </c>
      <c r="B21" s="450" t="s">
        <v>556</v>
      </c>
      <c r="C21" s="451" t="s">
        <v>557</v>
      </c>
      <c r="D21" s="451" t="s">
        <v>558</v>
      </c>
      <c r="E21" s="450" t="s">
        <v>559</v>
      </c>
      <c r="F21" s="458" t="s">
        <v>560</v>
      </c>
      <c r="G21" s="459">
        <v>968.87</v>
      </c>
      <c r="H21" s="459">
        <v>1118</v>
      </c>
      <c r="I21" s="459">
        <f t="shared" si="0"/>
        <v>2086.87</v>
      </c>
      <c r="J21" s="459">
        <v>139.49</v>
      </c>
      <c r="K21" s="459">
        <f t="shared" si="1"/>
        <v>1947.3799999999999</v>
      </c>
      <c r="L21" s="461">
        <v>79.27</v>
      </c>
      <c r="M21" s="462">
        <v>8.68</v>
      </c>
      <c r="N21" s="456" t="s">
        <v>507</v>
      </c>
    </row>
    <row r="22" spans="1:14" ht="21" customHeight="1">
      <c r="A22" s="457">
        <f t="shared" si="2"/>
        <v>14</v>
      </c>
      <c r="B22" s="450" t="s">
        <v>561</v>
      </c>
      <c r="C22" s="451" t="s">
        <v>562</v>
      </c>
      <c r="D22" s="451" t="s">
        <v>563</v>
      </c>
      <c r="E22" s="450" t="s">
        <v>564</v>
      </c>
      <c r="F22" s="458" t="s">
        <v>522</v>
      </c>
      <c r="G22" s="459">
        <v>752.37</v>
      </c>
      <c r="H22" s="459">
        <v>1118</v>
      </c>
      <c r="I22" s="459">
        <f t="shared" si="0"/>
        <v>1870.37</v>
      </c>
      <c r="J22" s="459">
        <v>516.19</v>
      </c>
      <c r="K22" s="459">
        <f t="shared" si="1"/>
        <v>1354.1799999999998</v>
      </c>
      <c r="L22" s="461">
        <v>59.25</v>
      </c>
      <c r="M22" s="462">
        <v>6.449999999999999</v>
      </c>
      <c r="N22" s="456" t="s">
        <v>507</v>
      </c>
    </row>
    <row r="23" spans="1:14" ht="21" customHeight="1">
      <c r="A23" s="457">
        <f t="shared" si="2"/>
        <v>15</v>
      </c>
      <c r="B23" s="450" t="s">
        <v>565</v>
      </c>
      <c r="C23" s="451" t="s">
        <v>566</v>
      </c>
      <c r="D23" s="451" t="s">
        <v>554</v>
      </c>
      <c r="E23" s="450" t="s">
        <v>521</v>
      </c>
      <c r="F23" s="458" t="s">
        <v>543</v>
      </c>
      <c r="G23" s="459">
        <v>1218.04</v>
      </c>
      <c r="H23" s="459">
        <v>818</v>
      </c>
      <c r="I23" s="459">
        <f t="shared" si="0"/>
        <v>2036.04</v>
      </c>
      <c r="J23" s="459">
        <v>210.75</v>
      </c>
      <c r="K23" s="459">
        <f t="shared" si="1"/>
        <v>1825.29</v>
      </c>
      <c r="L23" s="461">
        <v>61.04</v>
      </c>
      <c r="M23" s="462">
        <v>6.609999999999999</v>
      </c>
      <c r="N23" s="456" t="s">
        <v>507</v>
      </c>
    </row>
    <row r="24" spans="1:14" ht="21" customHeight="1">
      <c r="A24" s="457">
        <f t="shared" si="2"/>
        <v>16</v>
      </c>
      <c r="B24" s="450" t="s">
        <v>567</v>
      </c>
      <c r="C24" s="451" t="s">
        <v>568</v>
      </c>
      <c r="D24" s="451" t="s">
        <v>554</v>
      </c>
      <c r="E24" s="450" t="s">
        <v>521</v>
      </c>
      <c r="F24" s="458" t="s">
        <v>522</v>
      </c>
      <c r="G24" s="459">
        <v>1314.98</v>
      </c>
      <c r="H24" s="459">
        <v>1118</v>
      </c>
      <c r="I24" s="459">
        <f t="shared" si="0"/>
        <v>2432.98</v>
      </c>
      <c r="J24" s="459">
        <v>701.17</v>
      </c>
      <c r="K24" s="459">
        <f t="shared" si="1"/>
        <v>1731.81</v>
      </c>
      <c r="L24" s="461">
        <v>64.68</v>
      </c>
      <c r="M24" s="462">
        <v>7</v>
      </c>
      <c r="N24" s="456" t="s">
        <v>507</v>
      </c>
    </row>
    <row r="25" spans="1:14" ht="21" customHeight="1">
      <c r="A25" s="457">
        <f t="shared" si="2"/>
        <v>17</v>
      </c>
      <c r="B25" s="450" t="s">
        <v>569</v>
      </c>
      <c r="C25" s="451" t="s">
        <v>570</v>
      </c>
      <c r="D25" s="451" t="s">
        <v>535</v>
      </c>
      <c r="E25" s="450" t="s">
        <v>571</v>
      </c>
      <c r="F25" s="458" t="s">
        <v>522</v>
      </c>
      <c r="G25" s="459">
        <v>1261.23</v>
      </c>
      <c r="H25" s="459">
        <v>1118</v>
      </c>
      <c r="I25" s="459">
        <f t="shared" si="0"/>
        <v>2379.23</v>
      </c>
      <c r="J25" s="459">
        <v>206.75</v>
      </c>
      <c r="K25" s="459">
        <f t="shared" si="1"/>
        <v>2172.48</v>
      </c>
      <c r="L25" s="461">
        <v>76.93</v>
      </c>
      <c r="M25" s="462">
        <v>8.42</v>
      </c>
      <c r="N25" s="456" t="s">
        <v>538</v>
      </c>
    </row>
    <row r="26" spans="1:14" ht="21" customHeight="1">
      <c r="A26" s="457">
        <f t="shared" si="2"/>
        <v>18</v>
      </c>
      <c r="B26" s="450" t="s">
        <v>572</v>
      </c>
      <c r="C26" s="451" t="s">
        <v>573</v>
      </c>
      <c r="D26" s="451" t="s">
        <v>546</v>
      </c>
      <c r="E26" s="450" t="s">
        <v>547</v>
      </c>
      <c r="F26" s="458" t="s">
        <v>522</v>
      </c>
      <c r="G26" s="459">
        <v>1924.8899999999999</v>
      </c>
      <c r="H26" s="459">
        <v>1118</v>
      </c>
      <c r="I26" s="459">
        <f t="shared" si="0"/>
        <v>3042.89</v>
      </c>
      <c r="J26" s="459">
        <v>764.3199999999999</v>
      </c>
      <c r="K26" s="459">
        <f t="shared" si="1"/>
        <v>2278.5699999999997</v>
      </c>
      <c r="L26" s="461">
        <v>81.21</v>
      </c>
      <c r="M26" s="462">
        <v>8.88</v>
      </c>
      <c r="N26" s="456" t="s">
        <v>507</v>
      </c>
    </row>
    <row r="27" spans="1:14" ht="21" customHeight="1">
      <c r="A27" s="457">
        <f t="shared" si="2"/>
        <v>19</v>
      </c>
      <c r="B27" s="450" t="s">
        <v>574</v>
      </c>
      <c r="C27" s="451" t="s">
        <v>575</v>
      </c>
      <c r="D27" s="451" t="s">
        <v>554</v>
      </c>
      <c r="E27" s="450" t="s">
        <v>521</v>
      </c>
      <c r="F27" s="458" t="s">
        <v>543</v>
      </c>
      <c r="G27" s="459">
        <v>1248.3600000000001</v>
      </c>
      <c r="H27" s="459">
        <v>1118</v>
      </c>
      <c r="I27" s="459">
        <f t="shared" si="0"/>
        <v>2366.36</v>
      </c>
      <c r="J27" s="459">
        <v>652.68</v>
      </c>
      <c r="K27" s="459">
        <f t="shared" si="1"/>
        <v>1713.6800000000003</v>
      </c>
      <c r="L27" s="461">
        <v>58.68</v>
      </c>
      <c r="M27" s="462">
        <v>6.359999999999999</v>
      </c>
      <c r="N27" s="456" t="s">
        <v>507</v>
      </c>
    </row>
    <row r="28" spans="1:14" ht="21" customHeight="1">
      <c r="A28" s="457">
        <f t="shared" si="2"/>
        <v>20</v>
      </c>
      <c r="B28" s="450" t="s">
        <v>576</v>
      </c>
      <c r="C28" s="451" t="s">
        <v>577</v>
      </c>
      <c r="D28" s="451" t="s">
        <v>535</v>
      </c>
      <c r="E28" s="450" t="s">
        <v>571</v>
      </c>
      <c r="F28" s="458" t="s">
        <v>543</v>
      </c>
      <c r="G28" s="459">
        <v>959.2399999999999</v>
      </c>
      <c r="H28" s="459">
        <v>0</v>
      </c>
      <c r="I28" s="459">
        <f t="shared" si="0"/>
        <v>959.2399999999999</v>
      </c>
      <c r="J28" s="459">
        <v>113.24</v>
      </c>
      <c r="K28" s="459">
        <f t="shared" si="1"/>
        <v>845.9999999999999</v>
      </c>
      <c r="L28" s="461">
        <v>78.4</v>
      </c>
      <c r="M28" s="462">
        <v>8.58</v>
      </c>
      <c r="N28" s="464" t="s">
        <v>538</v>
      </c>
    </row>
    <row r="29" spans="1:14" ht="21" customHeight="1">
      <c r="A29" s="457">
        <f t="shared" si="2"/>
        <v>21</v>
      </c>
      <c r="B29" s="450" t="s">
        <v>578</v>
      </c>
      <c r="C29" s="451" t="s">
        <v>579</v>
      </c>
      <c r="D29" s="451" t="s">
        <v>554</v>
      </c>
      <c r="E29" s="450" t="s">
        <v>555</v>
      </c>
      <c r="F29" s="458" t="s">
        <v>522</v>
      </c>
      <c r="G29" s="459">
        <v>1248.93</v>
      </c>
      <c r="H29" s="459">
        <v>1118</v>
      </c>
      <c r="I29" s="459">
        <f t="shared" si="0"/>
        <v>2366.9300000000003</v>
      </c>
      <c r="J29" s="459">
        <v>967.12</v>
      </c>
      <c r="K29" s="459">
        <f t="shared" si="1"/>
        <v>1399.8100000000004</v>
      </c>
      <c r="L29" s="461">
        <v>59.18</v>
      </c>
      <c r="M29" s="462">
        <v>6.43</v>
      </c>
      <c r="N29" s="456" t="s">
        <v>507</v>
      </c>
    </row>
    <row r="30" spans="1:14" ht="21" customHeight="1">
      <c r="A30" s="457">
        <f t="shared" si="2"/>
        <v>22</v>
      </c>
      <c r="B30" s="450" t="s">
        <v>580</v>
      </c>
      <c r="C30" s="451" t="s">
        <v>581</v>
      </c>
      <c r="D30" s="451" t="s">
        <v>510</v>
      </c>
      <c r="E30" s="450" t="s">
        <v>582</v>
      </c>
      <c r="F30" s="458" t="s">
        <v>543</v>
      </c>
      <c r="G30" s="459">
        <v>1088.97</v>
      </c>
      <c r="H30" s="459">
        <v>1118</v>
      </c>
      <c r="I30" s="459">
        <f t="shared" si="0"/>
        <v>2206.9700000000003</v>
      </c>
      <c r="J30" s="459">
        <v>89.1</v>
      </c>
      <c r="K30" s="459">
        <f t="shared" si="1"/>
        <v>2117.8700000000003</v>
      </c>
      <c r="L30" s="461">
        <v>63.54</v>
      </c>
      <c r="M30" s="462">
        <v>6.96</v>
      </c>
      <c r="N30" s="456" t="s">
        <v>507</v>
      </c>
    </row>
    <row r="31" spans="1:14" ht="21" customHeight="1">
      <c r="A31" s="457">
        <f t="shared" si="2"/>
        <v>23</v>
      </c>
      <c r="B31" s="450" t="s">
        <v>583</v>
      </c>
      <c r="C31" s="451" t="s">
        <v>584</v>
      </c>
      <c r="D31" s="451" t="s">
        <v>585</v>
      </c>
      <c r="E31" s="450" t="s">
        <v>586</v>
      </c>
      <c r="F31" s="458" t="s">
        <v>522</v>
      </c>
      <c r="G31" s="459">
        <v>936.6200000000001</v>
      </c>
      <c r="H31" s="459">
        <v>1118</v>
      </c>
      <c r="I31" s="459">
        <f t="shared" si="0"/>
        <v>2054.62</v>
      </c>
      <c r="J31" s="459">
        <v>96.62000000000002</v>
      </c>
      <c r="K31" s="459">
        <f t="shared" si="1"/>
        <v>1957.9999999999998</v>
      </c>
      <c r="L31" s="461">
        <v>56.94</v>
      </c>
      <c r="M31" s="462">
        <v>6.13</v>
      </c>
      <c r="N31" s="456" t="s">
        <v>507</v>
      </c>
    </row>
    <row r="32" spans="1:14" ht="21" customHeight="1">
      <c r="A32" s="457">
        <f t="shared" si="2"/>
        <v>24</v>
      </c>
      <c r="B32" s="450" t="s">
        <v>587</v>
      </c>
      <c r="C32" s="451" t="s">
        <v>588</v>
      </c>
      <c r="D32" s="451" t="s">
        <v>589</v>
      </c>
      <c r="E32" s="450" t="s">
        <v>590</v>
      </c>
      <c r="F32" s="458" t="s">
        <v>512</v>
      </c>
      <c r="G32" s="459">
        <v>672.9200000000001</v>
      </c>
      <c r="H32" s="459">
        <v>1118</v>
      </c>
      <c r="I32" s="459">
        <f t="shared" si="0"/>
        <v>1790.92</v>
      </c>
      <c r="J32" s="459">
        <v>746.4</v>
      </c>
      <c r="K32" s="459">
        <f t="shared" si="1"/>
        <v>1044.52</v>
      </c>
      <c r="L32" s="461">
        <v>60.28</v>
      </c>
      <c r="M32" s="462">
        <v>6.5</v>
      </c>
      <c r="N32" s="456" t="s">
        <v>507</v>
      </c>
    </row>
    <row r="33" spans="1:14" ht="21" customHeight="1">
      <c r="A33" s="457">
        <f t="shared" si="2"/>
        <v>25</v>
      </c>
      <c r="B33" s="450" t="s">
        <v>591</v>
      </c>
      <c r="C33" s="451" t="s">
        <v>592</v>
      </c>
      <c r="D33" s="451" t="s">
        <v>554</v>
      </c>
      <c r="E33" s="450" t="s">
        <v>521</v>
      </c>
      <c r="F33" s="458" t="s">
        <v>517</v>
      </c>
      <c r="G33" s="459">
        <v>1243.75</v>
      </c>
      <c r="H33" s="459">
        <v>1118</v>
      </c>
      <c r="I33" s="459">
        <f t="shared" si="0"/>
        <v>2361.75</v>
      </c>
      <c r="J33" s="459">
        <v>1079.49</v>
      </c>
      <c r="K33" s="459">
        <f t="shared" si="1"/>
        <v>1282.26</v>
      </c>
      <c r="L33" s="461">
        <v>59.25</v>
      </c>
      <c r="M33" s="462">
        <v>6.41</v>
      </c>
      <c r="N33" s="456" t="s">
        <v>507</v>
      </c>
    </row>
    <row r="34" spans="1:14" ht="21" customHeight="1">
      <c r="A34" s="457">
        <f t="shared" si="2"/>
        <v>26</v>
      </c>
      <c r="B34" s="450" t="s">
        <v>593</v>
      </c>
      <c r="C34" s="451" t="s">
        <v>594</v>
      </c>
      <c r="D34" s="451" t="s">
        <v>546</v>
      </c>
      <c r="E34" s="450" t="s">
        <v>595</v>
      </c>
      <c r="F34" s="458" t="s">
        <v>522</v>
      </c>
      <c r="G34" s="459">
        <v>1874.2</v>
      </c>
      <c r="H34" s="459">
        <v>1023.64</v>
      </c>
      <c r="I34" s="459">
        <f t="shared" si="0"/>
        <v>2897.84</v>
      </c>
      <c r="J34" s="459">
        <v>193.52999999999997</v>
      </c>
      <c r="K34" s="459">
        <f t="shared" si="1"/>
        <v>2704.3100000000004</v>
      </c>
      <c r="L34" s="461">
        <v>80.38</v>
      </c>
      <c r="M34" s="462">
        <v>8.799999999999999</v>
      </c>
      <c r="N34" s="456" t="s">
        <v>507</v>
      </c>
    </row>
    <row r="35" spans="1:14" ht="21" customHeight="1">
      <c r="A35" s="457">
        <f t="shared" si="2"/>
        <v>27</v>
      </c>
      <c r="B35" s="450" t="s">
        <v>596</v>
      </c>
      <c r="C35" s="451" t="s">
        <v>597</v>
      </c>
      <c r="D35" s="451" t="s">
        <v>598</v>
      </c>
      <c r="E35" s="450" t="s">
        <v>521</v>
      </c>
      <c r="F35" s="458" t="s">
        <v>522</v>
      </c>
      <c r="G35" s="459">
        <v>1025.73</v>
      </c>
      <c r="H35" s="459">
        <v>1118</v>
      </c>
      <c r="I35" s="459">
        <f t="shared" si="0"/>
        <v>2143.73</v>
      </c>
      <c r="J35" s="459">
        <v>956.78</v>
      </c>
      <c r="K35" s="459">
        <f t="shared" si="1"/>
        <v>1186.95</v>
      </c>
      <c r="L35" s="461">
        <v>59.25</v>
      </c>
      <c r="M35" s="462">
        <v>6.41</v>
      </c>
      <c r="N35" s="456" t="s">
        <v>507</v>
      </c>
    </row>
    <row r="36" spans="1:14" ht="21" customHeight="1">
      <c r="A36" s="457">
        <f t="shared" si="2"/>
        <v>28</v>
      </c>
      <c r="B36" s="450" t="s">
        <v>599</v>
      </c>
      <c r="C36" s="451" t="s">
        <v>600</v>
      </c>
      <c r="D36" s="451" t="s">
        <v>601</v>
      </c>
      <c r="E36" s="450" t="s">
        <v>516</v>
      </c>
      <c r="F36" s="458" t="s">
        <v>543</v>
      </c>
      <c r="G36" s="459">
        <v>599.73</v>
      </c>
      <c r="H36" s="459">
        <v>0</v>
      </c>
      <c r="I36" s="459">
        <f t="shared" si="0"/>
        <v>599.73</v>
      </c>
      <c r="J36" s="459">
        <v>299.87000000000006</v>
      </c>
      <c r="K36" s="459">
        <f t="shared" si="1"/>
        <v>299.85999999999996</v>
      </c>
      <c r="L36" s="461">
        <v>53.7</v>
      </c>
      <c r="M36" s="462">
        <v>4.65</v>
      </c>
      <c r="N36" s="464" t="s">
        <v>551</v>
      </c>
    </row>
    <row r="37" spans="1:14" ht="21" customHeight="1">
      <c r="A37" s="457">
        <f t="shared" si="2"/>
        <v>29</v>
      </c>
      <c r="B37" s="450" t="s">
        <v>602</v>
      </c>
      <c r="C37" s="451" t="s">
        <v>603</v>
      </c>
      <c r="D37" s="451" t="s">
        <v>531</v>
      </c>
      <c r="E37" s="450" t="s">
        <v>521</v>
      </c>
      <c r="F37" s="458" t="s">
        <v>522</v>
      </c>
      <c r="G37" s="459">
        <v>623.46</v>
      </c>
      <c r="H37" s="459">
        <v>1118</v>
      </c>
      <c r="I37" s="459">
        <f t="shared" si="0"/>
        <v>1741.46</v>
      </c>
      <c r="J37" s="459">
        <v>451.73</v>
      </c>
      <c r="K37" s="459">
        <f t="shared" si="1"/>
        <v>1289.73</v>
      </c>
      <c r="L37" s="461">
        <v>55.15</v>
      </c>
      <c r="M37" s="462">
        <v>4.8</v>
      </c>
      <c r="N37" s="456" t="s">
        <v>551</v>
      </c>
    </row>
    <row r="38" spans="1:14" ht="21" customHeight="1">
      <c r="A38" s="457">
        <f t="shared" si="2"/>
        <v>30</v>
      </c>
      <c r="B38" s="450" t="s">
        <v>604</v>
      </c>
      <c r="C38" s="451" t="s">
        <v>605</v>
      </c>
      <c r="D38" s="451" t="s">
        <v>606</v>
      </c>
      <c r="E38" s="450" t="s">
        <v>564</v>
      </c>
      <c r="F38" s="458" t="s">
        <v>607</v>
      </c>
      <c r="G38" s="459">
        <v>611.85</v>
      </c>
      <c r="H38" s="459">
        <v>1118</v>
      </c>
      <c r="I38" s="459">
        <f t="shared" si="0"/>
        <v>1729.85</v>
      </c>
      <c r="J38" s="459">
        <v>101.85</v>
      </c>
      <c r="K38" s="459">
        <f t="shared" si="1"/>
        <v>1628</v>
      </c>
      <c r="L38" s="461">
        <v>53.2</v>
      </c>
      <c r="M38" s="462">
        <v>4.65</v>
      </c>
      <c r="N38" s="463" t="s">
        <v>507</v>
      </c>
    </row>
    <row r="39" spans="1:14" ht="21" customHeight="1">
      <c r="A39" s="457">
        <f t="shared" si="2"/>
        <v>31</v>
      </c>
      <c r="B39" s="450" t="s">
        <v>608</v>
      </c>
      <c r="C39" s="451" t="s">
        <v>609</v>
      </c>
      <c r="D39" s="451" t="s">
        <v>554</v>
      </c>
      <c r="E39" s="450" t="s">
        <v>521</v>
      </c>
      <c r="F39" s="458" t="s">
        <v>537</v>
      </c>
      <c r="G39" s="459">
        <v>1111.28</v>
      </c>
      <c r="H39" s="459">
        <v>988.28</v>
      </c>
      <c r="I39" s="459">
        <f t="shared" si="0"/>
        <v>2099.56</v>
      </c>
      <c r="J39" s="459">
        <v>1263.92</v>
      </c>
      <c r="K39" s="459">
        <f t="shared" si="1"/>
        <v>835.6399999999999</v>
      </c>
      <c r="L39" s="461">
        <v>59.1</v>
      </c>
      <c r="M39" s="462">
        <v>6.390000000000001</v>
      </c>
      <c r="N39" s="456" t="s">
        <v>507</v>
      </c>
    </row>
    <row r="40" spans="1:14" ht="21" customHeight="1">
      <c r="A40" s="457">
        <f t="shared" si="2"/>
        <v>32</v>
      </c>
      <c r="B40" s="450" t="s">
        <v>610</v>
      </c>
      <c r="C40" s="451" t="s">
        <v>611</v>
      </c>
      <c r="D40" s="451" t="s">
        <v>612</v>
      </c>
      <c r="E40" s="450" t="s">
        <v>613</v>
      </c>
      <c r="F40" s="458" t="s">
        <v>537</v>
      </c>
      <c r="G40" s="459">
        <v>1123.8100000000002</v>
      </c>
      <c r="H40" s="459">
        <v>1118</v>
      </c>
      <c r="I40" s="459">
        <f t="shared" si="0"/>
        <v>2241.8100000000004</v>
      </c>
      <c r="J40" s="459">
        <v>775.0600000000001</v>
      </c>
      <c r="K40" s="459">
        <f t="shared" si="1"/>
        <v>1466.7500000000005</v>
      </c>
      <c r="L40" s="461">
        <v>55.05</v>
      </c>
      <c r="M40" s="462">
        <v>5.93</v>
      </c>
      <c r="N40" s="456" t="s">
        <v>507</v>
      </c>
    </row>
    <row r="41" spans="1:14" ht="21" customHeight="1">
      <c r="A41" s="457">
        <f t="shared" si="2"/>
        <v>33</v>
      </c>
      <c r="B41" s="450" t="s">
        <v>614</v>
      </c>
      <c r="C41" s="451" t="s">
        <v>615</v>
      </c>
      <c r="D41" s="451" t="s">
        <v>525</v>
      </c>
      <c r="E41" s="450" t="s">
        <v>526</v>
      </c>
      <c r="F41" s="458" t="s">
        <v>522</v>
      </c>
      <c r="G41" s="459">
        <v>867.96</v>
      </c>
      <c r="H41" s="459">
        <v>1118</v>
      </c>
      <c r="I41" s="459">
        <f t="shared" si="0"/>
        <v>1985.96</v>
      </c>
      <c r="J41" s="459">
        <v>99.68</v>
      </c>
      <c r="K41" s="459">
        <f t="shared" si="1"/>
        <v>1886.28</v>
      </c>
      <c r="L41" s="461">
        <v>61.1</v>
      </c>
      <c r="M41" s="462">
        <v>6.6</v>
      </c>
      <c r="N41" s="456" t="s">
        <v>507</v>
      </c>
    </row>
    <row r="42" spans="1:14" ht="21" customHeight="1">
      <c r="A42" s="457">
        <f t="shared" si="2"/>
        <v>34</v>
      </c>
      <c r="B42" s="450" t="s">
        <v>616</v>
      </c>
      <c r="C42" s="451" t="s">
        <v>617</v>
      </c>
      <c r="D42" s="451" t="s">
        <v>535</v>
      </c>
      <c r="E42" s="450" t="s">
        <v>571</v>
      </c>
      <c r="F42" s="458" t="s">
        <v>517</v>
      </c>
      <c r="G42" s="459">
        <v>1471.7800000000002</v>
      </c>
      <c r="H42" s="459">
        <v>1088</v>
      </c>
      <c r="I42" s="459">
        <f t="shared" si="0"/>
        <v>2559.78</v>
      </c>
      <c r="J42" s="459">
        <v>187.06</v>
      </c>
      <c r="K42" s="459">
        <f t="shared" si="1"/>
        <v>2372.7200000000003</v>
      </c>
      <c r="L42" s="461">
        <v>81.55</v>
      </c>
      <c r="M42" s="462">
        <v>8.93</v>
      </c>
      <c r="N42" s="456" t="s">
        <v>538</v>
      </c>
    </row>
    <row r="43" spans="1:14" ht="21" customHeight="1">
      <c r="A43" s="457">
        <f t="shared" si="2"/>
        <v>35</v>
      </c>
      <c r="B43" s="450" t="s">
        <v>618</v>
      </c>
      <c r="C43" s="451" t="s">
        <v>619</v>
      </c>
      <c r="D43" s="451" t="s">
        <v>620</v>
      </c>
      <c r="E43" s="450" t="s">
        <v>586</v>
      </c>
      <c r="F43" s="458" t="s">
        <v>522</v>
      </c>
      <c r="G43" s="459">
        <v>594.5</v>
      </c>
      <c r="H43" s="459">
        <v>1118</v>
      </c>
      <c r="I43" s="459">
        <f t="shared" si="0"/>
        <v>1712.5</v>
      </c>
      <c r="J43" s="459">
        <v>510.1</v>
      </c>
      <c r="K43" s="459">
        <f t="shared" si="1"/>
        <v>1202.4</v>
      </c>
      <c r="L43" s="461">
        <v>53.23</v>
      </c>
      <c r="M43" s="462">
        <v>4.61</v>
      </c>
      <c r="N43" s="456" t="s">
        <v>507</v>
      </c>
    </row>
    <row r="44" spans="1:14" ht="21" customHeight="1">
      <c r="A44" s="457">
        <f t="shared" si="2"/>
        <v>36</v>
      </c>
      <c r="B44" s="450" t="s">
        <v>621</v>
      </c>
      <c r="C44" s="451" t="s">
        <v>622</v>
      </c>
      <c r="D44" s="451" t="s">
        <v>554</v>
      </c>
      <c r="E44" s="450" t="s">
        <v>521</v>
      </c>
      <c r="F44" s="458" t="s">
        <v>543</v>
      </c>
      <c r="G44" s="459">
        <v>665.7900000000001</v>
      </c>
      <c r="H44" s="459">
        <v>1118</v>
      </c>
      <c r="I44" s="459">
        <f t="shared" si="0"/>
        <v>1783.79</v>
      </c>
      <c r="J44" s="459">
        <v>95.16</v>
      </c>
      <c r="K44" s="459">
        <f t="shared" si="1"/>
        <v>1688.6299999999999</v>
      </c>
      <c r="L44" s="461">
        <v>58.96</v>
      </c>
      <c r="M44" s="462">
        <v>6.390000000000001</v>
      </c>
      <c r="N44" s="456" t="s">
        <v>507</v>
      </c>
    </row>
    <row r="45" spans="1:14" ht="21" customHeight="1">
      <c r="A45" s="457">
        <f t="shared" si="2"/>
        <v>37</v>
      </c>
      <c r="B45" s="450" t="s">
        <v>623</v>
      </c>
      <c r="C45" s="451" t="s">
        <v>624</v>
      </c>
      <c r="D45" s="451" t="s">
        <v>546</v>
      </c>
      <c r="E45" s="450" t="s">
        <v>547</v>
      </c>
      <c r="F45" s="458" t="s">
        <v>607</v>
      </c>
      <c r="G45" s="459">
        <v>1724.1699999999998</v>
      </c>
      <c r="H45" s="459">
        <v>1118</v>
      </c>
      <c r="I45" s="459">
        <f t="shared" si="0"/>
        <v>2842.17</v>
      </c>
      <c r="J45" s="459">
        <v>1057.95</v>
      </c>
      <c r="K45" s="459">
        <f t="shared" si="1"/>
        <v>1784.22</v>
      </c>
      <c r="L45" s="461">
        <v>81.43</v>
      </c>
      <c r="M45" s="462">
        <v>8.91</v>
      </c>
      <c r="N45" s="456" t="s">
        <v>507</v>
      </c>
    </row>
    <row r="46" spans="1:14" ht="21" customHeight="1">
      <c r="A46" s="457">
        <f t="shared" si="2"/>
        <v>38</v>
      </c>
      <c r="B46" s="450" t="s">
        <v>625</v>
      </c>
      <c r="C46" s="451" t="s">
        <v>626</v>
      </c>
      <c r="D46" s="451" t="s">
        <v>554</v>
      </c>
      <c r="E46" s="450" t="s">
        <v>521</v>
      </c>
      <c r="F46" s="458" t="s">
        <v>517</v>
      </c>
      <c r="G46" s="459">
        <v>1237.4700000000003</v>
      </c>
      <c r="H46" s="459">
        <v>1118</v>
      </c>
      <c r="I46" s="459">
        <f t="shared" si="0"/>
        <v>2355.4700000000003</v>
      </c>
      <c r="J46" s="459">
        <v>483.81</v>
      </c>
      <c r="K46" s="459">
        <f t="shared" si="1"/>
        <v>1871.6600000000003</v>
      </c>
      <c r="L46" s="461">
        <v>58.68</v>
      </c>
      <c r="M46" s="462">
        <v>6.359999999999999</v>
      </c>
      <c r="N46" s="456" t="s">
        <v>507</v>
      </c>
    </row>
    <row r="47" spans="1:14" ht="21" customHeight="1">
      <c r="A47" s="457">
        <f t="shared" si="2"/>
        <v>39</v>
      </c>
      <c r="B47" s="450" t="s">
        <v>627</v>
      </c>
      <c r="C47" s="451" t="s">
        <v>628</v>
      </c>
      <c r="D47" s="451" t="s">
        <v>546</v>
      </c>
      <c r="E47" s="450" t="s">
        <v>547</v>
      </c>
      <c r="F47" s="458" t="s">
        <v>522</v>
      </c>
      <c r="G47" s="459">
        <v>1956.27</v>
      </c>
      <c r="H47" s="459">
        <v>1118</v>
      </c>
      <c r="I47" s="459">
        <f t="shared" si="0"/>
        <v>3074.27</v>
      </c>
      <c r="J47" s="459">
        <v>146.95</v>
      </c>
      <c r="K47" s="459">
        <f t="shared" si="1"/>
        <v>2927.32</v>
      </c>
      <c r="L47" s="461">
        <v>85.86</v>
      </c>
      <c r="M47" s="462">
        <v>9.39</v>
      </c>
      <c r="N47" s="456" t="s">
        <v>507</v>
      </c>
    </row>
    <row r="48" spans="1:14" ht="21" customHeight="1">
      <c r="A48" s="457">
        <f t="shared" si="2"/>
        <v>40</v>
      </c>
      <c r="B48" s="450" t="s">
        <v>629</v>
      </c>
      <c r="C48" s="451" t="s">
        <v>630</v>
      </c>
      <c r="D48" s="451" t="s">
        <v>558</v>
      </c>
      <c r="E48" s="450" t="s">
        <v>559</v>
      </c>
      <c r="F48" s="458" t="s">
        <v>543</v>
      </c>
      <c r="G48" s="459">
        <v>971.33</v>
      </c>
      <c r="H48" s="459">
        <v>1388</v>
      </c>
      <c r="I48" s="459">
        <f t="shared" si="0"/>
        <v>2359.33</v>
      </c>
      <c r="J48" s="459">
        <v>164.60999999999999</v>
      </c>
      <c r="K48" s="459">
        <f t="shared" si="1"/>
        <v>2194.72</v>
      </c>
      <c r="L48" s="461">
        <v>79.49</v>
      </c>
      <c r="M48" s="462">
        <v>8.7</v>
      </c>
      <c r="N48" s="465" t="s">
        <v>507</v>
      </c>
    </row>
    <row r="49" spans="1:14" ht="21" customHeight="1">
      <c r="A49" s="457">
        <f t="shared" si="2"/>
        <v>41</v>
      </c>
      <c r="B49" s="450" t="s">
        <v>631</v>
      </c>
      <c r="C49" s="451" t="s">
        <v>632</v>
      </c>
      <c r="D49" s="451" t="s">
        <v>585</v>
      </c>
      <c r="E49" s="450" t="s">
        <v>586</v>
      </c>
      <c r="F49" s="458" t="s">
        <v>522</v>
      </c>
      <c r="G49" s="459">
        <v>656.9200000000001</v>
      </c>
      <c r="H49" s="459">
        <v>1088</v>
      </c>
      <c r="I49" s="459">
        <f t="shared" si="0"/>
        <v>1744.92</v>
      </c>
      <c r="J49" s="459">
        <v>267.49</v>
      </c>
      <c r="K49" s="459">
        <f t="shared" si="1"/>
        <v>1477.43</v>
      </c>
      <c r="L49" s="461">
        <v>58.84</v>
      </c>
      <c r="M49" s="462">
        <v>5.1</v>
      </c>
      <c r="N49" s="456" t="s">
        <v>507</v>
      </c>
    </row>
    <row r="50" spans="1:14" ht="21" customHeight="1">
      <c r="A50" s="457">
        <f t="shared" si="2"/>
        <v>42</v>
      </c>
      <c r="B50" s="450" t="s">
        <v>633</v>
      </c>
      <c r="C50" s="451" t="s">
        <v>634</v>
      </c>
      <c r="D50" s="451" t="s">
        <v>635</v>
      </c>
      <c r="E50" s="450" t="s">
        <v>636</v>
      </c>
      <c r="F50" s="458" t="s">
        <v>543</v>
      </c>
      <c r="G50" s="459">
        <v>3722.9</v>
      </c>
      <c r="H50" s="459">
        <v>818</v>
      </c>
      <c r="I50" s="459">
        <f t="shared" si="0"/>
        <v>4540.9</v>
      </c>
      <c r="J50" s="459">
        <v>1163.7199999999998</v>
      </c>
      <c r="K50" s="459">
        <f t="shared" si="1"/>
        <v>3377.18</v>
      </c>
      <c r="L50" s="461">
        <v>335.06</v>
      </c>
      <c r="M50" s="462">
        <v>36.12</v>
      </c>
      <c r="N50" s="456" t="s">
        <v>507</v>
      </c>
    </row>
    <row r="51" spans="1:14" ht="21" customHeight="1">
      <c r="A51" s="457">
        <f t="shared" si="2"/>
        <v>43</v>
      </c>
      <c r="B51" s="450" t="s">
        <v>637</v>
      </c>
      <c r="C51" s="451" t="s">
        <v>638</v>
      </c>
      <c r="D51" s="451" t="s">
        <v>612</v>
      </c>
      <c r="E51" s="450" t="s">
        <v>613</v>
      </c>
      <c r="F51" s="458" t="s">
        <v>543</v>
      </c>
      <c r="G51" s="459">
        <v>636.22</v>
      </c>
      <c r="H51" s="459">
        <v>1070.82</v>
      </c>
      <c r="I51" s="459">
        <f t="shared" si="0"/>
        <v>1707.04</v>
      </c>
      <c r="J51" s="459">
        <v>1078.1</v>
      </c>
      <c r="K51" s="459">
        <f t="shared" si="1"/>
        <v>628.94</v>
      </c>
      <c r="L51" s="461">
        <v>56.98</v>
      </c>
      <c r="M51" s="462">
        <v>4.94</v>
      </c>
      <c r="N51" s="456" t="s">
        <v>551</v>
      </c>
    </row>
    <row r="52" spans="1:14" ht="21" customHeight="1">
      <c r="A52" s="457">
        <f t="shared" si="2"/>
        <v>44</v>
      </c>
      <c r="B52" s="450" t="s">
        <v>639</v>
      </c>
      <c r="C52" s="451" t="s">
        <v>640</v>
      </c>
      <c r="D52" s="451" t="s">
        <v>554</v>
      </c>
      <c r="E52" s="450" t="s">
        <v>521</v>
      </c>
      <c r="F52" s="458" t="s">
        <v>517</v>
      </c>
      <c r="G52" s="459">
        <v>1135.25</v>
      </c>
      <c r="H52" s="459">
        <v>763.64</v>
      </c>
      <c r="I52" s="459">
        <f t="shared" si="0"/>
        <v>1898.8899999999999</v>
      </c>
      <c r="J52" s="459">
        <v>138.48</v>
      </c>
      <c r="K52" s="459">
        <f t="shared" si="1"/>
        <v>1760.4099999999999</v>
      </c>
      <c r="L52" s="461">
        <v>54.9</v>
      </c>
      <c r="M52" s="462">
        <v>5.9399999999999995</v>
      </c>
      <c r="N52" s="456" t="s">
        <v>507</v>
      </c>
    </row>
    <row r="53" spans="1:14" ht="21" customHeight="1">
      <c r="A53" s="457">
        <f t="shared" si="2"/>
        <v>45</v>
      </c>
      <c r="B53" s="450" t="s">
        <v>641</v>
      </c>
      <c r="C53" s="451" t="s">
        <v>642</v>
      </c>
      <c r="D53" s="451" t="s">
        <v>554</v>
      </c>
      <c r="E53" s="450" t="s">
        <v>521</v>
      </c>
      <c r="F53" s="458" t="s">
        <v>506</v>
      </c>
      <c r="G53" s="459">
        <v>1237.4700000000003</v>
      </c>
      <c r="H53" s="459">
        <v>998</v>
      </c>
      <c r="I53" s="459">
        <f t="shared" si="0"/>
        <v>2235.4700000000003</v>
      </c>
      <c r="J53" s="459">
        <v>141.82999999999998</v>
      </c>
      <c r="K53" s="459">
        <f t="shared" si="1"/>
        <v>2093.6400000000003</v>
      </c>
      <c r="L53" s="461">
        <v>58.68</v>
      </c>
      <c r="M53" s="462">
        <v>6.359999999999999</v>
      </c>
      <c r="N53" s="456" t="s">
        <v>507</v>
      </c>
    </row>
    <row r="54" spans="1:14" ht="21" customHeight="1">
      <c r="A54" s="457">
        <f t="shared" si="2"/>
        <v>46</v>
      </c>
      <c r="B54" s="450" t="s">
        <v>643</v>
      </c>
      <c r="C54" s="451" t="s">
        <v>644</v>
      </c>
      <c r="D54" s="451" t="s">
        <v>531</v>
      </c>
      <c r="E54" s="450" t="s">
        <v>521</v>
      </c>
      <c r="F54" s="458" t="s">
        <v>517</v>
      </c>
      <c r="G54" s="459">
        <v>598.25</v>
      </c>
      <c r="H54" s="459">
        <v>1558</v>
      </c>
      <c r="I54" s="459">
        <f t="shared" si="0"/>
        <v>2156.25</v>
      </c>
      <c r="J54" s="459">
        <v>283.32</v>
      </c>
      <c r="K54" s="459">
        <f t="shared" si="1"/>
        <v>1872.93</v>
      </c>
      <c r="L54" s="461">
        <v>52.88</v>
      </c>
      <c r="M54" s="462">
        <v>4.6</v>
      </c>
      <c r="N54" s="456" t="s">
        <v>551</v>
      </c>
    </row>
    <row r="55" spans="1:14" ht="21" customHeight="1">
      <c r="A55" s="457">
        <f t="shared" si="2"/>
        <v>47</v>
      </c>
      <c r="B55" s="450" t="s">
        <v>645</v>
      </c>
      <c r="C55" s="451" t="s">
        <v>646</v>
      </c>
      <c r="D55" s="451" t="s">
        <v>554</v>
      </c>
      <c r="E55" s="450" t="s">
        <v>555</v>
      </c>
      <c r="F55" s="458" t="s">
        <v>522</v>
      </c>
      <c r="G55" s="459">
        <v>1248.95</v>
      </c>
      <c r="H55" s="459">
        <v>1118</v>
      </c>
      <c r="I55" s="459">
        <f t="shared" si="0"/>
        <v>2366.95</v>
      </c>
      <c r="J55" s="459">
        <v>279.98</v>
      </c>
      <c r="K55" s="459">
        <f t="shared" si="1"/>
        <v>2086.97</v>
      </c>
      <c r="L55" s="461">
        <v>61.32</v>
      </c>
      <c r="M55" s="462">
        <v>6.66</v>
      </c>
      <c r="N55" s="456" t="s">
        <v>507</v>
      </c>
    </row>
    <row r="56" spans="1:14" ht="21" customHeight="1">
      <c r="A56" s="457">
        <f t="shared" si="2"/>
        <v>48</v>
      </c>
      <c r="B56" s="450" t="s">
        <v>647</v>
      </c>
      <c r="C56" s="451" t="s">
        <v>648</v>
      </c>
      <c r="D56" s="451" t="s">
        <v>585</v>
      </c>
      <c r="E56" s="450" t="s">
        <v>586</v>
      </c>
      <c r="F56" s="458" t="s">
        <v>522</v>
      </c>
      <c r="G56" s="459">
        <v>860.53</v>
      </c>
      <c r="H56" s="459">
        <v>1118</v>
      </c>
      <c r="I56" s="459">
        <f t="shared" si="0"/>
        <v>1978.53</v>
      </c>
      <c r="J56" s="459">
        <v>767.33</v>
      </c>
      <c r="K56" s="459">
        <f t="shared" si="1"/>
        <v>1211.1999999999998</v>
      </c>
      <c r="L56" s="461">
        <v>59.47</v>
      </c>
      <c r="M56" s="462">
        <v>6.41</v>
      </c>
      <c r="N56" s="456" t="s">
        <v>507</v>
      </c>
    </row>
    <row r="57" spans="1:14" ht="21" customHeight="1">
      <c r="A57" s="457">
        <f t="shared" si="2"/>
        <v>49</v>
      </c>
      <c r="B57" s="450" t="s">
        <v>649</v>
      </c>
      <c r="C57" s="451" t="s">
        <v>650</v>
      </c>
      <c r="D57" s="451" t="s">
        <v>510</v>
      </c>
      <c r="E57" s="450" t="s">
        <v>582</v>
      </c>
      <c r="F57" s="458" t="s">
        <v>537</v>
      </c>
      <c r="G57" s="459">
        <v>743.06</v>
      </c>
      <c r="H57" s="459">
        <v>1118</v>
      </c>
      <c r="I57" s="459">
        <f t="shared" si="0"/>
        <v>1861.06</v>
      </c>
      <c r="J57" s="459">
        <v>171.61</v>
      </c>
      <c r="K57" s="459">
        <f t="shared" si="1"/>
        <v>1689.4499999999998</v>
      </c>
      <c r="L57" s="461">
        <v>64.11</v>
      </c>
      <c r="M57" s="462">
        <v>7.01</v>
      </c>
      <c r="N57" s="456" t="s">
        <v>507</v>
      </c>
    </row>
    <row r="58" spans="1:14" ht="21" customHeight="1">
      <c r="A58" s="457">
        <f t="shared" si="2"/>
        <v>50</v>
      </c>
      <c r="B58" s="450" t="s">
        <v>651</v>
      </c>
      <c r="C58" s="451" t="s">
        <v>652</v>
      </c>
      <c r="D58" s="451" t="s">
        <v>653</v>
      </c>
      <c r="E58" s="450" t="s">
        <v>654</v>
      </c>
      <c r="F58" s="458" t="s">
        <v>522</v>
      </c>
      <c r="G58" s="459">
        <v>1750.78</v>
      </c>
      <c r="H58" s="459">
        <v>1118</v>
      </c>
      <c r="I58" s="459">
        <f t="shared" si="0"/>
        <v>2868.7799999999997</v>
      </c>
      <c r="J58" s="459">
        <v>275.32</v>
      </c>
      <c r="K58" s="459">
        <f t="shared" si="1"/>
        <v>2593.4599999999996</v>
      </c>
      <c r="L58" s="461">
        <v>76.69</v>
      </c>
      <c r="M58" s="462">
        <v>8.4</v>
      </c>
      <c r="N58" s="456" t="s">
        <v>507</v>
      </c>
    </row>
    <row r="59" spans="1:14" ht="21" customHeight="1">
      <c r="A59" s="457">
        <f t="shared" si="2"/>
        <v>51</v>
      </c>
      <c r="B59" s="450" t="s">
        <v>655</v>
      </c>
      <c r="C59" s="451" t="s">
        <v>656</v>
      </c>
      <c r="D59" s="451" t="s">
        <v>657</v>
      </c>
      <c r="E59" s="450" t="s">
        <v>555</v>
      </c>
      <c r="F59" s="458" t="s">
        <v>517</v>
      </c>
      <c r="G59" s="459">
        <v>677.15</v>
      </c>
      <c r="H59" s="459">
        <v>1118</v>
      </c>
      <c r="I59" s="459">
        <f t="shared" si="0"/>
        <v>1795.15</v>
      </c>
      <c r="J59" s="459">
        <v>857.77</v>
      </c>
      <c r="K59" s="459">
        <f t="shared" si="1"/>
        <v>937.3800000000001</v>
      </c>
      <c r="L59" s="461">
        <v>59.53</v>
      </c>
      <c r="M59" s="462">
        <v>6.46</v>
      </c>
      <c r="N59" s="456" t="s">
        <v>507</v>
      </c>
    </row>
    <row r="60" spans="1:14" ht="21" customHeight="1">
      <c r="A60" s="457">
        <f t="shared" si="2"/>
        <v>52</v>
      </c>
      <c r="B60" s="450" t="s">
        <v>658</v>
      </c>
      <c r="C60" s="451" t="s">
        <v>659</v>
      </c>
      <c r="D60" s="451" t="s">
        <v>554</v>
      </c>
      <c r="E60" s="450" t="s">
        <v>521</v>
      </c>
      <c r="F60" s="458" t="s">
        <v>512</v>
      </c>
      <c r="G60" s="459">
        <v>1196.24</v>
      </c>
      <c r="H60" s="459">
        <v>1118</v>
      </c>
      <c r="I60" s="459">
        <f t="shared" si="0"/>
        <v>2314.24</v>
      </c>
      <c r="J60" s="459">
        <v>1158.03</v>
      </c>
      <c r="K60" s="459">
        <f t="shared" si="1"/>
        <v>1156.2099999999998</v>
      </c>
      <c r="L60" s="461">
        <v>56.04</v>
      </c>
      <c r="M60" s="462">
        <v>6.07</v>
      </c>
      <c r="N60" s="456" t="s">
        <v>507</v>
      </c>
    </row>
    <row r="61" spans="1:14" ht="21" customHeight="1">
      <c r="A61" s="457">
        <f t="shared" si="2"/>
        <v>53</v>
      </c>
      <c r="B61" s="450" t="s">
        <v>660</v>
      </c>
      <c r="C61" s="451" t="s">
        <v>661</v>
      </c>
      <c r="D61" s="451" t="s">
        <v>515</v>
      </c>
      <c r="E61" s="450" t="s">
        <v>516</v>
      </c>
      <c r="F61" s="458" t="s">
        <v>543</v>
      </c>
      <c r="G61" s="459">
        <v>1147.3000000000002</v>
      </c>
      <c r="H61" s="459">
        <v>1118</v>
      </c>
      <c r="I61" s="459">
        <f t="shared" si="0"/>
        <v>2265.3</v>
      </c>
      <c r="J61" s="459">
        <v>77.23000000000002</v>
      </c>
      <c r="K61" s="459">
        <f t="shared" si="1"/>
        <v>2188.07</v>
      </c>
      <c r="L61" s="461">
        <v>55.08</v>
      </c>
      <c r="M61" s="462">
        <v>5.9399999999999995</v>
      </c>
      <c r="N61" s="456" t="s">
        <v>507</v>
      </c>
    </row>
    <row r="62" spans="1:14" ht="21" customHeight="1">
      <c r="A62" s="457">
        <f t="shared" si="2"/>
        <v>54</v>
      </c>
      <c r="B62" s="450" t="s">
        <v>662</v>
      </c>
      <c r="C62" s="451" t="s">
        <v>663</v>
      </c>
      <c r="D62" s="451" t="s">
        <v>515</v>
      </c>
      <c r="E62" s="450" t="s">
        <v>516</v>
      </c>
      <c r="F62" s="458" t="s">
        <v>537</v>
      </c>
      <c r="G62" s="459">
        <v>1126.65</v>
      </c>
      <c r="H62" s="459">
        <v>1118</v>
      </c>
      <c r="I62" s="459">
        <f t="shared" si="0"/>
        <v>2244.65</v>
      </c>
      <c r="J62" s="459">
        <v>112.34</v>
      </c>
      <c r="K62" s="459">
        <f t="shared" si="1"/>
        <v>2132.31</v>
      </c>
      <c r="L62" s="461">
        <v>59.47</v>
      </c>
      <c r="M62" s="462">
        <v>6.41</v>
      </c>
      <c r="N62" s="456" t="s">
        <v>507</v>
      </c>
    </row>
    <row r="63" spans="1:14" ht="21" customHeight="1">
      <c r="A63" s="457">
        <f t="shared" si="2"/>
        <v>55</v>
      </c>
      <c r="B63" s="450" t="s">
        <v>664</v>
      </c>
      <c r="C63" s="451" t="s">
        <v>665</v>
      </c>
      <c r="D63" s="451" t="s">
        <v>558</v>
      </c>
      <c r="E63" s="450" t="s">
        <v>559</v>
      </c>
      <c r="F63" s="458" t="s">
        <v>522</v>
      </c>
      <c r="G63" s="459">
        <v>992.86</v>
      </c>
      <c r="H63" s="459">
        <v>792.1</v>
      </c>
      <c r="I63" s="459">
        <f t="shared" si="0"/>
        <v>1784.96</v>
      </c>
      <c r="J63" s="459">
        <v>421.78000000000003</v>
      </c>
      <c r="K63" s="459">
        <f t="shared" si="1"/>
        <v>1363.18</v>
      </c>
      <c r="L63" s="461">
        <v>81.43</v>
      </c>
      <c r="M63" s="462">
        <v>7.13</v>
      </c>
      <c r="N63" s="456" t="s">
        <v>507</v>
      </c>
    </row>
    <row r="64" spans="1:14" ht="21" customHeight="1">
      <c r="A64" s="457">
        <f t="shared" si="2"/>
        <v>56</v>
      </c>
      <c r="B64" s="450" t="s">
        <v>666</v>
      </c>
      <c r="C64" s="451" t="s">
        <v>667</v>
      </c>
      <c r="D64" s="451" t="s">
        <v>546</v>
      </c>
      <c r="E64" s="450" t="s">
        <v>547</v>
      </c>
      <c r="F64" s="458" t="s">
        <v>517</v>
      </c>
      <c r="G64" s="459">
        <v>1951.27</v>
      </c>
      <c r="H64" s="459">
        <v>1118</v>
      </c>
      <c r="I64" s="459">
        <f t="shared" si="0"/>
        <v>3069.27</v>
      </c>
      <c r="J64" s="459">
        <v>213.56</v>
      </c>
      <c r="K64" s="459">
        <f t="shared" si="1"/>
        <v>2855.71</v>
      </c>
      <c r="L64" s="461">
        <v>83.58</v>
      </c>
      <c r="M64" s="462">
        <v>9.14</v>
      </c>
      <c r="N64" s="456" t="s">
        <v>507</v>
      </c>
    </row>
    <row r="65" spans="1:14" ht="21" customHeight="1">
      <c r="A65" s="457">
        <f t="shared" si="2"/>
        <v>57</v>
      </c>
      <c r="B65" s="450" t="s">
        <v>668</v>
      </c>
      <c r="C65" s="451" t="s">
        <v>669</v>
      </c>
      <c r="D65" s="451" t="s">
        <v>510</v>
      </c>
      <c r="E65" s="450" t="s">
        <v>511</v>
      </c>
      <c r="F65" s="458" t="s">
        <v>517</v>
      </c>
      <c r="G65" s="459">
        <v>790.52</v>
      </c>
      <c r="H65" s="459">
        <v>0</v>
      </c>
      <c r="I65" s="459">
        <f t="shared" si="0"/>
        <v>790.52</v>
      </c>
      <c r="J65" s="459">
        <v>229.14</v>
      </c>
      <c r="K65" s="459">
        <f t="shared" si="1"/>
        <v>561.38</v>
      </c>
      <c r="L65" s="461">
        <v>65.17</v>
      </c>
      <c r="M65" s="462">
        <v>5.6899999999999995</v>
      </c>
      <c r="N65" s="464" t="s">
        <v>507</v>
      </c>
    </row>
    <row r="66" spans="1:14" ht="21" customHeight="1">
      <c r="A66" s="457">
        <f t="shared" si="2"/>
        <v>58</v>
      </c>
      <c r="B66" s="450" t="s">
        <v>670</v>
      </c>
      <c r="C66" s="451" t="s">
        <v>671</v>
      </c>
      <c r="D66" s="451" t="s">
        <v>546</v>
      </c>
      <c r="E66" s="450" t="s">
        <v>547</v>
      </c>
      <c r="F66" s="458" t="s">
        <v>543</v>
      </c>
      <c r="G66" s="459">
        <v>1907.6299999999999</v>
      </c>
      <c r="H66" s="459">
        <v>1118</v>
      </c>
      <c r="I66" s="459">
        <f t="shared" si="0"/>
        <v>3025.63</v>
      </c>
      <c r="J66" s="459">
        <v>132.26999999999998</v>
      </c>
      <c r="K66" s="459">
        <f t="shared" si="1"/>
        <v>2893.36</v>
      </c>
      <c r="L66" s="461">
        <v>83.31</v>
      </c>
      <c r="M66" s="462">
        <v>9.11</v>
      </c>
      <c r="N66" s="456" t="s">
        <v>507</v>
      </c>
    </row>
    <row r="67" spans="1:14" ht="21" customHeight="1">
      <c r="A67" s="457">
        <f t="shared" si="2"/>
        <v>59</v>
      </c>
      <c r="B67" s="450" t="s">
        <v>672</v>
      </c>
      <c r="C67" s="451" t="s">
        <v>673</v>
      </c>
      <c r="D67" s="451" t="s">
        <v>546</v>
      </c>
      <c r="E67" s="450" t="s">
        <v>674</v>
      </c>
      <c r="F67" s="458" t="s">
        <v>543</v>
      </c>
      <c r="G67" s="459">
        <v>2054.41</v>
      </c>
      <c r="H67" s="459">
        <v>1118</v>
      </c>
      <c r="I67" s="459">
        <f t="shared" si="0"/>
        <v>3172.41</v>
      </c>
      <c r="J67" s="459">
        <v>841.36</v>
      </c>
      <c r="K67" s="459">
        <f t="shared" si="1"/>
        <v>2331.0499999999997</v>
      </c>
      <c r="L67" s="461">
        <v>85.17</v>
      </c>
      <c r="M67" s="462">
        <v>9.31</v>
      </c>
      <c r="N67" s="456" t="s">
        <v>507</v>
      </c>
    </row>
    <row r="68" spans="1:14" ht="21" customHeight="1">
      <c r="A68" s="457">
        <f t="shared" si="2"/>
        <v>60</v>
      </c>
      <c r="B68" s="450" t="s">
        <v>675</v>
      </c>
      <c r="C68" s="451" t="s">
        <v>676</v>
      </c>
      <c r="D68" s="451" t="s">
        <v>677</v>
      </c>
      <c r="E68" s="450" t="s">
        <v>678</v>
      </c>
      <c r="F68" s="458" t="s">
        <v>512</v>
      </c>
      <c r="G68" s="459">
        <v>1149.14</v>
      </c>
      <c r="H68" s="459">
        <v>1118</v>
      </c>
      <c r="I68" s="459">
        <f t="shared" si="0"/>
        <v>2267.1400000000003</v>
      </c>
      <c r="J68" s="459">
        <v>1128.48</v>
      </c>
      <c r="K68" s="459">
        <f t="shared" si="1"/>
        <v>1138.6600000000003</v>
      </c>
      <c r="L68" s="461">
        <v>57.33</v>
      </c>
      <c r="M68" s="462">
        <v>6.18</v>
      </c>
      <c r="N68" s="456" t="s">
        <v>507</v>
      </c>
    </row>
    <row r="69" spans="1:14" ht="21" customHeight="1">
      <c r="A69" s="457">
        <f t="shared" si="2"/>
        <v>61</v>
      </c>
      <c r="B69" s="450" t="s">
        <v>679</v>
      </c>
      <c r="C69" s="451" t="s">
        <v>680</v>
      </c>
      <c r="D69" s="451" t="s">
        <v>546</v>
      </c>
      <c r="E69" s="450" t="s">
        <v>681</v>
      </c>
      <c r="F69" s="458" t="s">
        <v>543</v>
      </c>
      <c r="G69" s="459">
        <v>1866.72</v>
      </c>
      <c r="H69" s="459">
        <v>998</v>
      </c>
      <c r="I69" s="459">
        <f t="shared" si="0"/>
        <v>2864.7200000000003</v>
      </c>
      <c r="J69" s="459">
        <v>182.89</v>
      </c>
      <c r="K69" s="459">
        <f t="shared" si="1"/>
        <v>2681.8300000000004</v>
      </c>
      <c r="L69" s="461">
        <v>79.9</v>
      </c>
      <c r="M69" s="462">
        <v>8.75</v>
      </c>
      <c r="N69" s="456" t="s">
        <v>507</v>
      </c>
    </row>
    <row r="70" spans="1:14" ht="21" customHeight="1">
      <c r="A70" s="457">
        <f t="shared" si="2"/>
        <v>62</v>
      </c>
      <c r="B70" s="450" t="s">
        <v>682</v>
      </c>
      <c r="C70" s="451" t="s">
        <v>683</v>
      </c>
      <c r="D70" s="451" t="s">
        <v>684</v>
      </c>
      <c r="E70" s="450" t="s">
        <v>516</v>
      </c>
      <c r="F70" s="458" t="s">
        <v>543</v>
      </c>
      <c r="G70" s="459">
        <v>1121.9</v>
      </c>
      <c r="H70" s="459">
        <v>1118</v>
      </c>
      <c r="I70" s="459">
        <f t="shared" si="0"/>
        <v>2239.9</v>
      </c>
      <c r="J70" s="459">
        <v>97.27</v>
      </c>
      <c r="K70" s="459">
        <f t="shared" si="1"/>
        <v>2142.63</v>
      </c>
      <c r="L70" s="461">
        <v>56.96</v>
      </c>
      <c r="M70" s="462">
        <v>6.13</v>
      </c>
      <c r="N70" s="456" t="s">
        <v>507</v>
      </c>
    </row>
    <row r="71" spans="1:14" ht="21" customHeight="1">
      <c r="A71" s="457">
        <f t="shared" si="2"/>
        <v>63</v>
      </c>
      <c r="B71" s="450" t="s">
        <v>685</v>
      </c>
      <c r="C71" s="451" t="s">
        <v>686</v>
      </c>
      <c r="D71" s="451" t="s">
        <v>531</v>
      </c>
      <c r="E71" s="450" t="s">
        <v>555</v>
      </c>
      <c r="F71" s="458" t="s">
        <v>517</v>
      </c>
      <c r="G71" s="459">
        <v>636.24</v>
      </c>
      <c r="H71" s="459">
        <v>1118</v>
      </c>
      <c r="I71" s="459">
        <f t="shared" si="0"/>
        <v>1754.24</v>
      </c>
      <c r="J71" s="459">
        <v>802.15</v>
      </c>
      <c r="K71" s="459">
        <f t="shared" si="1"/>
        <v>952.09</v>
      </c>
      <c r="L71" s="461">
        <v>55.85</v>
      </c>
      <c r="M71" s="462">
        <v>4.86</v>
      </c>
      <c r="N71" s="463" t="s">
        <v>507</v>
      </c>
    </row>
    <row r="72" spans="1:14" ht="21" customHeight="1">
      <c r="A72" s="457">
        <f t="shared" si="2"/>
        <v>64</v>
      </c>
      <c r="B72" s="450" t="s">
        <v>687</v>
      </c>
      <c r="C72" s="451" t="s">
        <v>688</v>
      </c>
      <c r="D72" s="451" t="s">
        <v>554</v>
      </c>
      <c r="E72" s="450" t="s">
        <v>521</v>
      </c>
      <c r="F72" s="458" t="s">
        <v>543</v>
      </c>
      <c r="G72" s="459">
        <v>1154.63</v>
      </c>
      <c r="H72" s="459">
        <v>1118</v>
      </c>
      <c r="I72" s="459">
        <f t="shared" si="0"/>
        <v>2272.63</v>
      </c>
      <c r="J72" s="459">
        <v>577.32</v>
      </c>
      <c r="K72" s="459">
        <f t="shared" si="1"/>
        <v>1695.31</v>
      </c>
      <c r="L72" s="461">
        <v>59.25</v>
      </c>
      <c r="M72" s="462">
        <v>6.41</v>
      </c>
      <c r="N72" s="456" t="s">
        <v>507</v>
      </c>
    </row>
    <row r="73" spans="1:14" ht="21" customHeight="1">
      <c r="A73" s="457">
        <f t="shared" si="2"/>
        <v>65</v>
      </c>
      <c r="B73" s="450" t="s">
        <v>689</v>
      </c>
      <c r="C73" s="451" t="s">
        <v>690</v>
      </c>
      <c r="D73" s="451" t="s">
        <v>585</v>
      </c>
      <c r="E73" s="450" t="s">
        <v>586</v>
      </c>
      <c r="F73" s="458" t="s">
        <v>517</v>
      </c>
      <c r="G73" s="459">
        <v>3.1</v>
      </c>
      <c r="H73" s="459">
        <v>1118</v>
      </c>
      <c r="I73" s="459">
        <f t="shared" si="0"/>
        <v>1121.1</v>
      </c>
      <c r="J73" s="459">
        <v>0</v>
      </c>
      <c r="K73" s="459">
        <f t="shared" si="1"/>
        <v>1121.1</v>
      </c>
      <c r="L73" s="461">
        <v>0</v>
      </c>
      <c r="M73" s="462">
        <v>0</v>
      </c>
      <c r="N73" s="456" t="s">
        <v>507</v>
      </c>
    </row>
    <row r="74" spans="1:14" ht="21" customHeight="1">
      <c r="A74" s="457">
        <f t="shared" si="2"/>
        <v>66</v>
      </c>
      <c r="B74" s="450" t="s">
        <v>691</v>
      </c>
      <c r="C74" s="451" t="s">
        <v>692</v>
      </c>
      <c r="D74" s="451" t="s">
        <v>558</v>
      </c>
      <c r="E74" s="450" t="s">
        <v>559</v>
      </c>
      <c r="F74" s="458" t="s">
        <v>537</v>
      </c>
      <c r="G74" s="459">
        <v>940.73</v>
      </c>
      <c r="H74" s="459">
        <v>1118</v>
      </c>
      <c r="I74" s="459">
        <f aca="true" t="shared" si="3" ref="I74:I137">SUM(G74:H74)</f>
        <v>2058.73</v>
      </c>
      <c r="J74" s="459">
        <v>250.34999999999997</v>
      </c>
      <c r="K74" s="459">
        <f aca="true" t="shared" si="4" ref="K74:K137">I74-J74</f>
        <v>1808.38</v>
      </c>
      <c r="L74" s="461">
        <v>76.74</v>
      </c>
      <c r="M74" s="462">
        <v>8.4</v>
      </c>
      <c r="N74" s="456" t="s">
        <v>507</v>
      </c>
    </row>
    <row r="75" spans="1:14" ht="21" customHeight="1">
      <c r="A75" s="457">
        <f aca="true" t="shared" si="5" ref="A75:A138">A74+1</f>
        <v>67</v>
      </c>
      <c r="B75" s="450" t="s">
        <v>693</v>
      </c>
      <c r="C75" s="451" t="s">
        <v>694</v>
      </c>
      <c r="D75" s="451" t="s">
        <v>695</v>
      </c>
      <c r="E75" s="450" t="s">
        <v>654</v>
      </c>
      <c r="F75" s="458" t="s">
        <v>522</v>
      </c>
      <c r="G75" s="459">
        <v>1906.44</v>
      </c>
      <c r="H75" s="459">
        <v>1083.64</v>
      </c>
      <c r="I75" s="459">
        <f t="shared" si="3"/>
        <v>2990.08</v>
      </c>
      <c r="J75" s="459">
        <v>1603.22</v>
      </c>
      <c r="K75" s="459">
        <f t="shared" si="4"/>
        <v>1386.86</v>
      </c>
      <c r="L75" s="461">
        <v>79.19</v>
      </c>
      <c r="M75" s="462">
        <v>8.67</v>
      </c>
      <c r="N75" s="456" t="s">
        <v>507</v>
      </c>
    </row>
    <row r="76" spans="1:14" ht="21" customHeight="1">
      <c r="A76" s="457">
        <f t="shared" si="5"/>
        <v>68</v>
      </c>
      <c r="B76" s="450" t="s">
        <v>696</v>
      </c>
      <c r="C76" s="451" t="s">
        <v>697</v>
      </c>
      <c r="D76" s="451" t="s">
        <v>554</v>
      </c>
      <c r="E76" s="450" t="s">
        <v>521</v>
      </c>
      <c r="F76" s="458" t="s">
        <v>517</v>
      </c>
      <c r="G76" s="459">
        <v>1253.1000000000001</v>
      </c>
      <c r="H76" s="459">
        <v>1118</v>
      </c>
      <c r="I76" s="459">
        <f t="shared" si="3"/>
        <v>2371.1000000000004</v>
      </c>
      <c r="J76" s="459">
        <v>288.26</v>
      </c>
      <c r="K76" s="459">
        <f t="shared" si="4"/>
        <v>2082.84</v>
      </c>
      <c r="L76" s="461">
        <v>60.09</v>
      </c>
      <c r="M76" s="462">
        <v>6.51</v>
      </c>
      <c r="N76" s="456" t="s">
        <v>507</v>
      </c>
    </row>
    <row r="77" spans="1:14" ht="21" customHeight="1">
      <c r="A77" s="457">
        <f t="shared" si="5"/>
        <v>69</v>
      </c>
      <c r="B77" s="450" t="s">
        <v>698</v>
      </c>
      <c r="C77" s="451" t="s">
        <v>699</v>
      </c>
      <c r="D77" s="451" t="s">
        <v>541</v>
      </c>
      <c r="E77" s="450" t="s">
        <v>542</v>
      </c>
      <c r="F77" s="458" t="s">
        <v>543</v>
      </c>
      <c r="G77" s="459">
        <v>686.94</v>
      </c>
      <c r="H77" s="459">
        <v>1118</v>
      </c>
      <c r="I77" s="459">
        <f t="shared" si="3"/>
        <v>1804.94</v>
      </c>
      <c r="J77" s="459">
        <v>99.13</v>
      </c>
      <c r="K77" s="459">
        <f t="shared" si="4"/>
        <v>1705.81</v>
      </c>
      <c r="L77" s="461">
        <v>58.25</v>
      </c>
      <c r="M77" s="462">
        <v>6.279999999999999</v>
      </c>
      <c r="N77" s="456" t="s">
        <v>507</v>
      </c>
    </row>
    <row r="78" spans="1:14" ht="21" customHeight="1">
      <c r="A78" s="457">
        <f t="shared" si="5"/>
        <v>70</v>
      </c>
      <c r="B78" s="450" t="s">
        <v>700</v>
      </c>
      <c r="C78" s="451" t="s">
        <v>701</v>
      </c>
      <c r="D78" s="451" t="s">
        <v>612</v>
      </c>
      <c r="E78" s="450" t="s">
        <v>613</v>
      </c>
      <c r="F78" s="458" t="s">
        <v>543</v>
      </c>
      <c r="G78" s="459">
        <v>1146.02</v>
      </c>
      <c r="H78" s="459">
        <v>1118</v>
      </c>
      <c r="I78" s="459">
        <f t="shared" si="3"/>
        <v>2264.02</v>
      </c>
      <c r="J78" s="459">
        <v>1111.6100000000001</v>
      </c>
      <c r="K78" s="459">
        <f t="shared" si="4"/>
        <v>1152.4099999999999</v>
      </c>
      <c r="L78" s="461">
        <v>57.05</v>
      </c>
      <c r="M78" s="462">
        <v>6.15</v>
      </c>
      <c r="N78" s="456" t="s">
        <v>507</v>
      </c>
    </row>
    <row r="79" spans="1:14" ht="21" customHeight="1">
      <c r="A79" s="457">
        <f t="shared" si="5"/>
        <v>71</v>
      </c>
      <c r="B79" s="450" t="s">
        <v>702</v>
      </c>
      <c r="C79" s="451" t="s">
        <v>703</v>
      </c>
      <c r="D79" s="451" t="s">
        <v>677</v>
      </c>
      <c r="E79" s="450" t="s">
        <v>678</v>
      </c>
      <c r="F79" s="458" t="s">
        <v>522</v>
      </c>
      <c r="G79" s="459">
        <v>1122.71</v>
      </c>
      <c r="H79" s="459">
        <v>1118</v>
      </c>
      <c r="I79" s="459">
        <f t="shared" si="3"/>
        <v>2240.71</v>
      </c>
      <c r="J79" s="459">
        <v>1001.4200000000001</v>
      </c>
      <c r="K79" s="459">
        <f t="shared" si="4"/>
        <v>1239.29</v>
      </c>
      <c r="L79" s="461">
        <v>57.03</v>
      </c>
      <c r="M79" s="462">
        <v>6.15</v>
      </c>
      <c r="N79" s="456" t="s">
        <v>507</v>
      </c>
    </row>
    <row r="80" spans="1:14" ht="21" customHeight="1">
      <c r="A80" s="457">
        <f t="shared" si="5"/>
        <v>72</v>
      </c>
      <c r="B80" s="450" t="s">
        <v>704</v>
      </c>
      <c r="C80" s="451" t="s">
        <v>705</v>
      </c>
      <c r="D80" s="451" t="s">
        <v>525</v>
      </c>
      <c r="E80" s="450" t="s">
        <v>526</v>
      </c>
      <c r="F80" s="458" t="s">
        <v>522</v>
      </c>
      <c r="G80" s="459">
        <v>677.74</v>
      </c>
      <c r="H80" s="459">
        <v>1058</v>
      </c>
      <c r="I80" s="459">
        <f t="shared" si="3"/>
        <v>1735.74</v>
      </c>
      <c r="J80" s="459">
        <v>100.67999999999999</v>
      </c>
      <c r="K80" s="459">
        <f t="shared" si="4"/>
        <v>1635.06</v>
      </c>
      <c r="L80" s="461">
        <v>60.48</v>
      </c>
      <c r="M80" s="462">
        <v>6.53</v>
      </c>
      <c r="N80" s="456" t="s">
        <v>507</v>
      </c>
    </row>
    <row r="81" spans="1:14" ht="21" customHeight="1">
      <c r="A81" s="457">
        <f t="shared" si="5"/>
        <v>73</v>
      </c>
      <c r="B81" s="450" t="s">
        <v>706</v>
      </c>
      <c r="C81" s="451" t="s">
        <v>707</v>
      </c>
      <c r="D81" s="451" t="s">
        <v>546</v>
      </c>
      <c r="E81" s="450" t="s">
        <v>547</v>
      </c>
      <c r="F81" s="458" t="s">
        <v>517</v>
      </c>
      <c r="G81" s="459">
        <v>2015.56</v>
      </c>
      <c r="H81" s="459">
        <v>1118</v>
      </c>
      <c r="I81" s="459">
        <f t="shared" si="3"/>
        <v>3133.56</v>
      </c>
      <c r="J81" s="459">
        <v>141.73000000000002</v>
      </c>
      <c r="K81" s="459">
        <f t="shared" si="4"/>
        <v>2991.83</v>
      </c>
      <c r="L81" s="461">
        <v>85.71</v>
      </c>
      <c r="M81" s="462">
        <v>9.370000000000001</v>
      </c>
      <c r="N81" s="456" t="s">
        <v>507</v>
      </c>
    </row>
    <row r="82" spans="1:14" ht="21" customHeight="1">
      <c r="A82" s="457">
        <f t="shared" si="5"/>
        <v>74</v>
      </c>
      <c r="B82" s="450" t="s">
        <v>708</v>
      </c>
      <c r="C82" s="451" t="s">
        <v>709</v>
      </c>
      <c r="D82" s="451" t="s">
        <v>546</v>
      </c>
      <c r="E82" s="450" t="s">
        <v>595</v>
      </c>
      <c r="F82" s="458" t="s">
        <v>517</v>
      </c>
      <c r="G82" s="459">
        <v>949.5299999999999</v>
      </c>
      <c r="H82" s="459">
        <v>0</v>
      </c>
      <c r="I82" s="459">
        <f t="shared" si="3"/>
        <v>949.5299999999999</v>
      </c>
      <c r="J82" s="459">
        <v>155.98</v>
      </c>
      <c r="K82" s="459">
        <f t="shared" si="4"/>
        <v>793.5499999999998</v>
      </c>
      <c r="L82" s="461">
        <v>77.78</v>
      </c>
      <c r="M82" s="462">
        <v>8.51</v>
      </c>
      <c r="N82" s="464" t="s">
        <v>507</v>
      </c>
    </row>
    <row r="83" spans="1:14" ht="21" customHeight="1">
      <c r="A83" s="457">
        <f t="shared" si="5"/>
        <v>75</v>
      </c>
      <c r="B83" s="450" t="s">
        <v>710</v>
      </c>
      <c r="C83" s="451" t="s">
        <v>711</v>
      </c>
      <c r="D83" s="451" t="s">
        <v>554</v>
      </c>
      <c r="E83" s="450" t="s">
        <v>521</v>
      </c>
      <c r="F83" s="458" t="s">
        <v>522</v>
      </c>
      <c r="G83" s="459">
        <v>693.83</v>
      </c>
      <c r="H83" s="459">
        <v>1118</v>
      </c>
      <c r="I83" s="459">
        <f t="shared" si="3"/>
        <v>1811.83</v>
      </c>
      <c r="J83" s="459">
        <v>828.79</v>
      </c>
      <c r="K83" s="459">
        <f t="shared" si="4"/>
        <v>983.04</v>
      </c>
      <c r="L83" s="461">
        <v>61.48</v>
      </c>
      <c r="M83" s="462">
        <v>6.65</v>
      </c>
      <c r="N83" s="456" t="s">
        <v>507</v>
      </c>
    </row>
    <row r="84" spans="1:14" ht="21" customHeight="1">
      <c r="A84" s="457">
        <f t="shared" si="5"/>
        <v>76</v>
      </c>
      <c r="B84" s="450" t="s">
        <v>712</v>
      </c>
      <c r="C84" s="451" t="s">
        <v>713</v>
      </c>
      <c r="D84" s="451" t="s">
        <v>554</v>
      </c>
      <c r="E84" s="450" t="s">
        <v>521</v>
      </c>
      <c r="F84" s="458" t="s">
        <v>543</v>
      </c>
      <c r="G84" s="459">
        <v>1280.64</v>
      </c>
      <c r="H84" s="459">
        <v>1118</v>
      </c>
      <c r="I84" s="459">
        <f t="shared" si="3"/>
        <v>2398.6400000000003</v>
      </c>
      <c r="J84" s="459">
        <v>1137.91</v>
      </c>
      <c r="K84" s="459">
        <f t="shared" si="4"/>
        <v>1260.7300000000002</v>
      </c>
      <c r="L84" s="461">
        <v>64.62</v>
      </c>
      <c r="M84" s="462">
        <v>7</v>
      </c>
      <c r="N84" s="456" t="s">
        <v>507</v>
      </c>
    </row>
    <row r="85" spans="1:14" ht="21" customHeight="1">
      <c r="A85" s="457">
        <f t="shared" si="5"/>
        <v>77</v>
      </c>
      <c r="B85" s="450" t="s">
        <v>714</v>
      </c>
      <c r="C85" s="451" t="s">
        <v>715</v>
      </c>
      <c r="D85" s="451" t="s">
        <v>554</v>
      </c>
      <c r="E85" s="450" t="s">
        <v>521</v>
      </c>
      <c r="F85" s="458" t="s">
        <v>543</v>
      </c>
      <c r="G85" s="459">
        <v>1220.9700000000003</v>
      </c>
      <c r="H85" s="459">
        <v>1118</v>
      </c>
      <c r="I85" s="459">
        <f t="shared" si="3"/>
        <v>2338.9700000000003</v>
      </c>
      <c r="J85" s="459">
        <v>727.5699999999999</v>
      </c>
      <c r="K85" s="459">
        <f t="shared" si="4"/>
        <v>1611.4000000000003</v>
      </c>
      <c r="L85" s="461">
        <v>59.25</v>
      </c>
      <c r="M85" s="462">
        <v>6.41</v>
      </c>
      <c r="N85" s="456" t="s">
        <v>507</v>
      </c>
    </row>
    <row r="86" spans="1:14" ht="21" customHeight="1">
      <c r="A86" s="457">
        <f t="shared" si="5"/>
        <v>78</v>
      </c>
      <c r="B86" s="450" t="s">
        <v>716</v>
      </c>
      <c r="C86" s="451" t="s">
        <v>717</v>
      </c>
      <c r="D86" s="451" t="s">
        <v>585</v>
      </c>
      <c r="E86" s="450" t="s">
        <v>586</v>
      </c>
      <c r="F86" s="458" t="s">
        <v>522</v>
      </c>
      <c r="G86" s="459">
        <v>661.6</v>
      </c>
      <c r="H86" s="459">
        <v>1118</v>
      </c>
      <c r="I86" s="459">
        <f t="shared" si="3"/>
        <v>1779.6</v>
      </c>
      <c r="J86" s="459">
        <v>130.98</v>
      </c>
      <c r="K86" s="459">
        <f t="shared" si="4"/>
        <v>1648.62</v>
      </c>
      <c r="L86" s="461">
        <v>59.27</v>
      </c>
      <c r="M86" s="462">
        <v>5.140000000000001</v>
      </c>
      <c r="N86" s="463" t="s">
        <v>507</v>
      </c>
    </row>
    <row r="87" spans="1:14" ht="21" customHeight="1">
      <c r="A87" s="457">
        <f t="shared" si="5"/>
        <v>79</v>
      </c>
      <c r="B87" s="450" t="s">
        <v>718</v>
      </c>
      <c r="C87" s="451" t="s">
        <v>719</v>
      </c>
      <c r="D87" s="451" t="s">
        <v>720</v>
      </c>
      <c r="E87" s="450" t="s">
        <v>721</v>
      </c>
      <c r="F87" s="458" t="s">
        <v>522</v>
      </c>
      <c r="G87" s="459">
        <v>4215.000000000001</v>
      </c>
      <c r="H87" s="459">
        <v>818</v>
      </c>
      <c r="I87" s="459">
        <f t="shared" si="3"/>
        <v>5033.000000000001</v>
      </c>
      <c r="J87" s="459">
        <v>884.17</v>
      </c>
      <c r="K87" s="459">
        <f t="shared" si="4"/>
        <v>4148.830000000001</v>
      </c>
      <c r="L87" s="461">
        <v>342.17</v>
      </c>
      <c r="M87" s="462">
        <v>36.879999999999995</v>
      </c>
      <c r="N87" s="456" t="s">
        <v>507</v>
      </c>
    </row>
    <row r="88" spans="1:14" ht="21" customHeight="1">
      <c r="A88" s="457">
        <f t="shared" si="5"/>
        <v>80</v>
      </c>
      <c r="B88" s="450" t="s">
        <v>722</v>
      </c>
      <c r="C88" s="451" t="s">
        <v>723</v>
      </c>
      <c r="D88" s="451" t="s">
        <v>635</v>
      </c>
      <c r="E88" s="450" t="s">
        <v>721</v>
      </c>
      <c r="F88" s="458" t="s">
        <v>522</v>
      </c>
      <c r="G88" s="459">
        <v>3752.8599999999997</v>
      </c>
      <c r="H88" s="459">
        <v>1418</v>
      </c>
      <c r="I88" s="459">
        <f t="shared" si="3"/>
        <v>5170.86</v>
      </c>
      <c r="J88" s="459">
        <v>1059.55</v>
      </c>
      <c r="K88" s="459">
        <f t="shared" si="4"/>
        <v>4111.3099999999995</v>
      </c>
      <c r="L88" s="461">
        <v>337.76</v>
      </c>
      <c r="M88" s="462">
        <v>36.4</v>
      </c>
      <c r="N88" s="465" t="s">
        <v>507</v>
      </c>
    </row>
    <row r="89" spans="1:14" ht="21" customHeight="1">
      <c r="A89" s="457">
        <f t="shared" si="5"/>
        <v>81</v>
      </c>
      <c r="B89" s="450" t="s">
        <v>724</v>
      </c>
      <c r="C89" s="451" t="s">
        <v>725</v>
      </c>
      <c r="D89" s="451" t="s">
        <v>504</v>
      </c>
      <c r="E89" s="450" t="s">
        <v>505</v>
      </c>
      <c r="F89" s="458" t="s">
        <v>517</v>
      </c>
      <c r="G89" s="459">
        <v>3578.87</v>
      </c>
      <c r="H89" s="459">
        <v>818</v>
      </c>
      <c r="I89" s="459">
        <f t="shared" si="3"/>
        <v>4396.87</v>
      </c>
      <c r="J89" s="459">
        <v>658.8199999999999</v>
      </c>
      <c r="K89" s="459">
        <f t="shared" si="4"/>
        <v>3738.05</v>
      </c>
      <c r="L89" s="461">
        <v>276.12</v>
      </c>
      <c r="M89" s="462">
        <v>29.76</v>
      </c>
      <c r="N89" s="456" t="s">
        <v>507</v>
      </c>
    </row>
    <row r="90" spans="1:14" ht="21" customHeight="1">
      <c r="A90" s="457">
        <f t="shared" si="5"/>
        <v>82</v>
      </c>
      <c r="B90" s="450" t="s">
        <v>726</v>
      </c>
      <c r="C90" s="451" t="s">
        <v>727</v>
      </c>
      <c r="D90" s="451" t="s">
        <v>554</v>
      </c>
      <c r="E90" s="450" t="s">
        <v>521</v>
      </c>
      <c r="F90" s="458" t="s">
        <v>506</v>
      </c>
      <c r="G90" s="459">
        <v>656.5300000000001</v>
      </c>
      <c r="H90" s="459">
        <v>980.82</v>
      </c>
      <c r="I90" s="459">
        <f t="shared" si="3"/>
        <v>1637.3500000000001</v>
      </c>
      <c r="J90" s="459">
        <v>858.26</v>
      </c>
      <c r="K90" s="459">
        <f t="shared" si="4"/>
        <v>779.0900000000001</v>
      </c>
      <c r="L90" s="461">
        <v>58.12</v>
      </c>
      <c r="M90" s="462">
        <v>6.29</v>
      </c>
      <c r="N90" s="456" t="s">
        <v>507</v>
      </c>
    </row>
    <row r="91" spans="1:14" ht="21" customHeight="1">
      <c r="A91" s="457">
        <f t="shared" si="5"/>
        <v>83</v>
      </c>
      <c r="B91" s="450" t="s">
        <v>728</v>
      </c>
      <c r="C91" s="451" t="s">
        <v>729</v>
      </c>
      <c r="D91" s="451" t="s">
        <v>550</v>
      </c>
      <c r="E91" s="450" t="s">
        <v>582</v>
      </c>
      <c r="F91" s="458" t="s">
        <v>506</v>
      </c>
      <c r="G91" s="459">
        <v>700.2600000000001</v>
      </c>
      <c r="H91" s="459">
        <v>1023.64</v>
      </c>
      <c r="I91" s="459">
        <f t="shared" si="3"/>
        <v>1723.9</v>
      </c>
      <c r="J91" s="459">
        <v>1050.13</v>
      </c>
      <c r="K91" s="459">
        <f t="shared" si="4"/>
        <v>673.77</v>
      </c>
      <c r="L91" s="461">
        <v>60.26</v>
      </c>
      <c r="M91" s="462">
        <v>6.6</v>
      </c>
      <c r="N91" s="456" t="s">
        <v>507</v>
      </c>
    </row>
    <row r="92" spans="1:14" ht="21" customHeight="1">
      <c r="A92" s="457">
        <f t="shared" si="5"/>
        <v>84</v>
      </c>
      <c r="B92" s="450" t="s">
        <v>730</v>
      </c>
      <c r="C92" s="451" t="s">
        <v>731</v>
      </c>
      <c r="D92" s="451" t="s">
        <v>720</v>
      </c>
      <c r="E92" s="450" t="s">
        <v>636</v>
      </c>
      <c r="F92" s="458" t="s">
        <v>506</v>
      </c>
      <c r="G92" s="459">
        <v>3977.9</v>
      </c>
      <c r="H92" s="459">
        <v>1938</v>
      </c>
      <c r="I92" s="459">
        <f t="shared" si="3"/>
        <v>5915.9</v>
      </c>
      <c r="J92" s="459">
        <v>900.84</v>
      </c>
      <c r="K92" s="459">
        <f t="shared" si="4"/>
        <v>5015.0599999999995</v>
      </c>
      <c r="L92" s="461">
        <v>335.06</v>
      </c>
      <c r="M92" s="462">
        <v>36.12</v>
      </c>
      <c r="N92" s="456" t="s">
        <v>507</v>
      </c>
    </row>
    <row r="93" spans="1:14" ht="21" customHeight="1">
      <c r="A93" s="457">
        <f t="shared" si="5"/>
        <v>85</v>
      </c>
      <c r="B93" s="450" t="s">
        <v>732</v>
      </c>
      <c r="C93" s="451" t="s">
        <v>733</v>
      </c>
      <c r="D93" s="451" t="s">
        <v>554</v>
      </c>
      <c r="E93" s="450" t="s">
        <v>521</v>
      </c>
      <c r="F93" s="458" t="s">
        <v>522</v>
      </c>
      <c r="G93" s="459">
        <v>1240.85</v>
      </c>
      <c r="H93" s="459">
        <v>1118</v>
      </c>
      <c r="I93" s="459">
        <f t="shared" si="3"/>
        <v>2358.85</v>
      </c>
      <c r="J93" s="459">
        <v>100.08</v>
      </c>
      <c r="K93" s="459">
        <f t="shared" si="4"/>
        <v>2258.77</v>
      </c>
      <c r="L93" s="461">
        <v>58.9</v>
      </c>
      <c r="M93" s="462">
        <v>6.38</v>
      </c>
      <c r="N93" s="456" t="s">
        <v>507</v>
      </c>
    </row>
    <row r="94" spans="1:14" ht="21" customHeight="1">
      <c r="A94" s="457">
        <f t="shared" si="5"/>
        <v>86</v>
      </c>
      <c r="B94" s="450" t="s">
        <v>734</v>
      </c>
      <c r="C94" s="451" t="s">
        <v>735</v>
      </c>
      <c r="D94" s="451" t="s">
        <v>736</v>
      </c>
      <c r="E94" s="450" t="s">
        <v>737</v>
      </c>
      <c r="F94" s="458" t="s">
        <v>738</v>
      </c>
      <c r="G94" s="459">
        <v>3453.38</v>
      </c>
      <c r="H94" s="459">
        <v>3458</v>
      </c>
      <c r="I94" s="459">
        <f t="shared" si="3"/>
        <v>6911.38</v>
      </c>
      <c r="J94" s="459">
        <v>793.91</v>
      </c>
      <c r="K94" s="459">
        <f t="shared" si="4"/>
        <v>6117.47</v>
      </c>
      <c r="L94" s="461">
        <v>310.8</v>
      </c>
      <c r="M94" s="462">
        <v>26.93</v>
      </c>
      <c r="N94" s="465" t="s">
        <v>551</v>
      </c>
    </row>
    <row r="95" spans="1:14" ht="21" customHeight="1">
      <c r="A95" s="457">
        <f t="shared" si="5"/>
        <v>87</v>
      </c>
      <c r="B95" s="450" t="s">
        <v>739</v>
      </c>
      <c r="C95" s="451" t="s">
        <v>740</v>
      </c>
      <c r="D95" s="451" t="s">
        <v>741</v>
      </c>
      <c r="E95" s="450" t="s">
        <v>742</v>
      </c>
      <c r="F95" s="458" t="s">
        <v>506</v>
      </c>
      <c r="G95" s="459">
        <v>3654.0699999999997</v>
      </c>
      <c r="H95" s="459">
        <v>818</v>
      </c>
      <c r="I95" s="459">
        <f t="shared" si="3"/>
        <v>4472.07</v>
      </c>
      <c r="J95" s="459">
        <v>725.27</v>
      </c>
      <c r="K95" s="459">
        <f t="shared" si="4"/>
        <v>3746.7999999999997</v>
      </c>
      <c r="L95" s="461">
        <v>291.39</v>
      </c>
      <c r="M95" s="462">
        <v>31.400000000000002</v>
      </c>
      <c r="N95" s="456" t="s">
        <v>507</v>
      </c>
    </row>
    <row r="96" spans="1:14" ht="21" customHeight="1">
      <c r="A96" s="457">
        <f t="shared" si="5"/>
        <v>88</v>
      </c>
      <c r="B96" s="450" t="s">
        <v>743</v>
      </c>
      <c r="C96" s="451" t="s">
        <v>744</v>
      </c>
      <c r="D96" s="451" t="s">
        <v>635</v>
      </c>
      <c r="E96" s="450" t="s">
        <v>745</v>
      </c>
      <c r="F96" s="458" t="s">
        <v>522</v>
      </c>
      <c r="G96" s="459">
        <v>3693.04</v>
      </c>
      <c r="H96" s="459">
        <v>458</v>
      </c>
      <c r="I96" s="459">
        <f t="shared" si="3"/>
        <v>4151.04</v>
      </c>
      <c r="J96" s="459">
        <v>836.4200000000001</v>
      </c>
      <c r="K96" s="459">
        <f t="shared" si="4"/>
        <v>3314.62</v>
      </c>
      <c r="L96" s="461">
        <v>306.81</v>
      </c>
      <c r="M96" s="462">
        <v>33.06</v>
      </c>
      <c r="N96" s="456" t="s">
        <v>507</v>
      </c>
    </row>
    <row r="97" spans="1:14" ht="21" customHeight="1">
      <c r="A97" s="457">
        <f t="shared" si="5"/>
        <v>89</v>
      </c>
      <c r="B97" s="450" t="s">
        <v>746</v>
      </c>
      <c r="C97" s="451" t="s">
        <v>747</v>
      </c>
      <c r="D97" s="451" t="s">
        <v>504</v>
      </c>
      <c r="E97" s="450" t="s">
        <v>505</v>
      </c>
      <c r="F97" s="458" t="s">
        <v>748</v>
      </c>
      <c r="G97" s="459">
        <v>3068.0299999999997</v>
      </c>
      <c r="H97" s="459">
        <v>1258</v>
      </c>
      <c r="I97" s="459">
        <f t="shared" si="3"/>
        <v>4326.03</v>
      </c>
      <c r="J97" s="459">
        <v>429.57</v>
      </c>
      <c r="K97" s="459">
        <f t="shared" si="4"/>
        <v>3896.4599999999996</v>
      </c>
      <c r="L97" s="461">
        <v>276.12</v>
      </c>
      <c r="M97" s="462">
        <v>29.76</v>
      </c>
      <c r="N97" s="456" t="s">
        <v>507</v>
      </c>
    </row>
    <row r="98" spans="1:14" ht="21" customHeight="1">
      <c r="A98" s="457">
        <f t="shared" si="5"/>
        <v>90</v>
      </c>
      <c r="B98" s="450" t="s">
        <v>749</v>
      </c>
      <c r="C98" s="451" t="s">
        <v>750</v>
      </c>
      <c r="D98" s="451" t="s">
        <v>554</v>
      </c>
      <c r="E98" s="450" t="s">
        <v>555</v>
      </c>
      <c r="F98" s="458" t="s">
        <v>506</v>
      </c>
      <c r="G98" s="459">
        <v>693.99</v>
      </c>
      <c r="H98" s="459">
        <v>1070.82</v>
      </c>
      <c r="I98" s="459">
        <f t="shared" si="3"/>
        <v>1764.81</v>
      </c>
      <c r="J98" s="459">
        <v>1107</v>
      </c>
      <c r="K98" s="459">
        <f t="shared" si="4"/>
        <v>657.81</v>
      </c>
      <c r="L98" s="461">
        <v>61.05</v>
      </c>
      <c r="M98" s="462">
        <v>6.63</v>
      </c>
      <c r="N98" s="456" t="s">
        <v>551</v>
      </c>
    </row>
    <row r="99" spans="1:14" ht="21" customHeight="1">
      <c r="A99" s="457">
        <f t="shared" si="5"/>
        <v>91</v>
      </c>
      <c r="B99" s="450" t="s">
        <v>751</v>
      </c>
      <c r="C99" s="451" t="s">
        <v>752</v>
      </c>
      <c r="D99" s="451" t="s">
        <v>753</v>
      </c>
      <c r="E99" s="450" t="s">
        <v>571</v>
      </c>
      <c r="F99" s="458" t="s">
        <v>506</v>
      </c>
      <c r="G99" s="459">
        <v>1616.44</v>
      </c>
      <c r="H99" s="459">
        <v>1070.82</v>
      </c>
      <c r="I99" s="459">
        <f t="shared" si="3"/>
        <v>2687.26</v>
      </c>
      <c r="J99" s="459">
        <v>1408.95</v>
      </c>
      <c r="K99" s="459">
        <f t="shared" si="4"/>
        <v>1278.3100000000002</v>
      </c>
      <c r="L99" s="461">
        <v>76.66</v>
      </c>
      <c r="M99" s="462">
        <v>8.4</v>
      </c>
      <c r="N99" s="456" t="s">
        <v>507</v>
      </c>
    </row>
    <row r="100" spans="1:14" ht="21" customHeight="1">
      <c r="A100" s="457">
        <f t="shared" si="5"/>
        <v>92</v>
      </c>
      <c r="B100" s="450" t="s">
        <v>754</v>
      </c>
      <c r="C100" s="451" t="s">
        <v>755</v>
      </c>
      <c r="D100" s="451" t="s">
        <v>504</v>
      </c>
      <c r="E100" s="450" t="s">
        <v>505</v>
      </c>
      <c r="F100" s="458" t="s">
        <v>506</v>
      </c>
      <c r="G100" s="459">
        <v>3465.36</v>
      </c>
      <c r="H100" s="459">
        <v>818</v>
      </c>
      <c r="I100" s="459">
        <f t="shared" si="3"/>
        <v>4283.360000000001</v>
      </c>
      <c r="J100" s="459">
        <v>948.5699999999999</v>
      </c>
      <c r="K100" s="459">
        <f t="shared" si="4"/>
        <v>3334.790000000001</v>
      </c>
      <c r="L100" s="461">
        <v>276.12</v>
      </c>
      <c r="M100" s="462">
        <v>29.76</v>
      </c>
      <c r="N100" s="456" t="s">
        <v>507</v>
      </c>
    </row>
    <row r="101" spans="1:14" ht="21" customHeight="1">
      <c r="A101" s="457">
        <f t="shared" si="5"/>
        <v>93</v>
      </c>
      <c r="B101" s="450" t="s">
        <v>756</v>
      </c>
      <c r="C101" s="451" t="s">
        <v>757</v>
      </c>
      <c r="D101" s="451" t="s">
        <v>554</v>
      </c>
      <c r="E101" s="450" t="s">
        <v>521</v>
      </c>
      <c r="F101" s="458" t="s">
        <v>522</v>
      </c>
      <c r="G101" s="459">
        <v>687.96</v>
      </c>
      <c r="H101" s="459">
        <v>903.64</v>
      </c>
      <c r="I101" s="459">
        <f t="shared" si="3"/>
        <v>1591.6</v>
      </c>
      <c r="J101" s="459">
        <v>813.97</v>
      </c>
      <c r="K101" s="459">
        <f t="shared" si="4"/>
        <v>777.6299999999999</v>
      </c>
      <c r="L101" s="461">
        <v>60.95</v>
      </c>
      <c r="M101" s="462">
        <v>6.6</v>
      </c>
      <c r="N101" s="456" t="s">
        <v>507</v>
      </c>
    </row>
    <row r="102" spans="1:14" ht="21" customHeight="1">
      <c r="A102" s="457">
        <f t="shared" si="5"/>
        <v>94</v>
      </c>
      <c r="B102" s="450" t="s">
        <v>758</v>
      </c>
      <c r="C102" s="451" t="s">
        <v>759</v>
      </c>
      <c r="D102" s="451" t="s">
        <v>653</v>
      </c>
      <c r="E102" s="450" t="s">
        <v>654</v>
      </c>
      <c r="F102" s="458" t="s">
        <v>543</v>
      </c>
      <c r="G102" s="459">
        <v>1788.48</v>
      </c>
      <c r="H102" s="459">
        <v>1118</v>
      </c>
      <c r="I102" s="459">
        <f t="shared" si="3"/>
        <v>2906.48</v>
      </c>
      <c r="J102" s="459">
        <v>135.01999999999998</v>
      </c>
      <c r="K102" s="459">
        <f t="shared" si="4"/>
        <v>2771.46</v>
      </c>
      <c r="L102" s="461">
        <v>76.69</v>
      </c>
      <c r="M102" s="462">
        <v>8.4</v>
      </c>
      <c r="N102" s="456" t="s">
        <v>507</v>
      </c>
    </row>
    <row r="103" spans="1:14" ht="21" customHeight="1">
      <c r="A103" s="457">
        <f t="shared" si="5"/>
        <v>95</v>
      </c>
      <c r="B103" s="450" t="s">
        <v>760</v>
      </c>
      <c r="C103" s="451" t="s">
        <v>761</v>
      </c>
      <c r="D103" s="451" t="s">
        <v>554</v>
      </c>
      <c r="E103" s="450" t="s">
        <v>521</v>
      </c>
      <c r="F103" s="458" t="s">
        <v>506</v>
      </c>
      <c r="G103" s="459">
        <v>1231.4700000000003</v>
      </c>
      <c r="H103" s="459">
        <v>1118</v>
      </c>
      <c r="I103" s="459">
        <f t="shared" si="3"/>
        <v>2349.4700000000003</v>
      </c>
      <c r="J103" s="459">
        <v>228.69</v>
      </c>
      <c r="K103" s="459">
        <f t="shared" si="4"/>
        <v>2120.78</v>
      </c>
      <c r="L103" s="461">
        <v>58.14</v>
      </c>
      <c r="M103" s="462">
        <v>6.29</v>
      </c>
      <c r="N103" s="456" t="s">
        <v>507</v>
      </c>
    </row>
    <row r="104" spans="1:14" ht="21" customHeight="1">
      <c r="A104" s="457">
        <f t="shared" si="5"/>
        <v>96</v>
      </c>
      <c r="B104" s="450" t="s">
        <v>762</v>
      </c>
      <c r="C104" s="451" t="s">
        <v>763</v>
      </c>
      <c r="D104" s="451" t="s">
        <v>525</v>
      </c>
      <c r="E104" s="450" t="s">
        <v>526</v>
      </c>
      <c r="F104" s="458" t="s">
        <v>522</v>
      </c>
      <c r="G104" s="459">
        <v>909.44</v>
      </c>
      <c r="H104" s="459">
        <v>1118</v>
      </c>
      <c r="I104" s="459">
        <f t="shared" si="3"/>
        <v>2027.44</v>
      </c>
      <c r="J104" s="459">
        <v>1136.56</v>
      </c>
      <c r="K104" s="459">
        <f t="shared" si="4"/>
        <v>890.8800000000001</v>
      </c>
      <c r="L104" s="461">
        <v>60.73</v>
      </c>
      <c r="M104" s="462">
        <v>6.55</v>
      </c>
      <c r="N104" s="456" t="s">
        <v>507</v>
      </c>
    </row>
    <row r="105" spans="1:14" ht="21" customHeight="1">
      <c r="A105" s="457">
        <f t="shared" si="5"/>
        <v>97</v>
      </c>
      <c r="B105" s="450" t="s">
        <v>764</v>
      </c>
      <c r="C105" s="451" t="s">
        <v>765</v>
      </c>
      <c r="D105" s="451" t="s">
        <v>657</v>
      </c>
      <c r="E105" s="450" t="s">
        <v>521</v>
      </c>
      <c r="F105" s="458" t="s">
        <v>543</v>
      </c>
      <c r="G105" s="459">
        <v>10.7</v>
      </c>
      <c r="H105" s="459">
        <v>1118</v>
      </c>
      <c r="I105" s="459">
        <f t="shared" si="3"/>
        <v>1128.7</v>
      </c>
      <c r="J105" s="459">
        <v>502.32</v>
      </c>
      <c r="K105" s="459">
        <f t="shared" si="4"/>
        <v>626.3800000000001</v>
      </c>
      <c r="L105" s="461">
        <v>0</v>
      </c>
      <c r="M105" s="462">
        <v>0</v>
      </c>
      <c r="N105" s="456" t="s">
        <v>551</v>
      </c>
    </row>
    <row r="106" spans="1:14" ht="21" customHeight="1">
      <c r="A106" s="457">
        <f t="shared" si="5"/>
        <v>98</v>
      </c>
      <c r="B106" s="450" t="s">
        <v>766</v>
      </c>
      <c r="C106" s="451" t="s">
        <v>767</v>
      </c>
      <c r="D106" s="451" t="s">
        <v>612</v>
      </c>
      <c r="E106" s="450" t="s">
        <v>613</v>
      </c>
      <c r="F106" s="458" t="s">
        <v>517</v>
      </c>
      <c r="G106" s="459">
        <v>1158.52</v>
      </c>
      <c r="H106" s="459">
        <v>1118</v>
      </c>
      <c r="I106" s="459">
        <f t="shared" si="3"/>
        <v>2276.52</v>
      </c>
      <c r="J106" s="459">
        <v>1083.48</v>
      </c>
      <c r="K106" s="459">
        <f t="shared" si="4"/>
        <v>1193.04</v>
      </c>
      <c r="L106" s="461">
        <v>55.05</v>
      </c>
      <c r="M106" s="462">
        <v>5.93</v>
      </c>
      <c r="N106" s="456" t="s">
        <v>507</v>
      </c>
    </row>
    <row r="107" spans="1:14" ht="21" customHeight="1">
      <c r="A107" s="457">
        <f t="shared" si="5"/>
        <v>99</v>
      </c>
      <c r="B107" s="450" t="s">
        <v>768</v>
      </c>
      <c r="C107" s="451" t="s">
        <v>769</v>
      </c>
      <c r="D107" s="451" t="s">
        <v>554</v>
      </c>
      <c r="E107" s="450" t="s">
        <v>521</v>
      </c>
      <c r="F107" s="458" t="s">
        <v>522</v>
      </c>
      <c r="G107" s="459">
        <v>1263.6100000000001</v>
      </c>
      <c r="H107" s="459">
        <v>998</v>
      </c>
      <c r="I107" s="459">
        <f t="shared" si="3"/>
        <v>2261.61</v>
      </c>
      <c r="J107" s="459">
        <v>106.47</v>
      </c>
      <c r="K107" s="459">
        <f t="shared" si="4"/>
        <v>2155.1400000000003</v>
      </c>
      <c r="L107" s="461">
        <v>61.04</v>
      </c>
      <c r="M107" s="462">
        <v>6.609999999999999</v>
      </c>
      <c r="N107" s="456" t="s">
        <v>507</v>
      </c>
    </row>
    <row r="108" spans="1:14" ht="21" customHeight="1">
      <c r="A108" s="457">
        <f t="shared" si="5"/>
        <v>100</v>
      </c>
      <c r="B108" s="450" t="s">
        <v>770</v>
      </c>
      <c r="C108" s="451" t="s">
        <v>771</v>
      </c>
      <c r="D108" s="451" t="s">
        <v>772</v>
      </c>
      <c r="E108" s="450" t="s">
        <v>564</v>
      </c>
      <c r="F108" s="458" t="s">
        <v>522</v>
      </c>
      <c r="G108" s="459">
        <v>646.7400000000001</v>
      </c>
      <c r="H108" s="459">
        <v>1118</v>
      </c>
      <c r="I108" s="459">
        <f t="shared" si="3"/>
        <v>1764.7400000000002</v>
      </c>
      <c r="J108" s="459">
        <v>888.3700000000001</v>
      </c>
      <c r="K108" s="459">
        <f t="shared" si="4"/>
        <v>876.3700000000001</v>
      </c>
      <c r="L108" s="461">
        <v>56.34</v>
      </c>
      <c r="M108" s="462">
        <v>4.91</v>
      </c>
      <c r="N108" s="463" t="s">
        <v>507</v>
      </c>
    </row>
    <row r="109" spans="1:14" ht="21" customHeight="1">
      <c r="A109" s="457">
        <f t="shared" si="5"/>
        <v>101</v>
      </c>
      <c r="B109" s="450" t="s">
        <v>773</v>
      </c>
      <c r="C109" s="451" t="s">
        <v>774</v>
      </c>
      <c r="D109" s="451" t="s">
        <v>554</v>
      </c>
      <c r="E109" s="450" t="s">
        <v>521</v>
      </c>
      <c r="F109" s="458" t="s">
        <v>537</v>
      </c>
      <c r="G109" s="459">
        <v>1237.4700000000003</v>
      </c>
      <c r="H109" s="459">
        <v>1118</v>
      </c>
      <c r="I109" s="459">
        <f t="shared" si="3"/>
        <v>2355.4700000000003</v>
      </c>
      <c r="J109" s="459">
        <v>99.77</v>
      </c>
      <c r="K109" s="459">
        <f t="shared" si="4"/>
        <v>2255.7000000000003</v>
      </c>
      <c r="L109" s="461">
        <v>58.68</v>
      </c>
      <c r="M109" s="462">
        <v>6.359999999999999</v>
      </c>
      <c r="N109" s="456" t="s">
        <v>507</v>
      </c>
    </row>
    <row r="110" spans="1:14" ht="21" customHeight="1">
      <c r="A110" s="457">
        <f t="shared" si="5"/>
        <v>102</v>
      </c>
      <c r="B110" s="450" t="s">
        <v>775</v>
      </c>
      <c r="C110" s="451" t="s">
        <v>776</v>
      </c>
      <c r="D110" s="451" t="s">
        <v>777</v>
      </c>
      <c r="E110" s="450" t="s">
        <v>521</v>
      </c>
      <c r="F110" s="458" t="s">
        <v>517</v>
      </c>
      <c r="G110" s="459">
        <v>1104.33</v>
      </c>
      <c r="H110" s="459">
        <v>1118</v>
      </c>
      <c r="I110" s="459">
        <f t="shared" si="3"/>
        <v>2222.33</v>
      </c>
      <c r="J110" s="459">
        <v>106.54</v>
      </c>
      <c r="K110" s="459">
        <f t="shared" si="4"/>
        <v>2115.79</v>
      </c>
      <c r="L110" s="461">
        <v>64.62</v>
      </c>
      <c r="M110" s="462">
        <v>7</v>
      </c>
      <c r="N110" s="456" t="s">
        <v>507</v>
      </c>
    </row>
    <row r="111" spans="1:14" ht="21" customHeight="1">
      <c r="A111" s="457">
        <f t="shared" si="5"/>
        <v>103</v>
      </c>
      <c r="B111" s="450" t="s">
        <v>778</v>
      </c>
      <c r="C111" s="451" t="s">
        <v>779</v>
      </c>
      <c r="D111" s="451" t="s">
        <v>541</v>
      </c>
      <c r="E111" s="450" t="s">
        <v>542</v>
      </c>
      <c r="F111" s="458" t="s">
        <v>522</v>
      </c>
      <c r="G111" s="459">
        <v>656.5200000000001</v>
      </c>
      <c r="H111" s="459">
        <v>1118</v>
      </c>
      <c r="I111" s="459">
        <f t="shared" si="3"/>
        <v>1774.52</v>
      </c>
      <c r="J111" s="459">
        <v>764.94</v>
      </c>
      <c r="K111" s="459">
        <f t="shared" si="4"/>
        <v>1009.5799999999999</v>
      </c>
      <c r="L111" s="461">
        <v>58.81</v>
      </c>
      <c r="M111" s="462">
        <v>6.34</v>
      </c>
      <c r="N111" s="456" t="s">
        <v>507</v>
      </c>
    </row>
    <row r="112" spans="1:14" ht="21" customHeight="1">
      <c r="A112" s="457">
        <f t="shared" si="5"/>
        <v>104</v>
      </c>
      <c r="B112" s="450" t="s">
        <v>780</v>
      </c>
      <c r="C112" s="451" t="s">
        <v>781</v>
      </c>
      <c r="D112" s="451" t="s">
        <v>554</v>
      </c>
      <c r="E112" s="450" t="s">
        <v>521</v>
      </c>
      <c r="F112" s="458" t="s">
        <v>522</v>
      </c>
      <c r="G112" s="459">
        <v>1275.2600000000002</v>
      </c>
      <c r="H112" s="459">
        <v>1118</v>
      </c>
      <c r="I112" s="459">
        <f t="shared" si="3"/>
        <v>2393.26</v>
      </c>
      <c r="J112" s="459">
        <v>878.37</v>
      </c>
      <c r="K112" s="459">
        <f t="shared" si="4"/>
        <v>1514.8900000000003</v>
      </c>
      <c r="L112" s="461">
        <v>64.05</v>
      </c>
      <c r="M112" s="462">
        <v>6.93</v>
      </c>
      <c r="N112" s="456" t="s">
        <v>507</v>
      </c>
    </row>
    <row r="113" spans="1:14" ht="21" customHeight="1">
      <c r="A113" s="457">
        <f t="shared" si="5"/>
        <v>105</v>
      </c>
      <c r="B113" s="450" t="s">
        <v>782</v>
      </c>
      <c r="C113" s="451" t="s">
        <v>783</v>
      </c>
      <c r="D113" s="451" t="s">
        <v>541</v>
      </c>
      <c r="E113" s="450" t="s">
        <v>521</v>
      </c>
      <c r="F113" s="458" t="s">
        <v>537</v>
      </c>
      <c r="G113" s="459">
        <v>1237.83</v>
      </c>
      <c r="H113" s="459">
        <v>1118</v>
      </c>
      <c r="I113" s="459">
        <f t="shared" si="3"/>
        <v>2355.83</v>
      </c>
      <c r="J113" s="459">
        <v>762.02</v>
      </c>
      <c r="K113" s="459">
        <f t="shared" si="4"/>
        <v>1593.81</v>
      </c>
      <c r="L113" s="461">
        <v>60.77</v>
      </c>
      <c r="M113" s="462">
        <v>6.57</v>
      </c>
      <c r="N113" s="456" t="s">
        <v>507</v>
      </c>
    </row>
    <row r="114" spans="1:14" ht="21" customHeight="1">
      <c r="A114" s="457">
        <f t="shared" si="5"/>
        <v>106</v>
      </c>
      <c r="B114" s="450" t="s">
        <v>784</v>
      </c>
      <c r="C114" s="451" t="s">
        <v>785</v>
      </c>
      <c r="D114" s="451" t="s">
        <v>612</v>
      </c>
      <c r="E114" s="450" t="s">
        <v>613</v>
      </c>
      <c r="F114" s="458" t="s">
        <v>522</v>
      </c>
      <c r="G114" s="459">
        <v>1146.9500000000003</v>
      </c>
      <c r="H114" s="459">
        <v>1118</v>
      </c>
      <c r="I114" s="459">
        <f t="shared" si="3"/>
        <v>2264.9500000000003</v>
      </c>
      <c r="J114" s="459">
        <v>91.65</v>
      </c>
      <c r="K114" s="459">
        <f t="shared" si="4"/>
        <v>2173.3</v>
      </c>
      <c r="L114" s="461">
        <v>55.05</v>
      </c>
      <c r="M114" s="462">
        <v>5.93</v>
      </c>
      <c r="N114" s="456" t="s">
        <v>507</v>
      </c>
    </row>
    <row r="115" spans="1:14" ht="21" customHeight="1">
      <c r="A115" s="457">
        <f t="shared" si="5"/>
        <v>107</v>
      </c>
      <c r="B115" s="450" t="s">
        <v>786</v>
      </c>
      <c r="C115" s="451" t="s">
        <v>787</v>
      </c>
      <c r="D115" s="451" t="s">
        <v>531</v>
      </c>
      <c r="E115" s="450" t="s">
        <v>521</v>
      </c>
      <c r="F115" s="458" t="s">
        <v>522</v>
      </c>
      <c r="G115" s="459">
        <v>691.4300000000001</v>
      </c>
      <c r="H115" s="459">
        <v>1558</v>
      </c>
      <c r="I115" s="459">
        <f t="shared" si="3"/>
        <v>2249.4300000000003</v>
      </c>
      <c r="J115" s="459">
        <v>579.6899999999999</v>
      </c>
      <c r="K115" s="459">
        <f t="shared" si="4"/>
        <v>1669.7400000000002</v>
      </c>
      <c r="L115" s="461">
        <v>61.27</v>
      </c>
      <c r="M115" s="462">
        <v>5.33</v>
      </c>
      <c r="N115" s="456" t="s">
        <v>551</v>
      </c>
    </row>
    <row r="116" spans="1:14" ht="21" customHeight="1">
      <c r="A116" s="457">
        <f t="shared" si="5"/>
        <v>108</v>
      </c>
      <c r="B116" s="450" t="s">
        <v>788</v>
      </c>
      <c r="C116" s="451" t="s">
        <v>789</v>
      </c>
      <c r="D116" s="451" t="s">
        <v>554</v>
      </c>
      <c r="E116" s="450" t="s">
        <v>521</v>
      </c>
      <c r="F116" s="458" t="s">
        <v>522</v>
      </c>
      <c r="G116" s="459">
        <v>769.8600000000001</v>
      </c>
      <c r="H116" s="459">
        <v>0</v>
      </c>
      <c r="I116" s="459">
        <f t="shared" si="3"/>
        <v>769.8600000000001</v>
      </c>
      <c r="J116" s="459">
        <v>117.03</v>
      </c>
      <c r="K116" s="459">
        <f t="shared" si="4"/>
        <v>652.8300000000002</v>
      </c>
      <c r="L116" s="461">
        <v>64.97</v>
      </c>
      <c r="M116" s="462">
        <v>7.029999999999999</v>
      </c>
      <c r="N116" s="464" t="s">
        <v>507</v>
      </c>
    </row>
    <row r="117" spans="1:14" ht="21" customHeight="1">
      <c r="A117" s="457">
        <f t="shared" si="5"/>
        <v>109</v>
      </c>
      <c r="B117" s="450" t="s">
        <v>790</v>
      </c>
      <c r="C117" s="451" t="s">
        <v>791</v>
      </c>
      <c r="D117" s="451" t="s">
        <v>546</v>
      </c>
      <c r="E117" s="450" t="s">
        <v>674</v>
      </c>
      <c r="F117" s="458" t="s">
        <v>522</v>
      </c>
      <c r="G117" s="459">
        <v>1901.6</v>
      </c>
      <c r="H117" s="459">
        <v>1118</v>
      </c>
      <c r="I117" s="459">
        <f t="shared" si="3"/>
        <v>3019.6</v>
      </c>
      <c r="J117" s="459">
        <v>911.66</v>
      </c>
      <c r="K117" s="459">
        <f t="shared" si="4"/>
        <v>2107.94</v>
      </c>
      <c r="L117" s="461">
        <v>82.89</v>
      </c>
      <c r="M117" s="462">
        <v>9.059999999999999</v>
      </c>
      <c r="N117" s="456" t="s">
        <v>507</v>
      </c>
    </row>
    <row r="118" spans="1:14" ht="21" customHeight="1">
      <c r="A118" s="457">
        <f t="shared" si="5"/>
        <v>110</v>
      </c>
      <c r="B118" s="450" t="s">
        <v>792</v>
      </c>
      <c r="C118" s="451" t="s">
        <v>793</v>
      </c>
      <c r="D118" s="451" t="s">
        <v>535</v>
      </c>
      <c r="E118" s="450" t="s">
        <v>571</v>
      </c>
      <c r="F118" s="458" t="s">
        <v>522</v>
      </c>
      <c r="G118" s="459">
        <v>1482.98</v>
      </c>
      <c r="H118" s="459">
        <v>1938</v>
      </c>
      <c r="I118" s="459">
        <f t="shared" si="3"/>
        <v>3420.98</v>
      </c>
      <c r="J118" s="459">
        <v>116.88</v>
      </c>
      <c r="K118" s="459">
        <f t="shared" si="4"/>
        <v>3304.1</v>
      </c>
      <c r="L118" s="461">
        <v>78.97</v>
      </c>
      <c r="M118" s="462">
        <v>8.65</v>
      </c>
      <c r="N118" s="456" t="s">
        <v>538</v>
      </c>
    </row>
    <row r="119" spans="1:14" ht="21" customHeight="1">
      <c r="A119" s="457">
        <f t="shared" si="5"/>
        <v>111</v>
      </c>
      <c r="B119" s="450" t="s">
        <v>794</v>
      </c>
      <c r="C119" s="451" t="s">
        <v>795</v>
      </c>
      <c r="D119" s="451" t="s">
        <v>653</v>
      </c>
      <c r="E119" s="450" t="s">
        <v>654</v>
      </c>
      <c r="F119" s="458" t="s">
        <v>517</v>
      </c>
      <c r="G119" s="459">
        <v>1694.66</v>
      </c>
      <c r="H119" s="459">
        <v>1938</v>
      </c>
      <c r="I119" s="459">
        <f t="shared" si="3"/>
        <v>3632.66</v>
      </c>
      <c r="J119" s="459">
        <v>1497.3400000000001</v>
      </c>
      <c r="K119" s="459">
        <f t="shared" si="4"/>
        <v>2135.3199999999997</v>
      </c>
      <c r="L119" s="461">
        <v>78.04</v>
      </c>
      <c r="M119" s="462">
        <v>8.55</v>
      </c>
      <c r="N119" s="456" t="s">
        <v>507</v>
      </c>
    </row>
    <row r="120" spans="1:14" ht="21" customHeight="1">
      <c r="A120" s="457">
        <f t="shared" si="5"/>
        <v>112</v>
      </c>
      <c r="B120" s="450" t="s">
        <v>796</v>
      </c>
      <c r="C120" s="451" t="s">
        <v>797</v>
      </c>
      <c r="D120" s="451" t="s">
        <v>554</v>
      </c>
      <c r="E120" s="450" t="s">
        <v>521</v>
      </c>
      <c r="F120" s="458" t="s">
        <v>537</v>
      </c>
      <c r="G120" s="459">
        <v>1238.3600000000001</v>
      </c>
      <c r="H120" s="459">
        <v>1058</v>
      </c>
      <c r="I120" s="459">
        <f t="shared" si="3"/>
        <v>2296.36</v>
      </c>
      <c r="J120" s="459">
        <v>486.23</v>
      </c>
      <c r="K120" s="459">
        <f t="shared" si="4"/>
        <v>1810.13</v>
      </c>
      <c r="L120" s="461">
        <v>59.83</v>
      </c>
      <c r="M120" s="462">
        <v>6.48</v>
      </c>
      <c r="N120" s="456" t="s">
        <v>507</v>
      </c>
    </row>
    <row r="121" spans="1:14" ht="21" customHeight="1">
      <c r="A121" s="457">
        <f t="shared" si="5"/>
        <v>113</v>
      </c>
      <c r="B121" s="450" t="s">
        <v>798</v>
      </c>
      <c r="C121" s="451" t="s">
        <v>799</v>
      </c>
      <c r="D121" s="451" t="s">
        <v>554</v>
      </c>
      <c r="E121" s="450" t="s">
        <v>521</v>
      </c>
      <c r="F121" s="458" t="s">
        <v>522</v>
      </c>
      <c r="G121" s="459">
        <v>1214.69</v>
      </c>
      <c r="H121" s="459">
        <v>1118</v>
      </c>
      <c r="I121" s="459">
        <f t="shared" si="3"/>
        <v>2332.69</v>
      </c>
      <c r="J121" s="459">
        <v>330.71</v>
      </c>
      <c r="K121" s="459">
        <f t="shared" si="4"/>
        <v>2001.98</v>
      </c>
      <c r="L121" s="461">
        <v>58.68</v>
      </c>
      <c r="M121" s="462">
        <v>6.359999999999999</v>
      </c>
      <c r="N121" s="456" t="s">
        <v>507</v>
      </c>
    </row>
    <row r="122" spans="1:14" ht="21" customHeight="1">
      <c r="A122" s="457">
        <f t="shared" si="5"/>
        <v>114</v>
      </c>
      <c r="B122" s="450" t="s">
        <v>800</v>
      </c>
      <c r="C122" s="451" t="s">
        <v>801</v>
      </c>
      <c r="D122" s="451" t="s">
        <v>554</v>
      </c>
      <c r="E122" s="450" t="s">
        <v>521</v>
      </c>
      <c r="F122" s="458" t="s">
        <v>543</v>
      </c>
      <c r="G122" s="459">
        <v>1213.8200000000002</v>
      </c>
      <c r="H122" s="459">
        <v>1118</v>
      </c>
      <c r="I122" s="459">
        <f t="shared" si="3"/>
        <v>2331.82</v>
      </c>
      <c r="J122" s="459">
        <v>730.6400000000001</v>
      </c>
      <c r="K122" s="459">
        <f t="shared" si="4"/>
        <v>1601.18</v>
      </c>
      <c r="L122" s="461">
        <v>56.47</v>
      </c>
      <c r="M122" s="462">
        <v>6.11</v>
      </c>
      <c r="N122" s="456" t="s">
        <v>507</v>
      </c>
    </row>
    <row r="123" spans="1:14" ht="21" customHeight="1">
      <c r="A123" s="457">
        <f t="shared" si="5"/>
        <v>115</v>
      </c>
      <c r="B123" s="450" t="s">
        <v>802</v>
      </c>
      <c r="C123" s="451" t="s">
        <v>803</v>
      </c>
      <c r="D123" s="451" t="s">
        <v>515</v>
      </c>
      <c r="E123" s="450" t="s">
        <v>516</v>
      </c>
      <c r="F123" s="458" t="s">
        <v>543</v>
      </c>
      <c r="G123" s="459">
        <v>1174.48</v>
      </c>
      <c r="H123" s="459">
        <v>1118</v>
      </c>
      <c r="I123" s="459">
        <f t="shared" si="3"/>
        <v>2292.48</v>
      </c>
      <c r="J123" s="459">
        <v>653.77</v>
      </c>
      <c r="K123" s="459">
        <f t="shared" si="4"/>
        <v>1638.71</v>
      </c>
      <c r="L123" s="461">
        <v>55.44</v>
      </c>
      <c r="M123" s="462">
        <v>5.97</v>
      </c>
      <c r="N123" s="456" t="s">
        <v>507</v>
      </c>
    </row>
    <row r="124" spans="1:14" ht="21" customHeight="1">
      <c r="A124" s="457">
        <f t="shared" si="5"/>
        <v>116</v>
      </c>
      <c r="B124" s="450" t="s">
        <v>804</v>
      </c>
      <c r="C124" s="451" t="s">
        <v>805</v>
      </c>
      <c r="D124" s="451" t="s">
        <v>546</v>
      </c>
      <c r="E124" s="450" t="s">
        <v>595</v>
      </c>
      <c r="F124" s="458" t="s">
        <v>543</v>
      </c>
      <c r="G124" s="459">
        <v>1900.56</v>
      </c>
      <c r="H124" s="459">
        <v>1185.18</v>
      </c>
      <c r="I124" s="459">
        <f t="shared" si="3"/>
        <v>3085.74</v>
      </c>
      <c r="J124" s="459">
        <v>201.99</v>
      </c>
      <c r="K124" s="459">
        <f t="shared" si="4"/>
        <v>2883.75</v>
      </c>
      <c r="L124" s="461">
        <v>82.75</v>
      </c>
      <c r="M124" s="462">
        <v>9.05</v>
      </c>
      <c r="N124" s="456" t="s">
        <v>507</v>
      </c>
    </row>
    <row r="125" spans="1:14" ht="21" customHeight="1">
      <c r="A125" s="457">
        <f t="shared" si="5"/>
        <v>117</v>
      </c>
      <c r="B125" s="450" t="s">
        <v>806</v>
      </c>
      <c r="C125" s="451" t="s">
        <v>807</v>
      </c>
      <c r="D125" s="451" t="s">
        <v>546</v>
      </c>
      <c r="E125" s="450" t="s">
        <v>681</v>
      </c>
      <c r="F125" s="458" t="s">
        <v>522</v>
      </c>
      <c r="G125" s="459">
        <v>1837.97</v>
      </c>
      <c r="H125" s="459">
        <v>1118</v>
      </c>
      <c r="I125" s="459">
        <f t="shared" si="3"/>
        <v>2955.9700000000003</v>
      </c>
      <c r="J125" s="459">
        <v>128.78</v>
      </c>
      <c r="K125" s="459">
        <f t="shared" si="4"/>
        <v>2827.19</v>
      </c>
      <c r="L125" s="461">
        <v>77.32</v>
      </c>
      <c r="M125" s="462">
        <v>8.47</v>
      </c>
      <c r="N125" s="456" t="s">
        <v>507</v>
      </c>
    </row>
    <row r="126" spans="1:14" ht="21" customHeight="1">
      <c r="A126" s="457">
        <f t="shared" si="5"/>
        <v>118</v>
      </c>
      <c r="B126" s="450" t="s">
        <v>808</v>
      </c>
      <c r="C126" s="451" t="s">
        <v>809</v>
      </c>
      <c r="D126" s="451" t="s">
        <v>546</v>
      </c>
      <c r="E126" s="450" t="s">
        <v>547</v>
      </c>
      <c r="F126" s="458" t="s">
        <v>522</v>
      </c>
      <c r="G126" s="459">
        <v>1851.36</v>
      </c>
      <c r="H126" s="459">
        <v>1083.64</v>
      </c>
      <c r="I126" s="459">
        <f t="shared" si="3"/>
        <v>2935</v>
      </c>
      <c r="J126" s="459">
        <v>1252.77</v>
      </c>
      <c r="K126" s="459">
        <f t="shared" si="4"/>
        <v>1682.23</v>
      </c>
      <c r="L126" s="461">
        <v>83.73</v>
      </c>
      <c r="M126" s="462">
        <v>9.16</v>
      </c>
      <c r="N126" s="456" t="s">
        <v>507</v>
      </c>
    </row>
    <row r="127" spans="1:14" ht="21" customHeight="1">
      <c r="A127" s="457">
        <f t="shared" si="5"/>
        <v>119</v>
      </c>
      <c r="B127" s="450" t="s">
        <v>810</v>
      </c>
      <c r="C127" s="451" t="s">
        <v>811</v>
      </c>
      <c r="D127" s="451" t="s">
        <v>531</v>
      </c>
      <c r="E127" s="450" t="s">
        <v>521</v>
      </c>
      <c r="F127" s="458" t="s">
        <v>522</v>
      </c>
      <c r="G127" s="459">
        <v>604.54</v>
      </c>
      <c r="H127" s="459">
        <v>1118</v>
      </c>
      <c r="I127" s="459">
        <f t="shared" si="3"/>
        <v>1722.54</v>
      </c>
      <c r="J127" s="459">
        <v>123.42</v>
      </c>
      <c r="K127" s="459">
        <f t="shared" si="4"/>
        <v>1599.12</v>
      </c>
      <c r="L127" s="461">
        <v>53.45</v>
      </c>
      <c r="M127" s="462">
        <v>4.64</v>
      </c>
      <c r="N127" s="456" t="s">
        <v>551</v>
      </c>
    </row>
    <row r="128" spans="1:14" ht="21" customHeight="1">
      <c r="A128" s="457">
        <f t="shared" si="5"/>
        <v>120</v>
      </c>
      <c r="B128" s="450" t="s">
        <v>812</v>
      </c>
      <c r="C128" s="451" t="s">
        <v>813</v>
      </c>
      <c r="D128" s="451" t="s">
        <v>515</v>
      </c>
      <c r="E128" s="450" t="s">
        <v>516</v>
      </c>
      <c r="F128" s="458" t="s">
        <v>517</v>
      </c>
      <c r="G128" s="459">
        <v>1194.0300000000002</v>
      </c>
      <c r="H128" s="459">
        <v>1118</v>
      </c>
      <c r="I128" s="459">
        <f t="shared" si="3"/>
        <v>2312.03</v>
      </c>
      <c r="J128" s="459">
        <v>1387.03</v>
      </c>
      <c r="K128" s="459">
        <f t="shared" si="4"/>
        <v>925.0000000000002</v>
      </c>
      <c r="L128" s="461">
        <v>59.28</v>
      </c>
      <c r="M128" s="462">
        <v>6.390000000000001</v>
      </c>
      <c r="N128" s="456" t="s">
        <v>507</v>
      </c>
    </row>
    <row r="129" spans="1:14" ht="21" customHeight="1">
      <c r="A129" s="457">
        <f t="shared" si="5"/>
        <v>121</v>
      </c>
      <c r="B129" s="450" t="s">
        <v>814</v>
      </c>
      <c r="C129" s="451" t="s">
        <v>815</v>
      </c>
      <c r="D129" s="451" t="s">
        <v>550</v>
      </c>
      <c r="E129" s="450" t="s">
        <v>582</v>
      </c>
      <c r="F129" s="458" t="s">
        <v>543</v>
      </c>
      <c r="G129" s="459">
        <v>743.02</v>
      </c>
      <c r="H129" s="459">
        <v>1058</v>
      </c>
      <c r="I129" s="459">
        <f t="shared" si="3"/>
        <v>1801.02</v>
      </c>
      <c r="J129" s="459">
        <v>128.23999999999998</v>
      </c>
      <c r="K129" s="459">
        <f t="shared" si="4"/>
        <v>1672.78</v>
      </c>
      <c r="L129" s="461">
        <v>64.11</v>
      </c>
      <c r="M129" s="462">
        <v>5.61</v>
      </c>
      <c r="N129" s="456" t="s">
        <v>507</v>
      </c>
    </row>
    <row r="130" spans="1:14" ht="21" customHeight="1">
      <c r="A130" s="457">
        <f t="shared" si="5"/>
        <v>122</v>
      </c>
      <c r="B130" s="450" t="s">
        <v>816</v>
      </c>
      <c r="C130" s="451" t="s">
        <v>817</v>
      </c>
      <c r="D130" s="451" t="s">
        <v>554</v>
      </c>
      <c r="E130" s="450" t="s">
        <v>521</v>
      </c>
      <c r="F130" s="458" t="s">
        <v>543</v>
      </c>
      <c r="G130" s="459">
        <v>1295.64</v>
      </c>
      <c r="H130" s="459">
        <v>1118</v>
      </c>
      <c r="I130" s="459">
        <f t="shared" si="3"/>
        <v>2413.6400000000003</v>
      </c>
      <c r="J130" s="459">
        <v>737.2099999999999</v>
      </c>
      <c r="K130" s="459">
        <f t="shared" si="4"/>
        <v>1676.4300000000003</v>
      </c>
      <c r="L130" s="461">
        <v>63.92</v>
      </c>
      <c r="M130" s="462">
        <v>6.92</v>
      </c>
      <c r="N130" s="456" t="s">
        <v>507</v>
      </c>
    </row>
    <row r="131" spans="1:14" ht="21" customHeight="1">
      <c r="A131" s="457">
        <f t="shared" si="5"/>
        <v>123</v>
      </c>
      <c r="B131" s="450" t="s">
        <v>818</v>
      </c>
      <c r="C131" s="451" t="s">
        <v>819</v>
      </c>
      <c r="D131" s="451" t="s">
        <v>546</v>
      </c>
      <c r="E131" s="450" t="s">
        <v>654</v>
      </c>
      <c r="F131" s="458" t="s">
        <v>543</v>
      </c>
      <c r="G131" s="459">
        <v>1747.21</v>
      </c>
      <c r="H131" s="459">
        <v>1118</v>
      </c>
      <c r="I131" s="459">
        <f t="shared" si="3"/>
        <v>2865.21</v>
      </c>
      <c r="J131" s="459">
        <v>177.32</v>
      </c>
      <c r="K131" s="459">
        <f t="shared" si="4"/>
        <v>2687.89</v>
      </c>
      <c r="L131" s="461">
        <v>78.07</v>
      </c>
      <c r="M131" s="462">
        <v>8.55</v>
      </c>
      <c r="N131" s="456" t="s">
        <v>507</v>
      </c>
    </row>
    <row r="132" spans="1:14" ht="21" customHeight="1">
      <c r="A132" s="457">
        <f t="shared" si="5"/>
        <v>124</v>
      </c>
      <c r="B132" s="450" t="s">
        <v>820</v>
      </c>
      <c r="C132" s="451" t="s">
        <v>821</v>
      </c>
      <c r="D132" s="451" t="s">
        <v>546</v>
      </c>
      <c r="E132" s="450" t="s">
        <v>654</v>
      </c>
      <c r="F132" s="458" t="s">
        <v>537</v>
      </c>
      <c r="G132" s="459">
        <v>1820.71</v>
      </c>
      <c r="H132" s="459">
        <v>1058</v>
      </c>
      <c r="I132" s="459">
        <f t="shared" si="3"/>
        <v>2878.71</v>
      </c>
      <c r="J132" s="459">
        <v>164.01</v>
      </c>
      <c r="K132" s="459">
        <f t="shared" si="4"/>
        <v>2714.7</v>
      </c>
      <c r="L132" s="461">
        <v>79.59</v>
      </c>
      <c r="M132" s="462">
        <v>8.71</v>
      </c>
      <c r="N132" s="456" t="s">
        <v>507</v>
      </c>
    </row>
    <row r="133" spans="1:14" ht="21" customHeight="1">
      <c r="A133" s="457">
        <f t="shared" si="5"/>
        <v>125</v>
      </c>
      <c r="B133" s="450" t="s">
        <v>822</v>
      </c>
      <c r="C133" s="451" t="s">
        <v>823</v>
      </c>
      <c r="D133" s="451" t="s">
        <v>824</v>
      </c>
      <c r="E133" s="450" t="s">
        <v>825</v>
      </c>
      <c r="F133" s="458" t="s">
        <v>517</v>
      </c>
      <c r="G133" s="459">
        <v>1314.51</v>
      </c>
      <c r="H133" s="459">
        <v>878</v>
      </c>
      <c r="I133" s="459">
        <f t="shared" si="3"/>
        <v>2192.51</v>
      </c>
      <c r="J133" s="459">
        <v>736.3299999999999</v>
      </c>
      <c r="K133" s="459">
        <f t="shared" si="4"/>
        <v>1456.1800000000003</v>
      </c>
      <c r="L133" s="461">
        <v>78.14</v>
      </c>
      <c r="M133" s="462">
        <v>8.55</v>
      </c>
      <c r="N133" s="456" t="s">
        <v>507</v>
      </c>
    </row>
    <row r="134" spans="1:14" ht="21" customHeight="1">
      <c r="A134" s="457">
        <f t="shared" si="5"/>
        <v>126</v>
      </c>
      <c r="B134" s="450" t="s">
        <v>826</v>
      </c>
      <c r="C134" s="451" t="s">
        <v>827</v>
      </c>
      <c r="D134" s="451" t="s">
        <v>653</v>
      </c>
      <c r="E134" s="450" t="s">
        <v>654</v>
      </c>
      <c r="F134" s="458" t="s">
        <v>738</v>
      </c>
      <c r="G134" s="459">
        <v>940.27</v>
      </c>
      <c r="H134" s="459">
        <v>1118</v>
      </c>
      <c r="I134" s="459">
        <f t="shared" si="3"/>
        <v>2058.27</v>
      </c>
      <c r="J134" s="459">
        <v>110.77</v>
      </c>
      <c r="K134" s="459">
        <f t="shared" si="4"/>
        <v>1947.5</v>
      </c>
      <c r="L134" s="461">
        <v>76.7</v>
      </c>
      <c r="M134" s="462">
        <v>8.4</v>
      </c>
      <c r="N134" s="456" t="s">
        <v>507</v>
      </c>
    </row>
    <row r="135" spans="1:14" ht="21" customHeight="1">
      <c r="A135" s="457">
        <f t="shared" si="5"/>
        <v>127</v>
      </c>
      <c r="B135" s="450" t="s">
        <v>828</v>
      </c>
      <c r="C135" s="451" t="s">
        <v>829</v>
      </c>
      <c r="D135" s="451" t="s">
        <v>504</v>
      </c>
      <c r="E135" s="450" t="s">
        <v>505</v>
      </c>
      <c r="F135" s="458" t="s">
        <v>522</v>
      </c>
      <c r="G135" s="459">
        <v>3559.96</v>
      </c>
      <c r="H135" s="459">
        <v>818</v>
      </c>
      <c r="I135" s="459">
        <f t="shared" si="3"/>
        <v>4377.96</v>
      </c>
      <c r="J135" s="459">
        <v>944.17</v>
      </c>
      <c r="K135" s="459">
        <f t="shared" si="4"/>
        <v>3433.79</v>
      </c>
      <c r="L135" s="461">
        <v>276.12</v>
      </c>
      <c r="M135" s="462">
        <v>29.76</v>
      </c>
      <c r="N135" s="456" t="s">
        <v>507</v>
      </c>
    </row>
    <row r="136" spans="1:14" ht="21" customHeight="1">
      <c r="A136" s="457">
        <f t="shared" si="5"/>
        <v>128</v>
      </c>
      <c r="B136" s="450" t="s">
        <v>830</v>
      </c>
      <c r="C136" s="451" t="s">
        <v>831</v>
      </c>
      <c r="D136" s="451" t="s">
        <v>832</v>
      </c>
      <c r="E136" s="450" t="s">
        <v>564</v>
      </c>
      <c r="F136" s="458" t="s">
        <v>543</v>
      </c>
      <c r="G136" s="459">
        <v>1154.6399999999999</v>
      </c>
      <c r="H136" s="459">
        <v>1118</v>
      </c>
      <c r="I136" s="459">
        <f t="shared" si="3"/>
        <v>2272.64</v>
      </c>
      <c r="J136" s="459">
        <v>98.39</v>
      </c>
      <c r="K136" s="459">
        <f t="shared" si="4"/>
        <v>2174.25</v>
      </c>
      <c r="L136" s="461">
        <v>57.73</v>
      </c>
      <c r="M136" s="462">
        <v>6.279999999999999</v>
      </c>
      <c r="N136" s="456" t="s">
        <v>507</v>
      </c>
    </row>
    <row r="137" spans="1:14" ht="21" customHeight="1">
      <c r="A137" s="457">
        <f t="shared" si="5"/>
        <v>129</v>
      </c>
      <c r="B137" s="450" t="s">
        <v>833</v>
      </c>
      <c r="C137" s="451" t="s">
        <v>834</v>
      </c>
      <c r="D137" s="451" t="s">
        <v>525</v>
      </c>
      <c r="E137" s="450" t="s">
        <v>526</v>
      </c>
      <c r="F137" s="458" t="s">
        <v>543</v>
      </c>
      <c r="G137" s="459">
        <v>1209.5300000000002</v>
      </c>
      <c r="H137" s="459">
        <v>1118</v>
      </c>
      <c r="I137" s="459">
        <f t="shared" si="3"/>
        <v>2327.53</v>
      </c>
      <c r="J137" s="459">
        <v>144.45</v>
      </c>
      <c r="K137" s="459">
        <f t="shared" si="4"/>
        <v>2183.0800000000004</v>
      </c>
      <c r="L137" s="461">
        <v>58.67</v>
      </c>
      <c r="M137" s="462">
        <v>6.34</v>
      </c>
      <c r="N137" s="456" t="s">
        <v>507</v>
      </c>
    </row>
    <row r="138" spans="1:14" ht="21" customHeight="1">
      <c r="A138" s="457">
        <f t="shared" si="5"/>
        <v>130</v>
      </c>
      <c r="B138" s="450" t="s">
        <v>835</v>
      </c>
      <c r="C138" s="451" t="s">
        <v>836</v>
      </c>
      <c r="D138" s="451" t="s">
        <v>558</v>
      </c>
      <c r="E138" s="450" t="s">
        <v>559</v>
      </c>
      <c r="F138" s="458" t="s">
        <v>543</v>
      </c>
      <c r="G138" s="459">
        <v>940.24</v>
      </c>
      <c r="H138" s="459">
        <v>1088</v>
      </c>
      <c r="I138" s="459">
        <f aca="true" t="shared" si="6" ref="I138:I201">SUM(G138:H138)</f>
        <v>2028.24</v>
      </c>
      <c r="J138" s="459">
        <v>364.32</v>
      </c>
      <c r="K138" s="459">
        <f aca="true" t="shared" si="7" ref="K138:K201">I138-J138</f>
        <v>1663.92</v>
      </c>
      <c r="L138" s="461">
        <v>76.69</v>
      </c>
      <c r="M138" s="462">
        <v>8.4</v>
      </c>
      <c r="N138" s="456" t="s">
        <v>507</v>
      </c>
    </row>
    <row r="139" spans="1:14" ht="21" customHeight="1">
      <c r="A139" s="457">
        <f aca="true" t="shared" si="8" ref="A139:A202">A138+1</f>
        <v>131</v>
      </c>
      <c r="B139" s="450" t="s">
        <v>837</v>
      </c>
      <c r="C139" s="451" t="s">
        <v>838</v>
      </c>
      <c r="D139" s="451" t="s">
        <v>558</v>
      </c>
      <c r="E139" s="450" t="s">
        <v>559</v>
      </c>
      <c r="F139" s="458" t="s">
        <v>543</v>
      </c>
      <c r="G139" s="459">
        <v>940.73</v>
      </c>
      <c r="H139" s="459">
        <v>1938</v>
      </c>
      <c r="I139" s="459">
        <f t="shared" si="6"/>
        <v>2878.73</v>
      </c>
      <c r="J139" s="459">
        <v>128.71</v>
      </c>
      <c r="K139" s="459">
        <f t="shared" si="7"/>
        <v>2750.02</v>
      </c>
      <c r="L139" s="461">
        <v>76.74</v>
      </c>
      <c r="M139" s="462">
        <v>8.4</v>
      </c>
      <c r="N139" s="456" t="s">
        <v>507</v>
      </c>
    </row>
    <row r="140" spans="1:14" ht="21" customHeight="1">
      <c r="A140" s="457">
        <f t="shared" si="8"/>
        <v>132</v>
      </c>
      <c r="B140" s="450" t="s">
        <v>839</v>
      </c>
      <c r="C140" s="451" t="s">
        <v>840</v>
      </c>
      <c r="D140" s="451" t="s">
        <v>554</v>
      </c>
      <c r="E140" s="450" t="s">
        <v>521</v>
      </c>
      <c r="F140" s="458" t="s">
        <v>506</v>
      </c>
      <c r="G140" s="459">
        <v>1198.67</v>
      </c>
      <c r="H140" s="459">
        <v>1118</v>
      </c>
      <c r="I140" s="459">
        <f t="shared" si="6"/>
        <v>2316.67</v>
      </c>
      <c r="J140" s="459">
        <v>847.5899999999999</v>
      </c>
      <c r="K140" s="459">
        <f t="shared" si="7"/>
        <v>1469.0800000000002</v>
      </c>
      <c r="L140" s="461">
        <v>61.43</v>
      </c>
      <c r="M140" s="462">
        <v>6.65</v>
      </c>
      <c r="N140" s="456" t="s">
        <v>507</v>
      </c>
    </row>
    <row r="141" spans="1:14" ht="21" customHeight="1">
      <c r="A141" s="457">
        <f t="shared" si="8"/>
        <v>133</v>
      </c>
      <c r="B141" s="450" t="s">
        <v>841</v>
      </c>
      <c r="C141" s="451" t="s">
        <v>842</v>
      </c>
      <c r="D141" s="451" t="s">
        <v>843</v>
      </c>
      <c r="E141" s="450" t="s">
        <v>586</v>
      </c>
      <c r="F141" s="458" t="s">
        <v>522</v>
      </c>
      <c r="G141" s="459">
        <v>552.5</v>
      </c>
      <c r="H141" s="459">
        <v>1058</v>
      </c>
      <c r="I141" s="459">
        <f t="shared" si="6"/>
        <v>1610.5</v>
      </c>
      <c r="J141" s="459">
        <v>416.24</v>
      </c>
      <c r="K141" s="459">
        <f t="shared" si="7"/>
        <v>1194.26</v>
      </c>
      <c r="L141" s="461">
        <v>49.5</v>
      </c>
      <c r="M141" s="462">
        <v>5.33</v>
      </c>
      <c r="N141" s="456" t="s">
        <v>507</v>
      </c>
    </row>
    <row r="142" spans="1:14" ht="21" customHeight="1">
      <c r="A142" s="457">
        <f t="shared" si="8"/>
        <v>134</v>
      </c>
      <c r="B142" s="450" t="s">
        <v>844</v>
      </c>
      <c r="C142" s="451" t="s">
        <v>845</v>
      </c>
      <c r="D142" s="451" t="s">
        <v>846</v>
      </c>
      <c r="E142" s="450" t="s">
        <v>564</v>
      </c>
      <c r="F142" s="458" t="s">
        <v>522</v>
      </c>
      <c r="G142" s="459">
        <v>639.8100000000001</v>
      </c>
      <c r="H142" s="459">
        <v>1558</v>
      </c>
      <c r="I142" s="459">
        <f t="shared" si="6"/>
        <v>2197.81</v>
      </c>
      <c r="J142" s="459">
        <v>243.85999999999999</v>
      </c>
      <c r="K142" s="459">
        <f t="shared" si="7"/>
        <v>1953.95</v>
      </c>
      <c r="L142" s="461">
        <v>55.72</v>
      </c>
      <c r="M142" s="462">
        <v>4.859999999999999</v>
      </c>
      <c r="N142" s="463" t="s">
        <v>507</v>
      </c>
    </row>
    <row r="143" spans="1:14" ht="21" customHeight="1">
      <c r="A143" s="457">
        <f t="shared" si="8"/>
        <v>135</v>
      </c>
      <c r="B143" s="450" t="s">
        <v>847</v>
      </c>
      <c r="C143" s="451" t="s">
        <v>848</v>
      </c>
      <c r="D143" s="451" t="s">
        <v>531</v>
      </c>
      <c r="E143" s="450" t="s">
        <v>564</v>
      </c>
      <c r="F143" s="458" t="s">
        <v>543</v>
      </c>
      <c r="G143" s="459">
        <v>614.5400000000001</v>
      </c>
      <c r="H143" s="459">
        <v>1386.46</v>
      </c>
      <c r="I143" s="459">
        <f t="shared" si="6"/>
        <v>2001</v>
      </c>
      <c r="J143" s="459">
        <v>282.96</v>
      </c>
      <c r="K143" s="459">
        <f t="shared" si="7"/>
        <v>1718.04</v>
      </c>
      <c r="L143" s="461">
        <v>53.45</v>
      </c>
      <c r="M143" s="462">
        <v>4.66</v>
      </c>
      <c r="N143" s="456" t="s">
        <v>551</v>
      </c>
    </row>
    <row r="144" spans="1:14" ht="21" customHeight="1">
      <c r="A144" s="457">
        <f t="shared" si="8"/>
        <v>136</v>
      </c>
      <c r="B144" s="450" t="s">
        <v>849</v>
      </c>
      <c r="C144" s="451" t="s">
        <v>850</v>
      </c>
      <c r="D144" s="451" t="s">
        <v>558</v>
      </c>
      <c r="E144" s="450" t="s">
        <v>851</v>
      </c>
      <c r="F144" s="458" t="s">
        <v>543</v>
      </c>
      <c r="G144" s="459">
        <v>976.5400000000001</v>
      </c>
      <c r="H144" s="459">
        <v>1118</v>
      </c>
      <c r="I144" s="459">
        <f t="shared" si="6"/>
        <v>2094.54</v>
      </c>
      <c r="J144" s="459">
        <v>1081.96</v>
      </c>
      <c r="K144" s="459">
        <f t="shared" si="7"/>
        <v>1012.5799999999999</v>
      </c>
      <c r="L144" s="461">
        <v>79.96</v>
      </c>
      <c r="M144" s="462">
        <v>8.75</v>
      </c>
      <c r="N144" s="456" t="s">
        <v>507</v>
      </c>
    </row>
    <row r="145" spans="1:14" ht="21" customHeight="1">
      <c r="A145" s="457">
        <f t="shared" si="8"/>
        <v>137</v>
      </c>
      <c r="B145" s="450" t="s">
        <v>852</v>
      </c>
      <c r="C145" s="451" t="s">
        <v>853</v>
      </c>
      <c r="D145" s="451" t="s">
        <v>612</v>
      </c>
      <c r="E145" s="450" t="s">
        <v>613</v>
      </c>
      <c r="F145" s="458" t="s">
        <v>522</v>
      </c>
      <c r="G145" s="459">
        <v>633.22</v>
      </c>
      <c r="H145" s="459">
        <v>1070.82</v>
      </c>
      <c r="I145" s="459">
        <f t="shared" si="6"/>
        <v>1704.04</v>
      </c>
      <c r="J145" s="459">
        <v>727.4</v>
      </c>
      <c r="K145" s="459">
        <f t="shared" si="7"/>
        <v>976.64</v>
      </c>
      <c r="L145" s="461">
        <v>56.71</v>
      </c>
      <c r="M145" s="462">
        <v>6.11</v>
      </c>
      <c r="N145" s="456" t="s">
        <v>551</v>
      </c>
    </row>
    <row r="146" spans="1:14" ht="21" customHeight="1">
      <c r="A146" s="457">
        <f t="shared" si="8"/>
        <v>138</v>
      </c>
      <c r="B146" s="450" t="s">
        <v>854</v>
      </c>
      <c r="C146" s="451" t="s">
        <v>855</v>
      </c>
      <c r="D146" s="451" t="s">
        <v>531</v>
      </c>
      <c r="E146" s="450" t="s">
        <v>526</v>
      </c>
      <c r="F146" s="458" t="s">
        <v>517</v>
      </c>
      <c r="G146" s="459">
        <v>573.12</v>
      </c>
      <c r="H146" s="459">
        <v>1118</v>
      </c>
      <c r="I146" s="459">
        <f t="shared" si="6"/>
        <v>1691.12</v>
      </c>
      <c r="J146" s="459">
        <v>263.05</v>
      </c>
      <c r="K146" s="459">
        <f t="shared" si="7"/>
        <v>1428.07</v>
      </c>
      <c r="L146" s="461">
        <v>51.07</v>
      </c>
      <c r="M146" s="462">
        <v>4.43</v>
      </c>
      <c r="N146" s="456" t="s">
        <v>551</v>
      </c>
    </row>
    <row r="147" spans="1:14" ht="21" customHeight="1">
      <c r="A147" s="457">
        <f t="shared" si="8"/>
        <v>139</v>
      </c>
      <c r="B147" s="450" t="s">
        <v>856</v>
      </c>
      <c r="C147" s="451" t="s">
        <v>857</v>
      </c>
      <c r="D147" s="451" t="s">
        <v>858</v>
      </c>
      <c r="E147" s="450" t="s">
        <v>571</v>
      </c>
      <c r="F147" s="458" t="s">
        <v>537</v>
      </c>
      <c r="G147" s="459">
        <v>1648.83</v>
      </c>
      <c r="H147" s="459">
        <v>1118</v>
      </c>
      <c r="I147" s="459">
        <f t="shared" si="6"/>
        <v>2766.83</v>
      </c>
      <c r="J147" s="459">
        <v>126.04</v>
      </c>
      <c r="K147" s="459">
        <f t="shared" si="7"/>
        <v>2640.79</v>
      </c>
      <c r="L147" s="461">
        <v>79.57</v>
      </c>
      <c r="M147" s="462">
        <v>8.71</v>
      </c>
      <c r="N147" s="456" t="s">
        <v>507</v>
      </c>
    </row>
    <row r="148" spans="1:14" ht="21" customHeight="1">
      <c r="A148" s="457">
        <f t="shared" si="8"/>
        <v>140</v>
      </c>
      <c r="B148" s="450" t="s">
        <v>859</v>
      </c>
      <c r="C148" s="451" t="s">
        <v>860</v>
      </c>
      <c r="D148" s="451" t="s">
        <v>554</v>
      </c>
      <c r="E148" s="450" t="s">
        <v>521</v>
      </c>
      <c r="F148" s="458" t="s">
        <v>537</v>
      </c>
      <c r="G148" s="459">
        <v>1220.96</v>
      </c>
      <c r="H148" s="459">
        <v>1100.82</v>
      </c>
      <c r="I148" s="459">
        <f t="shared" si="6"/>
        <v>2321.7799999999997</v>
      </c>
      <c r="J148" s="459">
        <v>110.38</v>
      </c>
      <c r="K148" s="459">
        <f t="shared" si="7"/>
        <v>2211.3999999999996</v>
      </c>
      <c r="L148" s="461">
        <v>59.25</v>
      </c>
      <c r="M148" s="462">
        <v>6.41</v>
      </c>
      <c r="N148" s="456" t="s">
        <v>507</v>
      </c>
    </row>
    <row r="149" spans="1:14" ht="21" customHeight="1">
      <c r="A149" s="457">
        <f t="shared" si="8"/>
        <v>141</v>
      </c>
      <c r="B149" s="450" t="s">
        <v>861</v>
      </c>
      <c r="C149" s="451" t="s">
        <v>862</v>
      </c>
      <c r="D149" s="451" t="s">
        <v>589</v>
      </c>
      <c r="E149" s="450" t="s">
        <v>521</v>
      </c>
      <c r="F149" s="458" t="s">
        <v>543</v>
      </c>
      <c r="G149" s="459">
        <v>685.89</v>
      </c>
      <c r="H149" s="459">
        <v>1558</v>
      </c>
      <c r="I149" s="459">
        <f t="shared" si="6"/>
        <v>2243.89</v>
      </c>
      <c r="J149" s="459">
        <v>280.94</v>
      </c>
      <c r="K149" s="459">
        <f t="shared" si="7"/>
        <v>1962.9499999999998</v>
      </c>
      <c r="L149" s="461">
        <v>60.77</v>
      </c>
      <c r="M149" s="462">
        <v>6.57</v>
      </c>
      <c r="N149" s="456" t="s">
        <v>551</v>
      </c>
    </row>
    <row r="150" spans="1:14" ht="21" customHeight="1">
      <c r="A150" s="457">
        <f t="shared" si="8"/>
        <v>142</v>
      </c>
      <c r="B150" s="450" t="s">
        <v>863</v>
      </c>
      <c r="C150" s="451" t="s">
        <v>864</v>
      </c>
      <c r="D150" s="451" t="s">
        <v>865</v>
      </c>
      <c r="E150" s="450" t="s">
        <v>571</v>
      </c>
      <c r="F150" s="458" t="s">
        <v>517</v>
      </c>
      <c r="G150" s="459">
        <v>1434.01</v>
      </c>
      <c r="H150" s="459">
        <v>1088</v>
      </c>
      <c r="I150" s="459">
        <f t="shared" si="6"/>
        <v>2522.01</v>
      </c>
      <c r="J150" s="459">
        <v>148.57</v>
      </c>
      <c r="K150" s="459">
        <f t="shared" si="7"/>
        <v>2373.44</v>
      </c>
      <c r="L150" s="461">
        <v>74.57</v>
      </c>
      <c r="M150" s="462">
        <v>8.17</v>
      </c>
      <c r="N150" s="456" t="s">
        <v>538</v>
      </c>
    </row>
    <row r="151" spans="1:14" ht="21" customHeight="1">
      <c r="A151" s="457">
        <f t="shared" si="8"/>
        <v>143</v>
      </c>
      <c r="B151" s="450" t="s">
        <v>866</v>
      </c>
      <c r="C151" s="451" t="s">
        <v>867</v>
      </c>
      <c r="D151" s="451" t="s">
        <v>515</v>
      </c>
      <c r="E151" s="450" t="s">
        <v>516</v>
      </c>
      <c r="F151" s="458" t="s">
        <v>537</v>
      </c>
      <c r="G151" s="459">
        <v>663.85</v>
      </c>
      <c r="H151" s="459">
        <v>1118</v>
      </c>
      <c r="I151" s="459">
        <f t="shared" si="6"/>
        <v>1781.85</v>
      </c>
      <c r="J151" s="459">
        <v>981.9300000000001</v>
      </c>
      <c r="K151" s="459">
        <f t="shared" si="7"/>
        <v>799.9199999999998</v>
      </c>
      <c r="L151" s="461">
        <v>59.47</v>
      </c>
      <c r="M151" s="462">
        <v>5.16</v>
      </c>
      <c r="N151" s="456" t="s">
        <v>551</v>
      </c>
    </row>
    <row r="152" spans="1:14" ht="21" customHeight="1">
      <c r="A152" s="457">
        <f t="shared" si="8"/>
        <v>144</v>
      </c>
      <c r="B152" s="450" t="s">
        <v>868</v>
      </c>
      <c r="C152" s="451" t="s">
        <v>869</v>
      </c>
      <c r="D152" s="451" t="s">
        <v>535</v>
      </c>
      <c r="E152" s="450" t="s">
        <v>571</v>
      </c>
      <c r="F152" s="458" t="s">
        <v>543</v>
      </c>
      <c r="G152" s="459">
        <v>1207.39</v>
      </c>
      <c r="H152" s="459">
        <v>1088</v>
      </c>
      <c r="I152" s="459">
        <f t="shared" si="6"/>
        <v>2295.3900000000003</v>
      </c>
      <c r="J152" s="459">
        <v>189.22000000000003</v>
      </c>
      <c r="K152" s="459">
        <f t="shared" si="7"/>
        <v>2106.17</v>
      </c>
      <c r="L152" s="461">
        <v>79.24</v>
      </c>
      <c r="M152" s="462">
        <v>8.67</v>
      </c>
      <c r="N152" s="456" t="s">
        <v>538</v>
      </c>
    </row>
    <row r="153" spans="1:14" ht="21" customHeight="1">
      <c r="A153" s="457">
        <f t="shared" si="8"/>
        <v>145</v>
      </c>
      <c r="B153" s="450" t="s">
        <v>870</v>
      </c>
      <c r="C153" s="451" t="s">
        <v>871</v>
      </c>
      <c r="D153" s="451" t="s">
        <v>720</v>
      </c>
      <c r="E153" s="450" t="s">
        <v>721</v>
      </c>
      <c r="F153" s="458" t="s">
        <v>522</v>
      </c>
      <c r="G153" s="459">
        <v>4268.28</v>
      </c>
      <c r="H153" s="459">
        <v>698</v>
      </c>
      <c r="I153" s="459">
        <f t="shared" si="6"/>
        <v>4966.28</v>
      </c>
      <c r="J153" s="459">
        <v>863.24</v>
      </c>
      <c r="K153" s="459">
        <f t="shared" si="7"/>
        <v>4103.04</v>
      </c>
      <c r="L153" s="461">
        <v>351.1</v>
      </c>
      <c r="M153" s="462">
        <v>37.84</v>
      </c>
      <c r="N153" s="456" t="s">
        <v>507</v>
      </c>
    </row>
    <row r="154" spans="1:14" ht="21" customHeight="1">
      <c r="A154" s="457">
        <f t="shared" si="8"/>
        <v>146</v>
      </c>
      <c r="B154" s="450" t="s">
        <v>872</v>
      </c>
      <c r="C154" s="451" t="s">
        <v>873</v>
      </c>
      <c r="D154" s="451" t="s">
        <v>558</v>
      </c>
      <c r="E154" s="450" t="s">
        <v>559</v>
      </c>
      <c r="F154" s="458" t="s">
        <v>522</v>
      </c>
      <c r="G154" s="459">
        <v>940.73</v>
      </c>
      <c r="H154" s="459">
        <v>1118</v>
      </c>
      <c r="I154" s="459">
        <f t="shared" si="6"/>
        <v>2058.73</v>
      </c>
      <c r="J154" s="459">
        <v>610.89</v>
      </c>
      <c r="K154" s="459">
        <f t="shared" si="7"/>
        <v>1447.8400000000001</v>
      </c>
      <c r="L154" s="461">
        <v>76.74</v>
      </c>
      <c r="M154" s="462">
        <v>8.4</v>
      </c>
      <c r="N154" s="456" t="s">
        <v>507</v>
      </c>
    </row>
    <row r="155" spans="1:14" ht="21" customHeight="1">
      <c r="A155" s="457">
        <f t="shared" si="8"/>
        <v>147</v>
      </c>
      <c r="B155" s="450" t="s">
        <v>874</v>
      </c>
      <c r="C155" s="451" t="s">
        <v>875</v>
      </c>
      <c r="D155" s="451" t="s">
        <v>554</v>
      </c>
      <c r="E155" s="450" t="s">
        <v>521</v>
      </c>
      <c r="F155" s="458" t="s">
        <v>543</v>
      </c>
      <c r="G155" s="459">
        <v>1227.56</v>
      </c>
      <c r="H155" s="459">
        <v>938</v>
      </c>
      <c r="I155" s="459">
        <f t="shared" si="6"/>
        <v>2165.56</v>
      </c>
      <c r="J155" s="459">
        <v>796.73</v>
      </c>
      <c r="K155" s="459">
        <f t="shared" si="7"/>
        <v>1368.83</v>
      </c>
      <c r="L155" s="461">
        <v>57.79</v>
      </c>
      <c r="M155" s="462">
        <v>6.26</v>
      </c>
      <c r="N155" s="456" t="s">
        <v>507</v>
      </c>
    </row>
    <row r="156" spans="1:14" ht="21" customHeight="1">
      <c r="A156" s="457">
        <f t="shared" si="8"/>
        <v>148</v>
      </c>
      <c r="B156" s="450" t="s">
        <v>876</v>
      </c>
      <c r="C156" s="451" t="s">
        <v>877</v>
      </c>
      <c r="D156" s="451" t="s">
        <v>878</v>
      </c>
      <c r="E156" s="450" t="s">
        <v>613</v>
      </c>
      <c r="F156" s="458" t="s">
        <v>517</v>
      </c>
      <c r="G156" s="459">
        <v>633.22</v>
      </c>
      <c r="H156" s="459">
        <v>1118</v>
      </c>
      <c r="I156" s="459">
        <f t="shared" si="6"/>
        <v>1751.22</v>
      </c>
      <c r="J156" s="459">
        <v>456.62</v>
      </c>
      <c r="K156" s="459">
        <f t="shared" si="7"/>
        <v>1294.6</v>
      </c>
      <c r="L156" s="461">
        <v>56.71</v>
      </c>
      <c r="M156" s="462">
        <v>6.11</v>
      </c>
      <c r="N156" s="456" t="s">
        <v>507</v>
      </c>
    </row>
    <row r="157" spans="1:14" ht="21" customHeight="1">
      <c r="A157" s="457">
        <f t="shared" si="8"/>
        <v>149</v>
      </c>
      <c r="B157" s="450" t="s">
        <v>879</v>
      </c>
      <c r="C157" s="451" t="s">
        <v>880</v>
      </c>
      <c r="D157" s="451" t="s">
        <v>554</v>
      </c>
      <c r="E157" s="450" t="s">
        <v>521</v>
      </c>
      <c r="F157" s="458" t="s">
        <v>543</v>
      </c>
      <c r="G157" s="459">
        <v>1285.99</v>
      </c>
      <c r="H157" s="459">
        <v>1118</v>
      </c>
      <c r="I157" s="459">
        <f t="shared" si="6"/>
        <v>2403.99</v>
      </c>
      <c r="J157" s="459">
        <v>98.07</v>
      </c>
      <c r="K157" s="459">
        <f t="shared" si="7"/>
        <v>2305.9199999999996</v>
      </c>
      <c r="L157" s="461">
        <v>59.93</v>
      </c>
      <c r="M157" s="462">
        <v>6.49</v>
      </c>
      <c r="N157" s="456" t="s">
        <v>507</v>
      </c>
    </row>
    <row r="158" spans="1:14" ht="21" customHeight="1">
      <c r="A158" s="457">
        <f t="shared" si="8"/>
        <v>150</v>
      </c>
      <c r="B158" s="450" t="s">
        <v>881</v>
      </c>
      <c r="C158" s="451" t="s">
        <v>882</v>
      </c>
      <c r="D158" s="451" t="s">
        <v>554</v>
      </c>
      <c r="E158" s="450" t="s">
        <v>521</v>
      </c>
      <c r="F158" s="458" t="s">
        <v>506</v>
      </c>
      <c r="G158" s="459">
        <v>1209.08</v>
      </c>
      <c r="H158" s="459">
        <v>1118</v>
      </c>
      <c r="I158" s="459">
        <f t="shared" si="6"/>
        <v>2327.08</v>
      </c>
      <c r="J158" s="459">
        <v>100.58</v>
      </c>
      <c r="K158" s="459">
        <f t="shared" si="7"/>
        <v>2226.5</v>
      </c>
      <c r="L158" s="461">
        <v>59.25</v>
      </c>
      <c r="M158" s="462">
        <v>6.41</v>
      </c>
      <c r="N158" s="456" t="s">
        <v>507</v>
      </c>
    </row>
    <row r="159" spans="1:14" ht="21" customHeight="1">
      <c r="A159" s="457">
        <f t="shared" si="8"/>
        <v>151</v>
      </c>
      <c r="B159" s="450" t="s">
        <v>883</v>
      </c>
      <c r="C159" s="451" t="s">
        <v>884</v>
      </c>
      <c r="D159" s="451" t="s">
        <v>635</v>
      </c>
      <c r="E159" s="450" t="s">
        <v>636</v>
      </c>
      <c r="F159" s="458" t="s">
        <v>543</v>
      </c>
      <c r="G159" s="459">
        <v>3722.9</v>
      </c>
      <c r="H159" s="459">
        <v>818</v>
      </c>
      <c r="I159" s="459">
        <f t="shared" si="6"/>
        <v>4540.9</v>
      </c>
      <c r="J159" s="459">
        <v>841.1999999999999</v>
      </c>
      <c r="K159" s="459">
        <f t="shared" si="7"/>
        <v>3699.7</v>
      </c>
      <c r="L159" s="461">
        <v>335.06</v>
      </c>
      <c r="M159" s="462">
        <v>36.12</v>
      </c>
      <c r="N159" s="456" t="s">
        <v>507</v>
      </c>
    </row>
    <row r="160" spans="1:14" ht="21" customHeight="1">
      <c r="A160" s="457">
        <f t="shared" si="8"/>
        <v>152</v>
      </c>
      <c r="B160" s="450" t="s">
        <v>885</v>
      </c>
      <c r="C160" s="451" t="s">
        <v>886</v>
      </c>
      <c r="D160" s="451" t="s">
        <v>554</v>
      </c>
      <c r="E160" s="450" t="s">
        <v>564</v>
      </c>
      <c r="F160" s="458" t="s">
        <v>522</v>
      </c>
      <c r="G160" s="459">
        <v>746.09</v>
      </c>
      <c r="H160" s="459">
        <v>0</v>
      </c>
      <c r="I160" s="459">
        <f t="shared" si="6"/>
        <v>746.09</v>
      </c>
      <c r="J160" s="459">
        <v>148.67000000000002</v>
      </c>
      <c r="K160" s="459">
        <f t="shared" si="7"/>
        <v>597.4200000000001</v>
      </c>
      <c r="L160" s="461">
        <v>61.73</v>
      </c>
      <c r="M160" s="462">
        <v>6.72</v>
      </c>
      <c r="N160" s="464" t="s">
        <v>507</v>
      </c>
    </row>
    <row r="161" spans="1:14" ht="21" customHeight="1">
      <c r="A161" s="457">
        <f t="shared" si="8"/>
        <v>153</v>
      </c>
      <c r="B161" s="450" t="s">
        <v>887</v>
      </c>
      <c r="C161" s="451" t="s">
        <v>888</v>
      </c>
      <c r="D161" s="451" t="s">
        <v>554</v>
      </c>
      <c r="E161" s="450" t="s">
        <v>521</v>
      </c>
      <c r="F161" s="458" t="s">
        <v>517</v>
      </c>
      <c r="G161" s="459">
        <v>726.48</v>
      </c>
      <c r="H161" s="459">
        <v>0</v>
      </c>
      <c r="I161" s="459">
        <f t="shared" si="6"/>
        <v>726.48</v>
      </c>
      <c r="J161" s="459">
        <v>97.95</v>
      </c>
      <c r="K161" s="459">
        <f t="shared" si="7"/>
        <v>628.53</v>
      </c>
      <c r="L161" s="461">
        <v>60.89</v>
      </c>
      <c r="M161" s="462">
        <v>6.59</v>
      </c>
      <c r="N161" s="464" t="s">
        <v>507</v>
      </c>
    </row>
    <row r="162" spans="1:14" ht="21" customHeight="1">
      <c r="A162" s="457">
        <f t="shared" si="8"/>
        <v>154</v>
      </c>
      <c r="B162" s="450" t="s">
        <v>889</v>
      </c>
      <c r="C162" s="451" t="s">
        <v>890</v>
      </c>
      <c r="D162" s="451" t="s">
        <v>585</v>
      </c>
      <c r="E162" s="450" t="s">
        <v>586</v>
      </c>
      <c r="F162" s="458" t="s">
        <v>522</v>
      </c>
      <c r="G162" s="459">
        <v>879.2600000000001</v>
      </c>
      <c r="H162" s="459">
        <v>1028</v>
      </c>
      <c r="I162" s="459">
        <f t="shared" si="6"/>
        <v>1907.2600000000002</v>
      </c>
      <c r="J162" s="459">
        <v>541.88</v>
      </c>
      <c r="K162" s="459">
        <f t="shared" si="7"/>
        <v>1365.38</v>
      </c>
      <c r="L162" s="461">
        <v>59.07</v>
      </c>
      <c r="M162" s="462">
        <v>6.36</v>
      </c>
      <c r="N162" s="456" t="s">
        <v>507</v>
      </c>
    </row>
    <row r="163" spans="1:14" ht="21" customHeight="1">
      <c r="A163" s="457">
        <f t="shared" si="8"/>
        <v>155</v>
      </c>
      <c r="B163" s="450" t="s">
        <v>891</v>
      </c>
      <c r="C163" s="451" t="s">
        <v>892</v>
      </c>
      <c r="D163" s="451" t="s">
        <v>554</v>
      </c>
      <c r="E163" s="450" t="s">
        <v>521</v>
      </c>
      <c r="F163" s="458" t="s">
        <v>522</v>
      </c>
      <c r="G163" s="459">
        <v>939.2600000000001</v>
      </c>
      <c r="H163" s="459">
        <v>1118</v>
      </c>
      <c r="I163" s="459">
        <f t="shared" si="6"/>
        <v>2057.26</v>
      </c>
      <c r="J163" s="459">
        <v>489.02</v>
      </c>
      <c r="K163" s="459">
        <f t="shared" si="7"/>
        <v>1568.2400000000002</v>
      </c>
      <c r="L163" s="461">
        <v>58.69</v>
      </c>
      <c r="M163" s="462">
        <v>6.359999999999999</v>
      </c>
      <c r="N163" s="456" t="s">
        <v>507</v>
      </c>
    </row>
    <row r="164" spans="1:14" ht="21" customHeight="1">
      <c r="A164" s="457">
        <f t="shared" si="8"/>
        <v>156</v>
      </c>
      <c r="B164" s="450" t="s">
        <v>893</v>
      </c>
      <c r="C164" s="451" t="s">
        <v>894</v>
      </c>
      <c r="D164" s="451" t="s">
        <v>554</v>
      </c>
      <c r="E164" s="450" t="s">
        <v>521</v>
      </c>
      <c r="F164" s="458" t="s">
        <v>506</v>
      </c>
      <c r="G164" s="459">
        <v>1234.8600000000001</v>
      </c>
      <c r="H164" s="459">
        <v>1118</v>
      </c>
      <c r="I164" s="459">
        <f t="shared" si="6"/>
        <v>2352.86</v>
      </c>
      <c r="J164" s="459">
        <v>1025.92</v>
      </c>
      <c r="K164" s="459">
        <f t="shared" si="7"/>
        <v>1326.94</v>
      </c>
      <c r="L164" s="461">
        <v>59.52</v>
      </c>
      <c r="M164" s="462">
        <v>6.4399999999999995</v>
      </c>
      <c r="N164" s="456" t="s">
        <v>507</v>
      </c>
    </row>
    <row r="165" spans="1:14" ht="21" customHeight="1">
      <c r="A165" s="457">
        <f t="shared" si="8"/>
        <v>157</v>
      </c>
      <c r="B165" s="450" t="s">
        <v>895</v>
      </c>
      <c r="C165" s="451" t="s">
        <v>896</v>
      </c>
      <c r="D165" s="451" t="s">
        <v>541</v>
      </c>
      <c r="E165" s="450" t="s">
        <v>542</v>
      </c>
      <c r="F165" s="458" t="s">
        <v>522</v>
      </c>
      <c r="G165" s="459">
        <v>1117.44</v>
      </c>
      <c r="H165" s="459">
        <v>1118</v>
      </c>
      <c r="I165" s="459">
        <f t="shared" si="6"/>
        <v>2235.44</v>
      </c>
      <c r="J165" s="459">
        <v>664.78</v>
      </c>
      <c r="K165" s="459">
        <f t="shared" si="7"/>
        <v>1570.66</v>
      </c>
      <c r="L165" s="461">
        <v>60.61</v>
      </c>
      <c r="M165" s="462">
        <v>6.53</v>
      </c>
      <c r="N165" s="456" t="s">
        <v>507</v>
      </c>
    </row>
    <row r="166" spans="1:14" ht="21" customHeight="1">
      <c r="A166" s="457">
        <f t="shared" si="8"/>
        <v>158</v>
      </c>
      <c r="B166" s="450" t="s">
        <v>897</v>
      </c>
      <c r="C166" s="451" t="s">
        <v>898</v>
      </c>
      <c r="D166" s="451" t="s">
        <v>589</v>
      </c>
      <c r="E166" s="450" t="s">
        <v>590</v>
      </c>
      <c r="F166" s="458" t="s">
        <v>522</v>
      </c>
      <c r="G166" s="459">
        <v>713.46</v>
      </c>
      <c r="H166" s="459">
        <v>1558</v>
      </c>
      <c r="I166" s="459">
        <f t="shared" si="6"/>
        <v>2271.46</v>
      </c>
      <c r="J166" s="459">
        <v>447.90000000000003</v>
      </c>
      <c r="K166" s="459">
        <f t="shared" si="7"/>
        <v>1823.56</v>
      </c>
      <c r="L166" s="461">
        <v>63.93</v>
      </c>
      <c r="M166" s="462">
        <v>6.890000000000001</v>
      </c>
      <c r="N166" s="456" t="s">
        <v>507</v>
      </c>
    </row>
    <row r="167" spans="1:14" ht="21" customHeight="1">
      <c r="A167" s="457">
        <f t="shared" si="8"/>
        <v>159</v>
      </c>
      <c r="B167" s="450" t="s">
        <v>899</v>
      </c>
      <c r="C167" s="451" t="s">
        <v>900</v>
      </c>
      <c r="D167" s="451" t="s">
        <v>554</v>
      </c>
      <c r="E167" s="450" t="s">
        <v>521</v>
      </c>
      <c r="F167" s="458" t="s">
        <v>517</v>
      </c>
      <c r="G167" s="459">
        <v>1237.83</v>
      </c>
      <c r="H167" s="459">
        <v>1118</v>
      </c>
      <c r="I167" s="459">
        <f t="shared" si="6"/>
        <v>2355.83</v>
      </c>
      <c r="J167" s="459">
        <v>739.3100000000001</v>
      </c>
      <c r="K167" s="459">
        <f t="shared" si="7"/>
        <v>1616.52</v>
      </c>
      <c r="L167" s="461">
        <v>60.77</v>
      </c>
      <c r="M167" s="462">
        <v>6.57</v>
      </c>
      <c r="N167" s="456" t="s">
        <v>507</v>
      </c>
    </row>
    <row r="168" spans="1:14" ht="21" customHeight="1">
      <c r="A168" s="457">
        <f t="shared" si="8"/>
        <v>160</v>
      </c>
      <c r="B168" s="450" t="s">
        <v>901</v>
      </c>
      <c r="C168" s="451" t="s">
        <v>902</v>
      </c>
      <c r="D168" s="451" t="s">
        <v>535</v>
      </c>
      <c r="E168" s="450" t="s">
        <v>571</v>
      </c>
      <c r="F168" s="458" t="s">
        <v>522</v>
      </c>
      <c r="G168" s="459">
        <v>1443.85</v>
      </c>
      <c r="H168" s="459">
        <v>1118</v>
      </c>
      <c r="I168" s="459">
        <f t="shared" si="6"/>
        <v>2561.85</v>
      </c>
      <c r="J168" s="459">
        <v>564.77</v>
      </c>
      <c r="K168" s="459">
        <f t="shared" si="7"/>
        <v>1997.08</v>
      </c>
      <c r="L168" s="461">
        <v>79.03</v>
      </c>
      <c r="M168" s="462">
        <v>8.65</v>
      </c>
      <c r="N168" s="456" t="s">
        <v>538</v>
      </c>
    </row>
    <row r="169" spans="1:14" ht="21" customHeight="1">
      <c r="A169" s="457">
        <f t="shared" si="8"/>
        <v>161</v>
      </c>
      <c r="B169" s="450" t="s">
        <v>903</v>
      </c>
      <c r="C169" s="451" t="s">
        <v>904</v>
      </c>
      <c r="D169" s="451" t="s">
        <v>531</v>
      </c>
      <c r="E169" s="450" t="s">
        <v>555</v>
      </c>
      <c r="F169" s="458" t="s">
        <v>522</v>
      </c>
      <c r="G169" s="459">
        <v>638.2800000000001</v>
      </c>
      <c r="H169" s="459">
        <v>1118</v>
      </c>
      <c r="I169" s="459">
        <f t="shared" si="6"/>
        <v>1756.2800000000002</v>
      </c>
      <c r="J169" s="459">
        <v>123.88</v>
      </c>
      <c r="K169" s="459">
        <f t="shared" si="7"/>
        <v>1632.4</v>
      </c>
      <c r="L169" s="461">
        <v>56.03</v>
      </c>
      <c r="M169" s="462">
        <v>4.88</v>
      </c>
      <c r="N169" s="456" t="s">
        <v>551</v>
      </c>
    </row>
    <row r="170" spans="1:14" ht="21" customHeight="1">
      <c r="A170" s="457">
        <f t="shared" si="8"/>
        <v>162</v>
      </c>
      <c r="B170" s="450" t="s">
        <v>905</v>
      </c>
      <c r="C170" s="451" t="s">
        <v>906</v>
      </c>
      <c r="D170" s="451" t="s">
        <v>535</v>
      </c>
      <c r="E170" s="450" t="s">
        <v>571</v>
      </c>
      <c r="F170" s="458" t="s">
        <v>522</v>
      </c>
      <c r="G170" s="459">
        <v>1443.19</v>
      </c>
      <c r="H170" s="459">
        <v>1058</v>
      </c>
      <c r="I170" s="459">
        <f t="shared" si="6"/>
        <v>2501.19</v>
      </c>
      <c r="J170" s="459">
        <v>139.8</v>
      </c>
      <c r="K170" s="459">
        <f t="shared" si="7"/>
        <v>2361.39</v>
      </c>
      <c r="L170" s="461">
        <v>78.97</v>
      </c>
      <c r="M170" s="462">
        <v>8.65</v>
      </c>
      <c r="N170" s="456" t="s">
        <v>538</v>
      </c>
    </row>
    <row r="171" spans="1:14" ht="21" customHeight="1">
      <c r="A171" s="457">
        <f t="shared" si="8"/>
        <v>163</v>
      </c>
      <c r="B171" s="450" t="s">
        <v>907</v>
      </c>
      <c r="C171" s="451" t="s">
        <v>908</v>
      </c>
      <c r="D171" s="451" t="s">
        <v>515</v>
      </c>
      <c r="E171" s="450" t="s">
        <v>516</v>
      </c>
      <c r="F171" s="458" t="s">
        <v>522</v>
      </c>
      <c r="G171" s="459">
        <v>1191.3200000000002</v>
      </c>
      <c r="H171" s="459">
        <v>1118</v>
      </c>
      <c r="I171" s="459">
        <f t="shared" si="6"/>
        <v>2309.32</v>
      </c>
      <c r="J171" s="459">
        <v>87.27</v>
      </c>
      <c r="K171" s="459">
        <f t="shared" si="7"/>
        <v>2222.05</v>
      </c>
      <c r="L171" s="461">
        <v>56.96</v>
      </c>
      <c r="M171" s="462">
        <v>6.13</v>
      </c>
      <c r="N171" s="456" t="s">
        <v>507</v>
      </c>
    </row>
    <row r="172" spans="1:14" ht="21" customHeight="1">
      <c r="A172" s="457">
        <f t="shared" si="8"/>
        <v>164</v>
      </c>
      <c r="B172" s="450" t="s">
        <v>909</v>
      </c>
      <c r="C172" s="451" t="s">
        <v>910</v>
      </c>
      <c r="D172" s="451" t="s">
        <v>531</v>
      </c>
      <c r="E172" s="450" t="s">
        <v>526</v>
      </c>
      <c r="F172" s="458" t="s">
        <v>522</v>
      </c>
      <c r="G172" s="459">
        <v>583.9200000000001</v>
      </c>
      <c r="H172" s="459">
        <v>1118</v>
      </c>
      <c r="I172" s="459">
        <f t="shared" si="6"/>
        <v>1701.92</v>
      </c>
      <c r="J172" s="459">
        <v>128.72</v>
      </c>
      <c r="K172" s="459">
        <f t="shared" si="7"/>
        <v>1573.2</v>
      </c>
      <c r="L172" s="461">
        <v>52.04</v>
      </c>
      <c r="M172" s="462">
        <v>5.62</v>
      </c>
      <c r="N172" s="456" t="s">
        <v>551</v>
      </c>
    </row>
    <row r="173" spans="1:14" ht="21" customHeight="1">
      <c r="A173" s="457">
        <f t="shared" si="8"/>
        <v>165</v>
      </c>
      <c r="B173" s="450" t="s">
        <v>911</v>
      </c>
      <c r="C173" s="451" t="s">
        <v>912</v>
      </c>
      <c r="D173" s="451" t="s">
        <v>612</v>
      </c>
      <c r="E173" s="450" t="s">
        <v>613</v>
      </c>
      <c r="F173" s="458" t="s">
        <v>543</v>
      </c>
      <c r="G173" s="459">
        <v>656.73</v>
      </c>
      <c r="H173" s="459">
        <v>1088</v>
      </c>
      <c r="I173" s="459">
        <f t="shared" si="6"/>
        <v>1744.73</v>
      </c>
      <c r="J173" s="459">
        <v>266.58000000000004</v>
      </c>
      <c r="K173" s="459">
        <f t="shared" si="7"/>
        <v>1478.15</v>
      </c>
      <c r="L173" s="461">
        <v>58.83</v>
      </c>
      <c r="M173" s="462">
        <v>5.1</v>
      </c>
      <c r="N173" s="463" t="s">
        <v>507</v>
      </c>
    </row>
    <row r="174" spans="1:14" ht="21" customHeight="1">
      <c r="A174" s="457">
        <f t="shared" si="8"/>
        <v>166</v>
      </c>
      <c r="B174" s="450" t="s">
        <v>913</v>
      </c>
      <c r="C174" s="451" t="s">
        <v>914</v>
      </c>
      <c r="D174" s="451" t="s">
        <v>531</v>
      </c>
      <c r="E174" s="450" t="s">
        <v>555</v>
      </c>
      <c r="F174" s="458" t="s">
        <v>537</v>
      </c>
      <c r="G174" s="459">
        <v>631.5500000000001</v>
      </c>
      <c r="H174" s="459">
        <v>1558</v>
      </c>
      <c r="I174" s="459">
        <f t="shared" si="6"/>
        <v>2189.55</v>
      </c>
      <c r="J174" s="459">
        <v>173.98000000000002</v>
      </c>
      <c r="K174" s="459">
        <f t="shared" si="7"/>
        <v>2015.5700000000002</v>
      </c>
      <c r="L174" s="461">
        <v>55.43</v>
      </c>
      <c r="M174" s="462">
        <v>4.82</v>
      </c>
      <c r="N174" s="456" t="s">
        <v>551</v>
      </c>
    </row>
    <row r="175" spans="1:14" ht="21" customHeight="1">
      <c r="A175" s="457">
        <f t="shared" si="8"/>
        <v>167</v>
      </c>
      <c r="B175" s="450" t="s">
        <v>915</v>
      </c>
      <c r="C175" s="451" t="s">
        <v>916</v>
      </c>
      <c r="D175" s="451" t="s">
        <v>554</v>
      </c>
      <c r="E175" s="450" t="s">
        <v>521</v>
      </c>
      <c r="F175" s="458" t="s">
        <v>543</v>
      </c>
      <c r="G175" s="459">
        <v>10.7</v>
      </c>
      <c r="H175" s="459">
        <v>1118</v>
      </c>
      <c r="I175" s="459">
        <f t="shared" si="6"/>
        <v>1128.7</v>
      </c>
      <c r="J175" s="459">
        <v>650</v>
      </c>
      <c r="K175" s="459">
        <f t="shared" si="7"/>
        <v>478.70000000000005</v>
      </c>
      <c r="L175" s="461">
        <v>0</v>
      </c>
      <c r="M175" s="462">
        <v>0</v>
      </c>
      <c r="N175" s="456" t="s">
        <v>507</v>
      </c>
    </row>
    <row r="176" spans="1:14" ht="21" customHeight="1">
      <c r="A176" s="457">
        <f t="shared" si="8"/>
        <v>168</v>
      </c>
      <c r="B176" s="450" t="s">
        <v>917</v>
      </c>
      <c r="C176" s="451" t="s">
        <v>918</v>
      </c>
      <c r="D176" s="451" t="s">
        <v>919</v>
      </c>
      <c r="E176" s="450" t="s">
        <v>555</v>
      </c>
      <c r="F176" s="458" t="s">
        <v>517</v>
      </c>
      <c r="G176" s="459">
        <v>677.11</v>
      </c>
      <c r="H176" s="459">
        <v>1558</v>
      </c>
      <c r="I176" s="459">
        <f t="shared" si="6"/>
        <v>2235.11</v>
      </c>
      <c r="J176" s="459">
        <v>125.48</v>
      </c>
      <c r="K176" s="459">
        <f t="shared" si="7"/>
        <v>2109.63</v>
      </c>
      <c r="L176" s="461">
        <v>59.53</v>
      </c>
      <c r="M176" s="462">
        <v>5.18</v>
      </c>
      <c r="N176" s="463" t="s">
        <v>507</v>
      </c>
    </row>
    <row r="177" spans="1:14" ht="21" customHeight="1">
      <c r="A177" s="457">
        <f t="shared" si="8"/>
        <v>169</v>
      </c>
      <c r="B177" s="450" t="s">
        <v>920</v>
      </c>
      <c r="C177" s="451" t="s">
        <v>921</v>
      </c>
      <c r="D177" s="451" t="s">
        <v>606</v>
      </c>
      <c r="E177" s="450" t="s">
        <v>564</v>
      </c>
      <c r="F177" s="458" t="s">
        <v>537</v>
      </c>
      <c r="G177" s="459">
        <v>705.4200000000001</v>
      </c>
      <c r="H177" s="459">
        <v>1118</v>
      </c>
      <c r="I177" s="459">
        <f t="shared" si="6"/>
        <v>1823.42</v>
      </c>
      <c r="J177" s="459">
        <v>159.29</v>
      </c>
      <c r="K177" s="459">
        <f t="shared" si="7"/>
        <v>1664.13</v>
      </c>
      <c r="L177" s="461">
        <v>61.62</v>
      </c>
      <c r="M177" s="462">
        <v>5.37</v>
      </c>
      <c r="N177" s="456" t="s">
        <v>507</v>
      </c>
    </row>
    <row r="178" spans="1:14" ht="21" customHeight="1">
      <c r="A178" s="457">
        <f t="shared" si="8"/>
        <v>170</v>
      </c>
      <c r="B178" s="450" t="s">
        <v>922</v>
      </c>
      <c r="C178" s="451" t="s">
        <v>923</v>
      </c>
      <c r="D178" s="451" t="s">
        <v>635</v>
      </c>
      <c r="E178" s="450" t="s">
        <v>636</v>
      </c>
      <c r="F178" s="458" t="s">
        <v>517</v>
      </c>
      <c r="G178" s="459">
        <v>3987.74</v>
      </c>
      <c r="H178" s="459">
        <v>818</v>
      </c>
      <c r="I178" s="459">
        <f t="shared" si="6"/>
        <v>4805.74</v>
      </c>
      <c r="J178" s="459">
        <v>1039.72</v>
      </c>
      <c r="K178" s="459">
        <f t="shared" si="7"/>
        <v>3766.0199999999995</v>
      </c>
      <c r="L178" s="461">
        <v>326.38</v>
      </c>
      <c r="M178" s="462">
        <v>35.18</v>
      </c>
      <c r="N178" s="456" t="s">
        <v>507</v>
      </c>
    </row>
    <row r="179" spans="1:14" ht="21" customHeight="1">
      <c r="A179" s="457">
        <f t="shared" si="8"/>
        <v>171</v>
      </c>
      <c r="B179" s="450" t="s">
        <v>924</v>
      </c>
      <c r="C179" s="451" t="s">
        <v>925</v>
      </c>
      <c r="D179" s="451" t="s">
        <v>531</v>
      </c>
      <c r="E179" s="450" t="s">
        <v>526</v>
      </c>
      <c r="F179" s="458" t="s">
        <v>537</v>
      </c>
      <c r="G179" s="459">
        <v>573.11</v>
      </c>
      <c r="H179" s="459">
        <v>1118</v>
      </c>
      <c r="I179" s="459">
        <f t="shared" si="6"/>
        <v>1691.1100000000001</v>
      </c>
      <c r="J179" s="459">
        <v>904.29</v>
      </c>
      <c r="K179" s="459">
        <f t="shared" si="7"/>
        <v>786.8200000000002</v>
      </c>
      <c r="L179" s="461">
        <v>51.07</v>
      </c>
      <c r="M179" s="462">
        <v>4.43</v>
      </c>
      <c r="N179" s="456" t="s">
        <v>551</v>
      </c>
    </row>
    <row r="180" spans="1:14" ht="21" customHeight="1">
      <c r="A180" s="457">
        <f t="shared" si="8"/>
        <v>172</v>
      </c>
      <c r="B180" s="450" t="s">
        <v>926</v>
      </c>
      <c r="C180" s="451" t="s">
        <v>927</v>
      </c>
      <c r="D180" s="451" t="s">
        <v>554</v>
      </c>
      <c r="E180" s="450" t="s">
        <v>521</v>
      </c>
      <c r="F180" s="458" t="s">
        <v>522</v>
      </c>
      <c r="G180" s="459">
        <v>1175.8600000000001</v>
      </c>
      <c r="H180" s="459">
        <v>1118</v>
      </c>
      <c r="I180" s="459">
        <f t="shared" si="6"/>
        <v>2293.86</v>
      </c>
      <c r="J180" s="459">
        <v>146.04</v>
      </c>
      <c r="K180" s="459">
        <f t="shared" si="7"/>
        <v>2147.82</v>
      </c>
      <c r="L180" s="461">
        <v>57.24</v>
      </c>
      <c r="M180" s="462">
        <v>6.2</v>
      </c>
      <c r="N180" s="456" t="s">
        <v>507</v>
      </c>
    </row>
    <row r="181" spans="1:14" ht="21" customHeight="1">
      <c r="A181" s="457">
        <f t="shared" si="8"/>
        <v>173</v>
      </c>
      <c r="B181" s="450" t="s">
        <v>928</v>
      </c>
      <c r="C181" s="451" t="s">
        <v>929</v>
      </c>
      <c r="D181" s="451" t="s">
        <v>930</v>
      </c>
      <c r="E181" s="450" t="s">
        <v>571</v>
      </c>
      <c r="F181" s="458" t="s">
        <v>522</v>
      </c>
      <c r="G181" s="459">
        <v>1429.1399999999999</v>
      </c>
      <c r="H181" s="459">
        <v>1118</v>
      </c>
      <c r="I181" s="459">
        <f t="shared" si="6"/>
        <v>2547.14</v>
      </c>
      <c r="J181" s="459">
        <v>217.76</v>
      </c>
      <c r="K181" s="459">
        <f t="shared" si="7"/>
        <v>2329.38</v>
      </c>
      <c r="L181" s="461">
        <v>77.71</v>
      </c>
      <c r="M181" s="462">
        <v>8.5</v>
      </c>
      <c r="N181" s="456" t="s">
        <v>538</v>
      </c>
    </row>
    <row r="182" spans="1:14" ht="21" customHeight="1">
      <c r="A182" s="457">
        <f t="shared" si="8"/>
        <v>174</v>
      </c>
      <c r="B182" s="450" t="s">
        <v>931</v>
      </c>
      <c r="C182" s="451" t="s">
        <v>932</v>
      </c>
      <c r="D182" s="451" t="s">
        <v>546</v>
      </c>
      <c r="E182" s="450" t="s">
        <v>547</v>
      </c>
      <c r="F182" s="458" t="s">
        <v>537</v>
      </c>
      <c r="G182" s="459">
        <v>1928.17</v>
      </c>
      <c r="H182" s="459">
        <v>1118</v>
      </c>
      <c r="I182" s="459">
        <f t="shared" si="6"/>
        <v>3046.17</v>
      </c>
      <c r="J182" s="459">
        <v>1168.4499999999998</v>
      </c>
      <c r="K182" s="459">
        <f t="shared" si="7"/>
        <v>1877.7200000000003</v>
      </c>
      <c r="L182" s="461">
        <v>81.5</v>
      </c>
      <c r="M182" s="462">
        <v>8.91</v>
      </c>
      <c r="N182" s="456" t="s">
        <v>507</v>
      </c>
    </row>
    <row r="183" spans="1:14" ht="21" customHeight="1">
      <c r="A183" s="457">
        <f t="shared" si="8"/>
        <v>175</v>
      </c>
      <c r="B183" s="450" t="s">
        <v>933</v>
      </c>
      <c r="C183" s="451" t="s">
        <v>934</v>
      </c>
      <c r="D183" s="451" t="s">
        <v>525</v>
      </c>
      <c r="E183" s="450" t="s">
        <v>526</v>
      </c>
      <c r="F183" s="458" t="s">
        <v>506</v>
      </c>
      <c r="G183" s="459">
        <v>646.77</v>
      </c>
      <c r="H183" s="459">
        <v>1118</v>
      </c>
      <c r="I183" s="459">
        <f t="shared" si="6"/>
        <v>1764.77</v>
      </c>
      <c r="J183" s="459">
        <v>118.34</v>
      </c>
      <c r="K183" s="459">
        <f t="shared" si="7"/>
        <v>1646.43</v>
      </c>
      <c r="L183" s="461">
        <v>57.7</v>
      </c>
      <c r="M183" s="462">
        <v>6.23</v>
      </c>
      <c r="N183" s="456" t="s">
        <v>507</v>
      </c>
    </row>
    <row r="184" spans="1:14" ht="21" customHeight="1">
      <c r="A184" s="457">
        <f t="shared" si="8"/>
        <v>176</v>
      </c>
      <c r="B184" s="450" t="s">
        <v>935</v>
      </c>
      <c r="C184" s="451" t="s">
        <v>936</v>
      </c>
      <c r="D184" s="451" t="s">
        <v>546</v>
      </c>
      <c r="E184" s="450" t="s">
        <v>674</v>
      </c>
      <c r="F184" s="458" t="s">
        <v>537</v>
      </c>
      <c r="G184" s="459">
        <v>2013.5100000000002</v>
      </c>
      <c r="H184" s="459">
        <v>1118</v>
      </c>
      <c r="I184" s="459">
        <f t="shared" si="6"/>
        <v>3131.51</v>
      </c>
      <c r="J184" s="459">
        <v>1567.81</v>
      </c>
      <c r="K184" s="459">
        <f t="shared" si="7"/>
        <v>1563.7000000000003</v>
      </c>
      <c r="L184" s="461">
        <v>85.31</v>
      </c>
      <c r="M184" s="462">
        <v>9.33</v>
      </c>
      <c r="N184" s="456" t="s">
        <v>507</v>
      </c>
    </row>
    <row r="185" spans="1:14" ht="21" customHeight="1">
      <c r="A185" s="457">
        <f t="shared" si="8"/>
        <v>177</v>
      </c>
      <c r="B185" s="450" t="s">
        <v>937</v>
      </c>
      <c r="C185" s="451" t="s">
        <v>938</v>
      </c>
      <c r="D185" s="451" t="s">
        <v>546</v>
      </c>
      <c r="E185" s="450" t="s">
        <v>547</v>
      </c>
      <c r="F185" s="458" t="s">
        <v>522</v>
      </c>
      <c r="G185" s="459">
        <v>1020.68</v>
      </c>
      <c r="H185" s="459">
        <v>1118</v>
      </c>
      <c r="I185" s="459">
        <f t="shared" si="6"/>
        <v>2138.68</v>
      </c>
      <c r="J185" s="459">
        <v>510.34000000000003</v>
      </c>
      <c r="K185" s="459">
        <f t="shared" si="7"/>
        <v>1628.3399999999997</v>
      </c>
      <c r="L185" s="461">
        <v>83.93</v>
      </c>
      <c r="M185" s="462">
        <v>9.18</v>
      </c>
      <c r="N185" s="456" t="s">
        <v>507</v>
      </c>
    </row>
    <row r="186" spans="1:14" ht="21" customHeight="1">
      <c r="A186" s="457">
        <f t="shared" si="8"/>
        <v>178</v>
      </c>
      <c r="B186" s="450" t="s">
        <v>939</v>
      </c>
      <c r="C186" s="451" t="s">
        <v>940</v>
      </c>
      <c r="D186" s="451" t="s">
        <v>546</v>
      </c>
      <c r="E186" s="450" t="s">
        <v>674</v>
      </c>
      <c r="F186" s="458" t="s">
        <v>543</v>
      </c>
      <c r="G186" s="459">
        <v>1710.35</v>
      </c>
      <c r="H186" s="459">
        <v>1118</v>
      </c>
      <c r="I186" s="459">
        <f t="shared" si="6"/>
        <v>2828.35</v>
      </c>
      <c r="J186" s="459">
        <v>143.97</v>
      </c>
      <c r="K186" s="459">
        <f t="shared" si="7"/>
        <v>2684.38</v>
      </c>
      <c r="L186" s="461">
        <v>82.89</v>
      </c>
      <c r="M186" s="462">
        <v>9.059999999999999</v>
      </c>
      <c r="N186" s="456" t="s">
        <v>507</v>
      </c>
    </row>
    <row r="187" spans="1:14" ht="21" customHeight="1">
      <c r="A187" s="457">
        <f t="shared" si="8"/>
        <v>179</v>
      </c>
      <c r="B187" s="450" t="s">
        <v>941</v>
      </c>
      <c r="C187" s="451" t="s">
        <v>942</v>
      </c>
      <c r="D187" s="451" t="s">
        <v>736</v>
      </c>
      <c r="E187" s="450" t="s">
        <v>943</v>
      </c>
      <c r="F187" s="458" t="s">
        <v>543</v>
      </c>
      <c r="G187" s="459">
        <v>3626.4900000000002</v>
      </c>
      <c r="H187" s="459">
        <v>3458</v>
      </c>
      <c r="I187" s="459">
        <f t="shared" si="6"/>
        <v>7084.49</v>
      </c>
      <c r="J187" s="459">
        <v>2560.3100000000004</v>
      </c>
      <c r="K187" s="459">
        <f t="shared" si="7"/>
        <v>4524.179999999999</v>
      </c>
      <c r="L187" s="461">
        <v>326.38</v>
      </c>
      <c r="M187" s="462">
        <v>35.18</v>
      </c>
      <c r="N187" s="465" t="s">
        <v>551</v>
      </c>
    </row>
    <row r="188" spans="1:14" ht="21" customHeight="1">
      <c r="A188" s="457">
        <f t="shared" si="8"/>
        <v>180</v>
      </c>
      <c r="B188" s="450" t="s">
        <v>944</v>
      </c>
      <c r="C188" s="451" t="s">
        <v>945</v>
      </c>
      <c r="D188" s="451" t="s">
        <v>585</v>
      </c>
      <c r="E188" s="450" t="s">
        <v>586</v>
      </c>
      <c r="F188" s="458" t="s">
        <v>522</v>
      </c>
      <c r="G188" s="459">
        <v>911.46</v>
      </c>
      <c r="H188" s="459">
        <v>1040.82</v>
      </c>
      <c r="I188" s="459">
        <f t="shared" si="6"/>
        <v>1952.28</v>
      </c>
      <c r="J188" s="459">
        <v>755.1</v>
      </c>
      <c r="K188" s="459">
        <f t="shared" si="7"/>
        <v>1197.1799999999998</v>
      </c>
      <c r="L188" s="461">
        <v>58.84</v>
      </c>
      <c r="M188" s="462">
        <v>6.34</v>
      </c>
      <c r="N188" s="456" t="s">
        <v>507</v>
      </c>
    </row>
    <row r="189" spans="1:14" ht="21" customHeight="1">
      <c r="A189" s="457">
        <f t="shared" si="8"/>
        <v>181</v>
      </c>
      <c r="B189" s="450" t="s">
        <v>946</v>
      </c>
      <c r="C189" s="451" t="s">
        <v>947</v>
      </c>
      <c r="D189" s="451" t="s">
        <v>832</v>
      </c>
      <c r="E189" s="450" t="s">
        <v>564</v>
      </c>
      <c r="F189" s="458" t="s">
        <v>543</v>
      </c>
      <c r="G189" s="459">
        <v>1290.02</v>
      </c>
      <c r="H189" s="459">
        <v>1118</v>
      </c>
      <c r="I189" s="459">
        <f t="shared" si="6"/>
        <v>2408.02</v>
      </c>
      <c r="J189" s="459">
        <v>458</v>
      </c>
      <c r="K189" s="459">
        <f t="shared" si="7"/>
        <v>1950.02</v>
      </c>
      <c r="L189" s="461">
        <v>59.39</v>
      </c>
      <c r="M189" s="462">
        <v>6.46</v>
      </c>
      <c r="N189" s="456" t="s">
        <v>507</v>
      </c>
    </row>
    <row r="190" spans="1:14" ht="21" customHeight="1">
      <c r="A190" s="457">
        <f t="shared" si="8"/>
        <v>182</v>
      </c>
      <c r="B190" s="450" t="s">
        <v>948</v>
      </c>
      <c r="C190" s="451" t="s">
        <v>949</v>
      </c>
      <c r="D190" s="451" t="s">
        <v>525</v>
      </c>
      <c r="E190" s="450" t="s">
        <v>555</v>
      </c>
      <c r="F190" s="458" t="s">
        <v>543</v>
      </c>
      <c r="G190" s="459">
        <v>938.69</v>
      </c>
      <c r="H190" s="459">
        <v>1340.82</v>
      </c>
      <c r="I190" s="459">
        <f t="shared" si="6"/>
        <v>2279.51</v>
      </c>
      <c r="J190" s="459">
        <v>891</v>
      </c>
      <c r="K190" s="459">
        <f t="shared" si="7"/>
        <v>1388.5100000000002</v>
      </c>
      <c r="L190" s="461">
        <v>59.53</v>
      </c>
      <c r="M190" s="462">
        <v>6.46</v>
      </c>
      <c r="N190" s="456" t="s">
        <v>507</v>
      </c>
    </row>
    <row r="191" spans="1:14" ht="21" customHeight="1">
      <c r="A191" s="457">
        <f t="shared" si="8"/>
        <v>183</v>
      </c>
      <c r="B191" s="450" t="s">
        <v>950</v>
      </c>
      <c r="C191" s="451" t="s">
        <v>951</v>
      </c>
      <c r="D191" s="451" t="s">
        <v>554</v>
      </c>
      <c r="E191" s="450" t="s">
        <v>521</v>
      </c>
      <c r="F191" s="458" t="s">
        <v>543</v>
      </c>
      <c r="G191" s="459">
        <v>1217.69</v>
      </c>
      <c r="H191" s="459">
        <v>1118</v>
      </c>
      <c r="I191" s="459">
        <f t="shared" si="6"/>
        <v>2335.69</v>
      </c>
      <c r="J191" s="459">
        <v>101.37</v>
      </c>
      <c r="K191" s="459">
        <f t="shared" si="7"/>
        <v>2234.32</v>
      </c>
      <c r="L191" s="461">
        <v>58.95</v>
      </c>
      <c r="M191" s="462">
        <v>6.38</v>
      </c>
      <c r="N191" s="456" t="s">
        <v>507</v>
      </c>
    </row>
    <row r="192" spans="1:14" ht="21" customHeight="1">
      <c r="A192" s="457">
        <f t="shared" si="8"/>
        <v>184</v>
      </c>
      <c r="B192" s="450" t="s">
        <v>952</v>
      </c>
      <c r="C192" s="451" t="s">
        <v>953</v>
      </c>
      <c r="D192" s="451" t="s">
        <v>741</v>
      </c>
      <c r="E192" s="450" t="s">
        <v>742</v>
      </c>
      <c r="F192" s="458" t="s">
        <v>748</v>
      </c>
      <c r="G192" s="459">
        <v>3805.9300000000003</v>
      </c>
      <c r="H192" s="459">
        <v>818</v>
      </c>
      <c r="I192" s="459">
        <f t="shared" si="6"/>
        <v>4623.93</v>
      </c>
      <c r="J192" s="459">
        <v>812.2599999999999</v>
      </c>
      <c r="K192" s="459">
        <f t="shared" si="7"/>
        <v>3811.6700000000005</v>
      </c>
      <c r="L192" s="461">
        <v>292.56</v>
      </c>
      <c r="M192" s="462">
        <v>31.53</v>
      </c>
      <c r="N192" s="456" t="s">
        <v>507</v>
      </c>
    </row>
    <row r="193" spans="1:14" ht="21" customHeight="1">
      <c r="A193" s="457">
        <f t="shared" si="8"/>
        <v>185</v>
      </c>
      <c r="B193" s="450" t="s">
        <v>954</v>
      </c>
      <c r="C193" s="451" t="s">
        <v>955</v>
      </c>
      <c r="D193" s="451" t="s">
        <v>612</v>
      </c>
      <c r="E193" s="450" t="s">
        <v>613</v>
      </c>
      <c r="F193" s="458" t="s">
        <v>517</v>
      </c>
      <c r="G193" s="459">
        <v>1089.1100000000001</v>
      </c>
      <c r="H193" s="459">
        <v>1049.28</v>
      </c>
      <c r="I193" s="459">
        <f t="shared" si="6"/>
        <v>2138.3900000000003</v>
      </c>
      <c r="J193" s="459">
        <v>1234.1399999999999</v>
      </c>
      <c r="K193" s="459">
        <f t="shared" si="7"/>
        <v>904.2500000000005</v>
      </c>
      <c r="L193" s="461">
        <v>55.05</v>
      </c>
      <c r="M193" s="462">
        <v>5.93</v>
      </c>
      <c r="N193" s="456" t="s">
        <v>507</v>
      </c>
    </row>
    <row r="194" spans="1:14" ht="21" customHeight="1">
      <c r="A194" s="457">
        <f t="shared" si="8"/>
        <v>186</v>
      </c>
      <c r="B194" s="450" t="s">
        <v>956</v>
      </c>
      <c r="C194" s="451" t="s">
        <v>957</v>
      </c>
      <c r="D194" s="451" t="s">
        <v>653</v>
      </c>
      <c r="E194" s="450" t="s">
        <v>654</v>
      </c>
      <c r="F194" s="458" t="s">
        <v>522</v>
      </c>
      <c r="G194" s="459">
        <v>1788.48</v>
      </c>
      <c r="H194" s="459">
        <v>1118</v>
      </c>
      <c r="I194" s="459">
        <f t="shared" si="6"/>
        <v>2906.48</v>
      </c>
      <c r="J194" s="459">
        <v>110.77</v>
      </c>
      <c r="K194" s="459">
        <f t="shared" si="7"/>
        <v>2795.71</v>
      </c>
      <c r="L194" s="461">
        <v>76.69</v>
      </c>
      <c r="M194" s="462">
        <v>8.4</v>
      </c>
      <c r="N194" s="456" t="s">
        <v>507</v>
      </c>
    </row>
    <row r="195" spans="1:14" ht="21" customHeight="1">
      <c r="A195" s="457">
        <f t="shared" si="8"/>
        <v>187</v>
      </c>
      <c r="B195" s="450" t="s">
        <v>958</v>
      </c>
      <c r="C195" s="451" t="s">
        <v>959</v>
      </c>
      <c r="D195" s="451" t="s">
        <v>525</v>
      </c>
      <c r="E195" s="450" t="s">
        <v>521</v>
      </c>
      <c r="F195" s="458" t="s">
        <v>522</v>
      </c>
      <c r="G195" s="459">
        <v>762.4000000000001</v>
      </c>
      <c r="H195" s="459">
        <v>1118</v>
      </c>
      <c r="I195" s="459">
        <f t="shared" si="6"/>
        <v>1880.4</v>
      </c>
      <c r="J195" s="459">
        <v>100.09</v>
      </c>
      <c r="K195" s="459">
        <f t="shared" si="7"/>
        <v>1780.3100000000002</v>
      </c>
      <c r="L195" s="461">
        <v>61.05</v>
      </c>
      <c r="M195" s="462">
        <v>6.609999999999999</v>
      </c>
      <c r="N195" s="456" t="s">
        <v>507</v>
      </c>
    </row>
    <row r="196" spans="1:14" ht="21" customHeight="1">
      <c r="A196" s="457">
        <f t="shared" si="8"/>
        <v>188</v>
      </c>
      <c r="B196" s="450" t="s">
        <v>960</v>
      </c>
      <c r="C196" s="451" t="s">
        <v>961</v>
      </c>
      <c r="D196" s="451" t="s">
        <v>546</v>
      </c>
      <c r="E196" s="450" t="s">
        <v>681</v>
      </c>
      <c r="F196" s="458" t="s">
        <v>522</v>
      </c>
      <c r="G196" s="459">
        <v>998.17</v>
      </c>
      <c r="H196" s="459">
        <v>1118</v>
      </c>
      <c r="I196" s="459">
        <f t="shared" si="6"/>
        <v>2116.17</v>
      </c>
      <c r="J196" s="459">
        <v>130.29000000000002</v>
      </c>
      <c r="K196" s="459">
        <f t="shared" si="7"/>
        <v>1985.88</v>
      </c>
      <c r="L196" s="461">
        <v>81.91</v>
      </c>
      <c r="M196" s="462">
        <v>8.96</v>
      </c>
      <c r="N196" s="456" t="s">
        <v>507</v>
      </c>
    </row>
    <row r="197" spans="1:14" ht="21" customHeight="1">
      <c r="A197" s="457">
        <f t="shared" si="8"/>
        <v>189</v>
      </c>
      <c r="B197" s="450" t="s">
        <v>962</v>
      </c>
      <c r="C197" s="451" t="s">
        <v>963</v>
      </c>
      <c r="D197" s="451" t="s">
        <v>510</v>
      </c>
      <c r="E197" s="450" t="s">
        <v>582</v>
      </c>
      <c r="F197" s="458" t="s">
        <v>506</v>
      </c>
      <c r="G197" s="459">
        <v>570.38</v>
      </c>
      <c r="H197" s="459">
        <v>838</v>
      </c>
      <c r="I197" s="459">
        <f t="shared" si="6"/>
        <v>1408.38</v>
      </c>
      <c r="J197" s="459">
        <v>80.50999999999999</v>
      </c>
      <c r="K197" s="459">
        <f t="shared" si="7"/>
        <v>1327.8700000000001</v>
      </c>
      <c r="L197" s="461">
        <v>49.5</v>
      </c>
      <c r="M197" s="462">
        <v>5.380000000000001</v>
      </c>
      <c r="N197" s="456" t="s">
        <v>507</v>
      </c>
    </row>
    <row r="198" spans="1:14" ht="21" customHeight="1">
      <c r="A198" s="457">
        <f t="shared" si="8"/>
        <v>190</v>
      </c>
      <c r="B198" s="450" t="s">
        <v>964</v>
      </c>
      <c r="C198" s="451" t="s">
        <v>965</v>
      </c>
      <c r="D198" s="451" t="s">
        <v>510</v>
      </c>
      <c r="E198" s="450" t="s">
        <v>582</v>
      </c>
      <c r="F198" s="458" t="s">
        <v>543</v>
      </c>
      <c r="G198" s="459">
        <v>1476.8</v>
      </c>
      <c r="H198" s="459">
        <v>1118</v>
      </c>
      <c r="I198" s="459">
        <f t="shared" si="6"/>
        <v>2594.8</v>
      </c>
      <c r="J198" s="459">
        <v>783.1700000000001</v>
      </c>
      <c r="K198" s="459">
        <f t="shared" si="7"/>
        <v>1811.63</v>
      </c>
      <c r="L198" s="461">
        <v>64.11</v>
      </c>
      <c r="M198" s="462">
        <v>7.01</v>
      </c>
      <c r="N198" s="456" t="s">
        <v>507</v>
      </c>
    </row>
    <row r="199" spans="1:14" ht="21" customHeight="1">
      <c r="A199" s="457">
        <f t="shared" si="8"/>
        <v>191</v>
      </c>
      <c r="B199" s="450" t="s">
        <v>966</v>
      </c>
      <c r="C199" s="451" t="s">
        <v>967</v>
      </c>
      <c r="D199" s="451" t="s">
        <v>546</v>
      </c>
      <c r="E199" s="450" t="s">
        <v>595</v>
      </c>
      <c r="F199" s="458" t="s">
        <v>517</v>
      </c>
      <c r="G199" s="459">
        <v>1801.1</v>
      </c>
      <c r="H199" s="459">
        <v>1023.64</v>
      </c>
      <c r="I199" s="459">
        <f t="shared" si="6"/>
        <v>2824.74</v>
      </c>
      <c r="J199" s="459">
        <v>196.99</v>
      </c>
      <c r="K199" s="459">
        <f t="shared" si="7"/>
        <v>2627.75</v>
      </c>
      <c r="L199" s="461">
        <v>80.94</v>
      </c>
      <c r="M199" s="462">
        <v>8.86</v>
      </c>
      <c r="N199" s="456" t="s">
        <v>507</v>
      </c>
    </row>
    <row r="200" spans="1:14" ht="21" customHeight="1">
      <c r="A200" s="457">
        <f t="shared" si="8"/>
        <v>192</v>
      </c>
      <c r="B200" s="450" t="s">
        <v>968</v>
      </c>
      <c r="C200" s="451" t="s">
        <v>969</v>
      </c>
      <c r="D200" s="451" t="s">
        <v>554</v>
      </c>
      <c r="E200" s="450" t="s">
        <v>521</v>
      </c>
      <c r="F200" s="458" t="s">
        <v>543</v>
      </c>
      <c r="G200" s="459">
        <v>726.44</v>
      </c>
      <c r="H200" s="459">
        <v>0</v>
      </c>
      <c r="I200" s="459">
        <f t="shared" si="6"/>
        <v>726.44</v>
      </c>
      <c r="J200" s="459">
        <v>92.94</v>
      </c>
      <c r="K200" s="459">
        <f t="shared" si="7"/>
        <v>633.5</v>
      </c>
      <c r="L200" s="461">
        <v>60.88</v>
      </c>
      <c r="M200" s="462">
        <v>6.59</v>
      </c>
      <c r="N200" s="464" t="s">
        <v>507</v>
      </c>
    </row>
    <row r="201" spans="1:14" ht="21" customHeight="1">
      <c r="A201" s="457">
        <f t="shared" si="8"/>
        <v>193</v>
      </c>
      <c r="B201" s="450" t="s">
        <v>970</v>
      </c>
      <c r="C201" s="451" t="s">
        <v>971</v>
      </c>
      <c r="D201" s="451" t="s">
        <v>753</v>
      </c>
      <c r="E201" s="450" t="s">
        <v>536</v>
      </c>
      <c r="F201" s="458" t="s">
        <v>522</v>
      </c>
      <c r="G201" s="459">
        <v>1647.29</v>
      </c>
      <c r="H201" s="459">
        <v>1118</v>
      </c>
      <c r="I201" s="459">
        <f t="shared" si="6"/>
        <v>2765.29</v>
      </c>
      <c r="J201" s="459">
        <v>122.15</v>
      </c>
      <c r="K201" s="459">
        <f t="shared" si="7"/>
        <v>2643.14</v>
      </c>
      <c r="L201" s="461">
        <v>77.64</v>
      </c>
      <c r="M201" s="462">
        <v>8.5</v>
      </c>
      <c r="N201" s="456" t="s">
        <v>507</v>
      </c>
    </row>
    <row r="202" spans="1:14" ht="21" customHeight="1">
      <c r="A202" s="457">
        <f t="shared" si="8"/>
        <v>194</v>
      </c>
      <c r="B202" s="450" t="s">
        <v>972</v>
      </c>
      <c r="C202" s="451" t="s">
        <v>973</v>
      </c>
      <c r="D202" s="451" t="s">
        <v>515</v>
      </c>
      <c r="E202" s="450" t="s">
        <v>516</v>
      </c>
      <c r="F202" s="458" t="s">
        <v>543</v>
      </c>
      <c r="G202" s="459">
        <v>1142.65</v>
      </c>
      <c r="H202" s="459">
        <v>1083.64</v>
      </c>
      <c r="I202" s="459">
        <f aca="true" t="shared" si="9" ref="I202:I265">SUM(G202:H202)</f>
        <v>2226.29</v>
      </c>
      <c r="J202" s="459">
        <v>933.11</v>
      </c>
      <c r="K202" s="459">
        <f aca="true" t="shared" si="10" ref="K202:K265">I202-J202</f>
        <v>1293.1799999999998</v>
      </c>
      <c r="L202" s="461">
        <v>56.74</v>
      </c>
      <c r="M202" s="462">
        <v>6.12</v>
      </c>
      <c r="N202" s="456" t="s">
        <v>507</v>
      </c>
    </row>
    <row r="203" spans="1:14" ht="21" customHeight="1">
      <c r="A203" s="457">
        <f aca="true" t="shared" si="11" ref="A203:A266">A202+1</f>
        <v>195</v>
      </c>
      <c r="B203" s="450" t="s">
        <v>974</v>
      </c>
      <c r="C203" s="451" t="s">
        <v>975</v>
      </c>
      <c r="D203" s="451" t="s">
        <v>976</v>
      </c>
      <c r="E203" s="450" t="s">
        <v>977</v>
      </c>
      <c r="F203" s="458" t="s">
        <v>512</v>
      </c>
      <c r="G203" s="459">
        <v>1065.7199999999998</v>
      </c>
      <c r="H203" s="459">
        <v>5458</v>
      </c>
      <c r="I203" s="459">
        <f t="shared" si="9"/>
        <v>6523.719999999999</v>
      </c>
      <c r="J203" s="459">
        <v>273.61</v>
      </c>
      <c r="K203" s="459">
        <f t="shared" si="10"/>
        <v>6250.11</v>
      </c>
      <c r="L203" s="461">
        <v>92.94</v>
      </c>
      <c r="M203" s="462">
        <v>8.11</v>
      </c>
      <c r="N203" s="465" t="s">
        <v>551</v>
      </c>
    </row>
    <row r="204" spans="1:14" ht="21" customHeight="1">
      <c r="A204" s="457">
        <f t="shared" si="11"/>
        <v>196</v>
      </c>
      <c r="B204" s="450" t="s">
        <v>978</v>
      </c>
      <c r="C204" s="451" t="s">
        <v>979</v>
      </c>
      <c r="D204" s="451" t="s">
        <v>546</v>
      </c>
      <c r="E204" s="450" t="s">
        <v>595</v>
      </c>
      <c r="F204" s="458" t="s">
        <v>512</v>
      </c>
      <c r="G204" s="459">
        <v>1755.13</v>
      </c>
      <c r="H204" s="459">
        <v>1083.64</v>
      </c>
      <c r="I204" s="459">
        <f t="shared" si="9"/>
        <v>2838.7700000000004</v>
      </c>
      <c r="J204" s="459">
        <v>496.43</v>
      </c>
      <c r="K204" s="459">
        <f t="shared" si="10"/>
        <v>2342.3400000000006</v>
      </c>
      <c r="L204" s="461">
        <v>80.38</v>
      </c>
      <c r="M204" s="462">
        <v>8.799999999999999</v>
      </c>
      <c r="N204" s="456" t="s">
        <v>507</v>
      </c>
    </row>
    <row r="205" spans="1:14" ht="21" customHeight="1">
      <c r="A205" s="457">
        <f t="shared" si="11"/>
        <v>197</v>
      </c>
      <c r="B205" s="450" t="s">
        <v>980</v>
      </c>
      <c r="C205" s="451" t="s">
        <v>981</v>
      </c>
      <c r="D205" s="451" t="s">
        <v>525</v>
      </c>
      <c r="E205" s="450" t="s">
        <v>526</v>
      </c>
      <c r="F205" s="458" t="s">
        <v>543</v>
      </c>
      <c r="G205" s="459">
        <v>912.5799999999999</v>
      </c>
      <c r="H205" s="459">
        <v>1118</v>
      </c>
      <c r="I205" s="459">
        <f t="shared" si="9"/>
        <v>2030.58</v>
      </c>
      <c r="J205" s="459">
        <v>100.17</v>
      </c>
      <c r="K205" s="459">
        <f t="shared" si="10"/>
        <v>1930.4099999999999</v>
      </c>
      <c r="L205" s="461">
        <v>58.97</v>
      </c>
      <c r="M205" s="462">
        <v>6.37</v>
      </c>
      <c r="N205" s="456" t="s">
        <v>507</v>
      </c>
    </row>
    <row r="206" spans="1:14" ht="21" customHeight="1">
      <c r="A206" s="457">
        <f t="shared" si="11"/>
        <v>198</v>
      </c>
      <c r="B206" s="450" t="s">
        <v>982</v>
      </c>
      <c r="C206" s="451" t="s">
        <v>983</v>
      </c>
      <c r="D206" s="451" t="s">
        <v>865</v>
      </c>
      <c r="E206" s="450" t="s">
        <v>571</v>
      </c>
      <c r="F206" s="458" t="s">
        <v>522</v>
      </c>
      <c r="G206" s="459">
        <v>1485.1100000000001</v>
      </c>
      <c r="H206" s="459">
        <v>1118</v>
      </c>
      <c r="I206" s="459">
        <f t="shared" si="9"/>
        <v>2603.11</v>
      </c>
      <c r="J206" s="459">
        <v>164.15</v>
      </c>
      <c r="K206" s="459">
        <f t="shared" si="10"/>
        <v>2438.96</v>
      </c>
      <c r="L206" s="461">
        <v>79.16</v>
      </c>
      <c r="M206" s="462">
        <v>8.67</v>
      </c>
      <c r="N206" s="456" t="s">
        <v>538</v>
      </c>
    </row>
    <row r="207" spans="1:14" ht="21" customHeight="1">
      <c r="A207" s="457">
        <f t="shared" si="11"/>
        <v>199</v>
      </c>
      <c r="B207" s="450" t="s">
        <v>984</v>
      </c>
      <c r="C207" s="451" t="s">
        <v>985</v>
      </c>
      <c r="D207" s="451" t="s">
        <v>546</v>
      </c>
      <c r="E207" s="450" t="s">
        <v>681</v>
      </c>
      <c r="F207" s="458" t="s">
        <v>517</v>
      </c>
      <c r="G207" s="459">
        <v>1837.47</v>
      </c>
      <c r="H207" s="459">
        <v>1118</v>
      </c>
      <c r="I207" s="459">
        <f t="shared" si="9"/>
        <v>2955.4700000000003</v>
      </c>
      <c r="J207" s="459">
        <v>756.22</v>
      </c>
      <c r="K207" s="459">
        <f t="shared" si="10"/>
        <v>2199.25</v>
      </c>
      <c r="L207" s="461">
        <v>77.27</v>
      </c>
      <c r="M207" s="462">
        <v>8.47</v>
      </c>
      <c r="N207" s="456" t="s">
        <v>507</v>
      </c>
    </row>
    <row r="208" spans="1:14" ht="21" customHeight="1">
      <c r="A208" s="457">
        <f t="shared" si="11"/>
        <v>200</v>
      </c>
      <c r="B208" s="450" t="s">
        <v>986</v>
      </c>
      <c r="C208" s="451" t="s">
        <v>987</v>
      </c>
      <c r="D208" s="451" t="s">
        <v>515</v>
      </c>
      <c r="E208" s="450" t="s">
        <v>516</v>
      </c>
      <c r="F208" s="458" t="s">
        <v>748</v>
      </c>
      <c r="G208" s="459">
        <v>1150.3000000000002</v>
      </c>
      <c r="H208" s="459">
        <v>1118</v>
      </c>
      <c r="I208" s="459">
        <f t="shared" si="9"/>
        <v>2268.3</v>
      </c>
      <c r="J208" s="459">
        <v>87.1</v>
      </c>
      <c r="K208" s="459">
        <f t="shared" si="10"/>
        <v>2181.2000000000003</v>
      </c>
      <c r="L208" s="461">
        <v>55.35</v>
      </c>
      <c r="M208" s="462">
        <v>5.97</v>
      </c>
      <c r="N208" s="456" t="s">
        <v>507</v>
      </c>
    </row>
    <row r="209" spans="1:14" ht="21" customHeight="1">
      <c r="A209" s="457">
        <f t="shared" si="11"/>
        <v>201</v>
      </c>
      <c r="B209" s="450" t="s">
        <v>988</v>
      </c>
      <c r="C209" s="451" t="s">
        <v>989</v>
      </c>
      <c r="D209" s="451" t="s">
        <v>531</v>
      </c>
      <c r="E209" s="450" t="s">
        <v>526</v>
      </c>
      <c r="F209" s="458" t="s">
        <v>543</v>
      </c>
      <c r="G209" s="459">
        <v>583.6400000000001</v>
      </c>
      <c r="H209" s="459">
        <v>1118</v>
      </c>
      <c r="I209" s="459">
        <f t="shared" si="9"/>
        <v>1701.64</v>
      </c>
      <c r="J209" s="459">
        <v>104.63</v>
      </c>
      <c r="K209" s="459">
        <f t="shared" si="10"/>
        <v>1597.0100000000002</v>
      </c>
      <c r="L209" s="461">
        <v>52.01</v>
      </c>
      <c r="M209" s="462">
        <v>5.62</v>
      </c>
      <c r="N209" s="463" t="s">
        <v>551</v>
      </c>
    </row>
    <row r="210" spans="1:14" ht="21" customHeight="1">
      <c r="A210" s="457">
        <f t="shared" si="11"/>
        <v>202</v>
      </c>
      <c r="B210" s="450" t="s">
        <v>990</v>
      </c>
      <c r="C210" s="451" t="s">
        <v>991</v>
      </c>
      <c r="D210" s="451" t="s">
        <v>546</v>
      </c>
      <c r="E210" s="450" t="s">
        <v>681</v>
      </c>
      <c r="F210" s="458" t="s">
        <v>522</v>
      </c>
      <c r="G210" s="459">
        <v>975.97</v>
      </c>
      <c r="H210" s="459">
        <v>1118</v>
      </c>
      <c r="I210" s="459">
        <f t="shared" si="9"/>
        <v>2093.9700000000003</v>
      </c>
      <c r="J210" s="459">
        <v>152.78000000000003</v>
      </c>
      <c r="K210" s="459">
        <f t="shared" si="10"/>
        <v>1941.1900000000003</v>
      </c>
      <c r="L210" s="461">
        <v>79.91</v>
      </c>
      <c r="M210" s="462">
        <v>8.75</v>
      </c>
      <c r="N210" s="456" t="s">
        <v>507</v>
      </c>
    </row>
    <row r="211" spans="1:14" ht="21" customHeight="1">
      <c r="A211" s="457">
        <f t="shared" si="11"/>
        <v>203</v>
      </c>
      <c r="B211" s="450" t="s">
        <v>992</v>
      </c>
      <c r="C211" s="451" t="s">
        <v>993</v>
      </c>
      <c r="D211" s="451" t="s">
        <v>554</v>
      </c>
      <c r="E211" s="450" t="s">
        <v>521</v>
      </c>
      <c r="F211" s="458" t="s">
        <v>543</v>
      </c>
      <c r="G211" s="459">
        <v>1217.0700000000002</v>
      </c>
      <c r="H211" s="459">
        <v>1118</v>
      </c>
      <c r="I211" s="459">
        <f t="shared" si="9"/>
        <v>2335.07</v>
      </c>
      <c r="J211" s="459">
        <v>1258.53</v>
      </c>
      <c r="K211" s="459">
        <f t="shared" si="10"/>
        <v>1076.5400000000002</v>
      </c>
      <c r="L211" s="461">
        <v>58.9</v>
      </c>
      <c r="M211" s="462">
        <v>6.38</v>
      </c>
      <c r="N211" s="456" t="s">
        <v>507</v>
      </c>
    </row>
    <row r="212" spans="1:14" ht="21" customHeight="1">
      <c r="A212" s="457">
        <f t="shared" si="11"/>
        <v>204</v>
      </c>
      <c r="B212" s="450" t="s">
        <v>994</v>
      </c>
      <c r="C212" s="451" t="s">
        <v>995</v>
      </c>
      <c r="D212" s="451" t="s">
        <v>919</v>
      </c>
      <c r="E212" s="450" t="s">
        <v>555</v>
      </c>
      <c r="F212" s="458" t="s">
        <v>543</v>
      </c>
      <c r="G212" s="459">
        <v>677.15</v>
      </c>
      <c r="H212" s="459">
        <v>1118</v>
      </c>
      <c r="I212" s="459">
        <f t="shared" si="9"/>
        <v>1795.15</v>
      </c>
      <c r="J212" s="459">
        <v>753.48</v>
      </c>
      <c r="K212" s="459">
        <f t="shared" si="10"/>
        <v>1041.67</v>
      </c>
      <c r="L212" s="461">
        <v>59.53</v>
      </c>
      <c r="M212" s="462">
        <v>6.46</v>
      </c>
      <c r="N212" s="456" t="s">
        <v>507</v>
      </c>
    </row>
    <row r="213" spans="1:14" ht="21" customHeight="1">
      <c r="A213" s="457">
        <f t="shared" si="11"/>
        <v>205</v>
      </c>
      <c r="B213" s="450" t="s">
        <v>996</v>
      </c>
      <c r="C213" s="451" t="s">
        <v>997</v>
      </c>
      <c r="D213" s="451" t="s">
        <v>515</v>
      </c>
      <c r="E213" s="450" t="s">
        <v>516</v>
      </c>
      <c r="F213" s="458" t="s">
        <v>517</v>
      </c>
      <c r="G213" s="459">
        <v>1131.08</v>
      </c>
      <c r="H213" s="459">
        <v>1118</v>
      </c>
      <c r="I213" s="459">
        <f t="shared" si="9"/>
        <v>2249.08</v>
      </c>
      <c r="J213" s="459">
        <v>810.47</v>
      </c>
      <c r="K213" s="459">
        <f t="shared" si="10"/>
        <v>1438.61</v>
      </c>
      <c r="L213" s="461">
        <v>56.74</v>
      </c>
      <c r="M213" s="462">
        <v>6.12</v>
      </c>
      <c r="N213" s="456" t="s">
        <v>507</v>
      </c>
    </row>
    <row r="214" spans="1:14" ht="21" customHeight="1">
      <c r="A214" s="457">
        <f t="shared" si="11"/>
        <v>206</v>
      </c>
      <c r="B214" s="450" t="s">
        <v>998</v>
      </c>
      <c r="C214" s="451" t="s">
        <v>999</v>
      </c>
      <c r="D214" s="451" t="s">
        <v>612</v>
      </c>
      <c r="E214" s="450" t="s">
        <v>613</v>
      </c>
      <c r="F214" s="458" t="s">
        <v>537</v>
      </c>
      <c r="G214" s="459">
        <v>1204.0800000000002</v>
      </c>
      <c r="H214" s="459">
        <v>1118</v>
      </c>
      <c r="I214" s="459">
        <f t="shared" si="9"/>
        <v>2322.08</v>
      </c>
      <c r="J214" s="459">
        <v>813.6800000000001</v>
      </c>
      <c r="K214" s="459">
        <f t="shared" si="10"/>
        <v>1508.3999999999999</v>
      </c>
      <c r="L214" s="461">
        <v>62.27</v>
      </c>
      <c r="M214" s="462">
        <v>6.71</v>
      </c>
      <c r="N214" s="456" t="s">
        <v>507</v>
      </c>
    </row>
    <row r="215" spans="1:14" ht="21" customHeight="1">
      <c r="A215" s="457">
        <f t="shared" si="11"/>
        <v>207</v>
      </c>
      <c r="B215" s="450" t="s">
        <v>1000</v>
      </c>
      <c r="C215" s="451" t="s">
        <v>1001</v>
      </c>
      <c r="D215" s="451" t="s">
        <v>612</v>
      </c>
      <c r="E215" s="450" t="s">
        <v>613</v>
      </c>
      <c r="F215" s="458" t="s">
        <v>543</v>
      </c>
      <c r="G215" s="459">
        <v>883.27</v>
      </c>
      <c r="H215" s="459">
        <v>1130.82</v>
      </c>
      <c r="I215" s="459">
        <f t="shared" si="9"/>
        <v>2014.09</v>
      </c>
      <c r="J215" s="459">
        <v>441.65000000000003</v>
      </c>
      <c r="K215" s="459">
        <f t="shared" si="10"/>
        <v>1572.4399999999998</v>
      </c>
      <c r="L215" s="461">
        <v>59.43</v>
      </c>
      <c r="M215" s="462">
        <v>6.41</v>
      </c>
      <c r="N215" s="456" t="s">
        <v>507</v>
      </c>
    </row>
    <row r="216" spans="1:14" ht="21" customHeight="1">
      <c r="A216" s="457">
        <f t="shared" si="11"/>
        <v>208</v>
      </c>
      <c r="B216" s="450" t="s">
        <v>1002</v>
      </c>
      <c r="C216" s="451" t="s">
        <v>1003</v>
      </c>
      <c r="D216" s="451" t="s">
        <v>558</v>
      </c>
      <c r="E216" s="450" t="s">
        <v>559</v>
      </c>
      <c r="F216" s="458" t="s">
        <v>522</v>
      </c>
      <c r="G216" s="459">
        <v>997.5400000000001</v>
      </c>
      <c r="H216" s="459">
        <v>1358</v>
      </c>
      <c r="I216" s="459">
        <f t="shared" si="9"/>
        <v>2355.54</v>
      </c>
      <c r="J216" s="459">
        <v>751.9000000000001</v>
      </c>
      <c r="K216" s="459">
        <f t="shared" si="10"/>
        <v>1603.6399999999999</v>
      </c>
      <c r="L216" s="461">
        <v>81.85</v>
      </c>
      <c r="M216" s="462">
        <v>8.96</v>
      </c>
      <c r="N216" s="456" t="s">
        <v>507</v>
      </c>
    </row>
    <row r="217" spans="1:14" ht="21" customHeight="1">
      <c r="A217" s="457">
        <f t="shared" si="11"/>
        <v>209</v>
      </c>
      <c r="B217" s="450" t="s">
        <v>1004</v>
      </c>
      <c r="C217" s="451" t="s">
        <v>1005</v>
      </c>
      <c r="D217" s="451" t="s">
        <v>531</v>
      </c>
      <c r="E217" s="450" t="s">
        <v>555</v>
      </c>
      <c r="F217" s="458" t="s">
        <v>522</v>
      </c>
      <c r="G217" s="459">
        <v>631.5500000000001</v>
      </c>
      <c r="H217" s="459">
        <v>1558</v>
      </c>
      <c r="I217" s="459">
        <f t="shared" si="9"/>
        <v>2189.55</v>
      </c>
      <c r="J217" s="459">
        <v>959.78</v>
      </c>
      <c r="K217" s="459">
        <f t="shared" si="10"/>
        <v>1229.7700000000002</v>
      </c>
      <c r="L217" s="461">
        <v>55.43</v>
      </c>
      <c r="M217" s="462">
        <v>4.82</v>
      </c>
      <c r="N217" s="456" t="s">
        <v>551</v>
      </c>
    </row>
    <row r="218" spans="1:14" ht="21" customHeight="1">
      <c r="A218" s="457">
        <f t="shared" si="11"/>
        <v>210</v>
      </c>
      <c r="B218" s="450" t="s">
        <v>1006</v>
      </c>
      <c r="C218" s="451" t="s">
        <v>1007</v>
      </c>
      <c r="D218" s="451" t="s">
        <v>777</v>
      </c>
      <c r="E218" s="450" t="s">
        <v>555</v>
      </c>
      <c r="F218" s="458" t="s">
        <v>522</v>
      </c>
      <c r="G218" s="459">
        <v>1200.27</v>
      </c>
      <c r="H218" s="459">
        <v>1118</v>
      </c>
      <c r="I218" s="459">
        <f t="shared" si="9"/>
        <v>2318.27</v>
      </c>
      <c r="J218" s="459">
        <v>100.98</v>
      </c>
      <c r="K218" s="459">
        <f t="shared" si="10"/>
        <v>2217.29</v>
      </c>
      <c r="L218" s="461">
        <v>59.53</v>
      </c>
      <c r="M218" s="462">
        <v>5.18</v>
      </c>
      <c r="N218" s="463" t="s">
        <v>507</v>
      </c>
    </row>
    <row r="219" spans="1:14" ht="21" customHeight="1">
      <c r="A219" s="457">
        <f t="shared" si="11"/>
        <v>211</v>
      </c>
      <c r="B219" s="450" t="s">
        <v>1008</v>
      </c>
      <c r="C219" s="451" t="s">
        <v>1009</v>
      </c>
      <c r="D219" s="451" t="s">
        <v>554</v>
      </c>
      <c r="E219" s="450" t="s">
        <v>521</v>
      </c>
      <c r="F219" s="458" t="s">
        <v>517</v>
      </c>
      <c r="G219" s="459">
        <v>662.1800000000001</v>
      </c>
      <c r="H219" s="459">
        <v>1118</v>
      </c>
      <c r="I219" s="459">
        <f t="shared" si="9"/>
        <v>1780.18</v>
      </c>
      <c r="J219" s="459">
        <v>483.71999999999997</v>
      </c>
      <c r="K219" s="459">
        <f t="shared" si="10"/>
        <v>1296.46</v>
      </c>
      <c r="L219" s="461">
        <v>58.63</v>
      </c>
      <c r="M219" s="462">
        <v>6.34</v>
      </c>
      <c r="N219" s="456" t="s">
        <v>507</v>
      </c>
    </row>
    <row r="220" spans="1:14" ht="21" customHeight="1">
      <c r="A220" s="457">
        <f t="shared" si="11"/>
        <v>212</v>
      </c>
      <c r="B220" s="450" t="s">
        <v>1010</v>
      </c>
      <c r="C220" s="451" t="s">
        <v>1011</v>
      </c>
      <c r="D220" s="451" t="s">
        <v>1012</v>
      </c>
      <c r="E220" s="450" t="s">
        <v>1013</v>
      </c>
      <c r="F220" s="458" t="s">
        <v>517</v>
      </c>
      <c r="G220" s="459">
        <v>660.8100000000001</v>
      </c>
      <c r="H220" s="459">
        <v>1040.82</v>
      </c>
      <c r="I220" s="459">
        <f t="shared" si="9"/>
        <v>1701.63</v>
      </c>
      <c r="J220" s="459">
        <v>595.46</v>
      </c>
      <c r="K220" s="459">
        <f t="shared" si="10"/>
        <v>1106.17</v>
      </c>
      <c r="L220" s="461">
        <v>56.35</v>
      </c>
      <c r="M220" s="462">
        <v>4.9399999999999995</v>
      </c>
      <c r="N220" s="463" t="s">
        <v>507</v>
      </c>
    </row>
    <row r="221" spans="1:14" ht="21" customHeight="1">
      <c r="A221" s="457">
        <f t="shared" si="11"/>
        <v>213</v>
      </c>
      <c r="B221" s="450" t="s">
        <v>1014</v>
      </c>
      <c r="C221" s="451" t="s">
        <v>1015</v>
      </c>
      <c r="D221" s="451" t="s">
        <v>531</v>
      </c>
      <c r="E221" s="450" t="s">
        <v>526</v>
      </c>
      <c r="F221" s="458" t="s">
        <v>517</v>
      </c>
      <c r="G221" s="459">
        <v>573.12</v>
      </c>
      <c r="H221" s="459">
        <v>1558</v>
      </c>
      <c r="I221" s="459">
        <f t="shared" si="9"/>
        <v>2131.12</v>
      </c>
      <c r="J221" s="459">
        <v>647.91</v>
      </c>
      <c r="K221" s="459">
        <f t="shared" si="10"/>
        <v>1483.21</v>
      </c>
      <c r="L221" s="461">
        <v>51.07</v>
      </c>
      <c r="M221" s="462">
        <v>4.43</v>
      </c>
      <c r="N221" s="456" t="s">
        <v>551</v>
      </c>
    </row>
    <row r="222" spans="1:14" ht="21" customHeight="1">
      <c r="A222" s="457">
        <f t="shared" si="11"/>
        <v>214</v>
      </c>
      <c r="B222" s="450" t="s">
        <v>1016</v>
      </c>
      <c r="C222" s="451" t="s">
        <v>1017</v>
      </c>
      <c r="D222" s="451" t="s">
        <v>531</v>
      </c>
      <c r="E222" s="450" t="s">
        <v>555</v>
      </c>
      <c r="F222" s="458" t="s">
        <v>543</v>
      </c>
      <c r="G222" s="459">
        <v>1087.6399999999999</v>
      </c>
      <c r="H222" s="459">
        <v>1058</v>
      </c>
      <c r="I222" s="459">
        <f t="shared" si="9"/>
        <v>2145.64</v>
      </c>
      <c r="J222" s="459">
        <v>1189.17</v>
      </c>
      <c r="K222" s="459">
        <f t="shared" si="10"/>
        <v>956.4699999999998</v>
      </c>
      <c r="L222" s="461">
        <v>60.98</v>
      </c>
      <c r="M222" s="462">
        <v>6.62</v>
      </c>
      <c r="N222" s="456" t="s">
        <v>507</v>
      </c>
    </row>
    <row r="223" spans="1:14" ht="21" customHeight="1">
      <c r="A223" s="457">
        <f t="shared" si="11"/>
        <v>215</v>
      </c>
      <c r="B223" s="450" t="s">
        <v>1018</v>
      </c>
      <c r="C223" s="451" t="s">
        <v>1019</v>
      </c>
      <c r="D223" s="451" t="s">
        <v>585</v>
      </c>
      <c r="E223" s="450" t="s">
        <v>586</v>
      </c>
      <c r="F223" s="458" t="s">
        <v>537</v>
      </c>
      <c r="G223" s="459">
        <v>888.32</v>
      </c>
      <c r="H223" s="459">
        <v>1118</v>
      </c>
      <c r="I223" s="459">
        <f t="shared" si="9"/>
        <v>2006.3200000000002</v>
      </c>
      <c r="J223" s="459">
        <v>742.29</v>
      </c>
      <c r="K223" s="459">
        <f t="shared" si="10"/>
        <v>1264.0300000000002</v>
      </c>
      <c r="L223" s="461">
        <v>58.84</v>
      </c>
      <c r="M223" s="462">
        <v>6.34</v>
      </c>
      <c r="N223" s="456" t="s">
        <v>507</v>
      </c>
    </row>
    <row r="224" spans="1:14" ht="21" customHeight="1">
      <c r="A224" s="457">
        <f t="shared" si="11"/>
        <v>216</v>
      </c>
      <c r="B224" s="450" t="s">
        <v>1020</v>
      </c>
      <c r="C224" s="451" t="s">
        <v>1021</v>
      </c>
      <c r="D224" s="451" t="s">
        <v>558</v>
      </c>
      <c r="E224" s="450" t="s">
        <v>559</v>
      </c>
      <c r="F224" s="458" t="s">
        <v>522</v>
      </c>
      <c r="G224" s="459">
        <v>946.82</v>
      </c>
      <c r="H224" s="459">
        <v>1118</v>
      </c>
      <c r="I224" s="459">
        <f t="shared" si="9"/>
        <v>2064.82</v>
      </c>
      <c r="J224" s="459">
        <v>136.63</v>
      </c>
      <c r="K224" s="459">
        <f t="shared" si="10"/>
        <v>1928.19</v>
      </c>
      <c r="L224" s="461">
        <v>77.28</v>
      </c>
      <c r="M224" s="462">
        <v>8.47</v>
      </c>
      <c r="N224" s="456" t="s">
        <v>507</v>
      </c>
    </row>
    <row r="225" spans="1:14" ht="21" customHeight="1">
      <c r="A225" s="457">
        <f t="shared" si="11"/>
        <v>217</v>
      </c>
      <c r="B225" s="450" t="s">
        <v>1022</v>
      </c>
      <c r="C225" s="451" t="s">
        <v>1023</v>
      </c>
      <c r="D225" s="451" t="s">
        <v>554</v>
      </c>
      <c r="E225" s="450" t="s">
        <v>521</v>
      </c>
      <c r="F225" s="458" t="s">
        <v>522</v>
      </c>
      <c r="G225" s="459">
        <v>1272.5</v>
      </c>
      <c r="H225" s="459">
        <v>1118</v>
      </c>
      <c r="I225" s="459">
        <f t="shared" si="9"/>
        <v>2390.5</v>
      </c>
      <c r="J225" s="459">
        <v>821.75</v>
      </c>
      <c r="K225" s="459">
        <f t="shared" si="10"/>
        <v>1568.75</v>
      </c>
      <c r="L225" s="461">
        <v>60.77</v>
      </c>
      <c r="M225" s="462">
        <v>6.57</v>
      </c>
      <c r="N225" s="456" t="s">
        <v>507</v>
      </c>
    </row>
    <row r="226" spans="1:14" ht="21" customHeight="1">
      <c r="A226" s="457">
        <f t="shared" si="11"/>
        <v>218</v>
      </c>
      <c r="B226" s="450" t="s">
        <v>1024</v>
      </c>
      <c r="C226" s="451" t="s">
        <v>1025</v>
      </c>
      <c r="D226" s="451" t="s">
        <v>515</v>
      </c>
      <c r="E226" s="450" t="s">
        <v>516</v>
      </c>
      <c r="F226" s="458" t="s">
        <v>543</v>
      </c>
      <c r="G226" s="459">
        <v>639.86</v>
      </c>
      <c r="H226" s="459">
        <v>1023.64</v>
      </c>
      <c r="I226" s="459">
        <f t="shared" si="9"/>
        <v>1663.5</v>
      </c>
      <c r="J226" s="459">
        <v>319.94</v>
      </c>
      <c r="K226" s="459">
        <f t="shared" si="10"/>
        <v>1343.56</v>
      </c>
      <c r="L226" s="461">
        <v>57.31</v>
      </c>
      <c r="M226" s="462">
        <v>6.18</v>
      </c>
      <c r="N226" s="456" t="s">
        <v>507</v>
      </c>
    </row>
    <row r="227" spans="1:14" ht="21" customHeight="1">
      <c r="A227" s="457">
        <f t="shared" si="11"/>
        <v>219</v>
      </c>
      <c r="B227" s="450" t="s">
        <v>1026</v>
      </c>
      <c r="C227" s="451" t="s">
        <v>1027</v>
      </c>
      <c r="D227" s="451" t="s">
        <v>541</v>
      </c>
      <c r="E227" s="450" t="s">
        <v>564</v>
      </c>
      <c r="F227" s="458" t="s">
        <v>738</v>
      </c>
      <c r="G227" s="459">
        <v>679.03</v>
      </c>
      <c r="H227" s="459">
        <v>1558</v>
      </c>
      <c r="I227" s="459">
        <f t="shared" si="9"/>
        <v>2237.0299999999997</v>
      </c>
      <c r="J227" s="459">
        <v>270.78</v>
      </c>
      <c r="K227" s="459">
        <f t="shared" si="10"/>
        <v>1966.2499999999998</v>
      </c>
      <c r="L227" s="461">
        <v>59.25</v>
      </c>
      <c r="M227" s="462">
        <v>5.16</v>
      </c>
      <c r="N227" s="456" t="s">
        <v>507</v>
      </c>
    </row>
    <row r="228" spans="1:14" ht="21" customHeight="1">
      <c r="A228" s="457">
        <f t="shared" si="11"/>
        <v>220</v>
      </c>
      <c r="B228" s="450" t="s">
        <v>1028</v>
      </c>
      <c r="C228" s="451" t="s">
        <v>1029</v>
      </c>
      <c r="D228" s="451" t="s">
        <v>541</v>
      </c>
      <c r="E228" s="450" t="s">
        <v>542</v>
      </c>
      <c r="F228" s="458" t="s">
        <v>537</v>
      </c>
      <c r="G228" s="459">
        <v>676.5100000000001</v>
      </c>
      <c r="H228" s="459">
        <v>1118</v>
      </c>
      <c r="I228" s="459">
        <f t="shared" si="9"/>
        <v>1794.5100000000002</v>
      </c>
      <c r="J228" s="459">
        <v>338.26</v>
      </c>
      <c r="K228" s="459">
        <f t="shared" si="10"/>
        <v>1456.2500000000002</v>
      </c>
      <c r="L228" s="461">
        <v>60.61</v>
      </c>
      <c r="M228" s="462">
        <v>6.53</v>
      </c>
      <c r="N228" s="456" t="s">
        <v>507</v>
      </c>
    </row>
    <row r="229" spans="1:14" ht="21" customHeight="1">
      <c r="A229" s="457">
        <f t="shared" si="11"/>
        <v>221</v>
      </c>
      <c r="B229" s="450" t="s">
        <v>1030</v>
      </c>
      <c r="C229" s="451" t="s">
        <v>1031</v>
      </c>
      <c r="D229" s="451" t="s">
        <v>554</v>
      </c>
      <c r="E229" s="450" t="s">
        <v>521</v>
      </c>
      <c r="F229" s="458" t="s">
        <v>537</v>
      </c>
      <c r="G229" s="459">
        <v>1263.7800000000002</v>
      </c>
      <c r="H229" s="459">
        <v>1118</v>
      </c>
      <c r="I229" s="459">
        <f t="shared" si="9"/>
        <v>2381.78</v>
      </c>
      <c r="J229" s="459">
        <v>755.09</v>
      </c>
      <c r="K229" s="459">
        <f t="shared" si="10"/>
        <v>1626.69</v>
      </c>
      <c r="L229" s="461">
        <v>61.05</v>
      </c>
      <c r="M229" s="462">
        <v>6.609999999999999</v>
      </c>
      <c r="N229" s="456" t="s">
        <v>507</v>
      </c>
    </row>
    <row r="230" spans="1:14" ht="21" customHeight="1">
      <c r="A230" s="457">
        <f t="shared" si="11"/>
        <v>222</v>
      </c>
      <c r="B230" s="450" t="s">
        <v>1032</v>
      </c>
      <c r="C230" s="451" t="s">
        <v>1033</v>
      </c>
      <c r="D230" s="451" t="s">
        <v>554</v>
      </c>
      <c r="E230" s="450" t="s">
        <v>521</v>
      </c>
      <c r="F230" s="458" t="s">
        <v>517</v>
      </c>
      <c r="G230" s="459">
        <v>1013.8400000000001</v>
      </c>
      <c r="H230" s="459">
        <v>1118</v>
      </c>
      <c r="I230" s="459">
        <f t="shared" si="9"/>
        <v>2131.84</v>
      </c>
      <c r="J230" s="459">
        <v>717.6299999999999</v>
      </c>
      <c r="K230" s="459">
        <f t="shared" si="10"/>
        <v>1414.2100000000003</v>
      </c>
      <c r="L230" s="461">
        <v>59.25</v>
      </c>
      <c r="M230" s="462">
        <v>6.41</v>
      </c>
      <c r="N230" s="456" t="s">
        <v>507</v>
      </c>
    </row>
    <row r="231" spans="1:14" ht="21" customHeight="1">
      <c r="A231" s="457">
        <f t="shared" si="11"/>
        <v>223</v>
      </c>
      <c r="B231" s="450" t="s">
        <v>1034</v>
      </c>
      <c r="C231" s="451" t="s">
        <v>1035</v>
      </c>
      <c r="D231" s="451" t="s">
        <v>832</v>
      </c>
      <c r="E231" s="450" t="s">
        <v>564</v>
      </c>
      <c r="F231" s="458" t="s">
        <v>543</v>
      </c>
      <c r="G231" s="459">
        <v>1217.9900000000002</v>
      </c>
      <c r="H231" s="459">
        <v>1118</v>
      </c>
      <c r="I231" s="459">
        <f t="shared" si="9"/>
        <v>2335.9900000000002</v>
      </c>
      <c r="J231" s="459">
        <v>103.9</v>
      </c>
      <c r="K231" s="459">
        <f t="shared" si="10"/>
        <v>2232.09</v>
      </c>
      <c r="L231" s="461">
        <v>58.08</v>
      </c>
      <c r="M231" s="462">
        <v>6.33</v>
      </c>
      <c r="N231" s="456" t="s">
        <v>507</v>
      </c>
    </row>
    <row r="232" spans="1:14" ht="21" customHeight="1">
      <c r="A232" s="457">
        <f t="shared" si="11"/>
        <v>224</v>
      </c>
      <c r="B232" s="450" t="s">
        <v>1036</v>
      </c>
      <c r="C232" s="451" t="s">
        <v>1037</v>
      </c>
      <c r="D232" s="451" t="s">
        <v>531</v>
      </c>
      <c r="E232" s="450" t="s">
        <v>526</v>
      </c>
      <c r="F232" s="458" t="s">
        <v>522</v>
      </c>
      <c r="G232" s="459">
        <v>463.29999999999995</v>
      </c>
      <c r="H232" s="459">
        <v>1040.82</v>
      </c>
      <c r="I232" s="459">
        <f t="shared" si="9"/>
        <v>1504.12</v>
      </c>
      <c r="J232" s="459">
        <v>351.65</v>
      </c>
      <c r="K232" s="459">
        <f t="shared" si="10"/>
        <v>1152.4699999999998</v>
      </c>
      <c r="L232" s="461">
        <v>41.18</v>
      </c>
      <c r="M232" s="462">
        <v>3.5700000000000003</v>
      </c>
      <c r="N232" s="456" t="s">
        <v>551</v>
      </c>
    </row>
    <row r="233" spans="1:14" ht="21" customHeight="1">
      <c r="A233" s="457">
        <f t="shared" si="11"/>
        <v>225</v>
      </c>
      <c r="B233" s="450" t="s">
        <v>1038</v>
      </c>
      <c r="C233" s="451" t="s">
        <v>1039</v>
      </c>
      <c r="D233" s="451" t="s">
        <v>541</v>
      </c>
      <c r="E233" s="450" t="s">
        <v>542</v>
      </c>
      <c r="F233" s="458" t="s">
        <v>517</v>
      </c>
      <c r="G233" s="459">
        <v>677.99</v>
      </c>
      <c r="H233" s="459">
        <v>1070.82</v>
      </c>
      <c r="I233" s="459">
        <f t="shared" si="9"/>
        <v>1748.81</v>
      </c>
      <c r="J233" s="459">
        <v>186.65999999999997</v>
      </c>
      <c r="K233" s="459">
        <f t="shared" si="10"/>
        <v>1562.15</v>
      </c>
      <c r="L233" s="461">
        <v>60.74</v>
      </c>
      <c r="M233" s="462">
        <v>5.26</v>
      </c>
      <c r="N233" s="456" t="s">
        <v>507</v>
      </c>
    </row>
    <row r="234" spans="1:14" ht="21" customHeight="1">
      <c r="A234" s="457">
        <f t="shared" si="11"/>
        <v>226</v>
      </c>
      <c r="B234" s="450" t="s">
        <v>1040</v>
      </c>
      <c r="C234" s="451" t="s">
        <v>1041</v>
      </c>
      <c r="D234" s="451" t="s">
        <v>1042</v>
      </c>
      <c r="E234" s="450" t="s">
        <v>571</v>
      </c>
      <c r="F234" s="458" t="s">
        <v>522</v>
      </c>
      <c r="G234" s="459">
        <v>1345.35</v>
      </c>
      <c r="H234" s="459">
        <v>1498</v>
      </c>
      <c r="I234" s="459">
        <f t="shared" si="9"/>
        <v>2843.35</v>
      </c>
      <c r="J234" s="459">
        <v>924.6600000000001</v>
      </c>
      <c r="K234" s="459">
        <f t="shared" si="10"/>
        <v>1918.6899999999998</v>
      </c>
      <c r="L234" s="461">
        <v>79.12</v>
      </c>
      <c r="M234" s="462">
        <v>8.66</v>
      </c>
      <c r="N234" s="456" t="s">
        <v>507</v>
      </c>
    </row>
    <row r="235" spans="1:14" ht="21" customHeight="1">
      <c r="A235" s="457">
        <f t="shared" si="11"/>
        <v>227</v>
      </c>
      <c r="B235" s="450" t="s">
        <v>1043</v>
      </c>
      <c r="C235" s="451" t="s">
        <v>1044</v>
      </c>
      <c r="D235" s="451" t="s">
        <v>515</v>
      </c>
      <c r="E235" s="450" t="s">
        <v>516</v>
      </c>
      <c r="F235" s="458" t="s">
        <v>522</v>
      </c>
      <c r="G235" s="459">
        <v>1207.6399999999999</v>
      </c>
      <c r="H235" s="459">
        <v>1118</v>
      </c>
      <c r="I235" s="459">
        <f t="shared" si="9"/>
        <v>2325.64</v>
      </c>
      <c r="J235" s="459">
        <v>743.64</v>
      </c>
      <c r="K235" s="459">
        <f t="shared" si="10"/>
        <v>1582</v>
      </c>
      <c r="L235" s="461">
        <v>59.47</v>
      </c>
      <c r="M235" s="462">
        <v>6.41</v>
      </c>
      <c r="N235" s="456" t="s">
        <v>507</v>
      </c>
    </row>
    <row r="236" spans="1:14" ht="21" customHeight="1">
      <c r="A236" s="457">
        <f t="shared" si="11"/>
        <v>228</v>
      </c>
      <c r="B236" s="450" t="s">
        <v>1045</v>
      </c>
      <c r="C236" s="451" t="s">
        <v>1046</v>
      </c>
      <c r="D236" s="451" t="s">
        <v>525</v>
      </c>
      <c r="E236" s="450" t="s">
        <v>526</v>
      </c>
      <c r="F236" s="458" t="s">
        <v>522</v>
      </c>
      <c r="G236" s="459">
        <v>677.71</v>
      </c>
      <c r="H236" s="459">
        <v>1118</v>
      </c>
      <c r="I236" s="459">
        <f t="shared" si="9"/>
        <v>1795.71</v>
      </c>
      <c r="J236" s="459">
        <v>770.44</v>
      </c>
      <c r="K236" s="459">
        <f t="shared" si="10"/>
        <v>1025.27</v>
      </c>
      <c r="L236" s="461">
        <v>60.48</v>
      </c>
      <c r="M236" s="462">
        <v>5.24</v>
      </c>
      <c r="N236" s="456" t="s">
        <v>551</v>
      </c>
    </row>
    <row r="237" spans="1:14" ht="21" customHeight="1">
      <c r="A237" s="457">
        <f t="shared" si="11"/>
        <v>229</v>
      </c>
      <c r="B237" s="450" t="s">
        <v>1047</v>
      </c>
      <c r="C237" s="451" t="s">
        <v>1048</v>
      </c>
      <c r="D237" s="451" t="s">
        <v>1049</v>
      </c>
      <c r="E237" s="450" t="s">
        <v>559</v>
      </c>
      <c r="F237" s="458" t="s">
        <v>522</v>
      </c>
      <c r="G237" s="459">
        <v>953.3100000000001</v>
      </c>
      <c r="H237" s="459">
        <v>1118</v>
      </c>
      <c r="I237" s="459">
        <f t="shared" si="9"/>
        <v>2071.31</v>
      </c>
      <c r="J237" s="459">
        <v>225.67000000000002</v>
      </c>
      <c r="K237" s="459">
        <f t="shared" si="10"/>
        <v>1845.6399999999999</v>
      </c>
      <c r="L237" s="461">
        <v>77.87</v>
      </c>
      <c r="M237" s="462">
        <v>8.52</v>
      </c>
      <c r="N237" s="456" t="s">
        <v>507</v>
      </c>
    </row>
    <row r="238" spans="1:14" ht="21" customHeight="1">
      <c r="A238" s="457">
        <f t="shared" si="11"/>
        <v>230</v>
      </c>
      <c r="B238" s="450" t="s">
        <v>1050</v>
      </c>
      <c r="C238" s="451" t="s">
        <v>1051</v>
      </c>
      <c r="D238" s="451" t="s">
        <v>1052</v>
      </c>
      <c r="E238" s="450" t="s">
        <v>1053</v>
      </c>
      <c r="F238" s="458" t="s">
        <v>522</v>
      </c>
      <c r="G238" s="459">
        <v>3717.45</v>
      </c>
      <c r="H238" s="459">
        <v>8658</v>
      </c>
      <c r="I238" s="459">
        <f t="shared" si="9"/>
        <v>12375.45</v>
      </c>
      <c r="J238" s="459">
        <v>1240.98</v>
      </c>
      <c r="K238" s="459">
        <f t="shared" si="10"/>
        <v>11134.470000000001</v>
      </c>
      <c r="L238" s="461">
        <v>334.57</v>
      </c>
      <c r="M238" s="462">
        <v>36.06</v>
      </c>
      <c r="N238" s="465" t="s">
        <v>551</v>
      </c>
    </row>
    <row r="239" spans="1:14" ht="21" customHeight="1">
      <c r="A239" s="457">
        <f t="shared" si="11"/>
        <v>231</v>
      </c>
      <c r="B239" s="450" t="s">
        <v>1054</v>
      </c>
      <c r="C239" s="451" t="s">
        <v>1055</v>
      </c>
      <c r="D239" s="451" t="s">
        <v>535</v>
      </c>
      <c r="E239" s="450" t="s">
        <v>536</v>
      </c>
      <c r="F239" s="458" t="s">
        <v>537</v>
      </c>
      <c r="G239" s="459">
        <v>1483.81</v>
      </c>
      <c r="H239" s="459">
        <v>1118</v>
      </c>
      <c r="I239" s="459">
        <f t="shared" si="9"/>
        <v>2601.81</v>
      </c>
      <c r="J239" s="459">
        <v>184.91</v>
      </c>
      <c r="K239" s="459">
        <f t="shared" si="10"/>
        <v>2416.9</v>
      </c>
      <c r="L239" s="461">
        <v>82.63</v>
      </c>
      <c r="M239" s="462">
        <v>9.04</v>
      </c>
      <c r="N239" s="456" t="s">
        <v>538</v>
      </c>
    </row>
    <row r="240" spans="1:14" ht="21" customHeight="1">
      <c r="A240" s="457">
        <f t="shared" si="11"/>
        <v>232</v>
      </c>
      <c r="B240" s="450" t="s">
        <v>1056</v>
      </c>
      <c r="C240" s="451" t="s">
        <v>1057</v>
      </c>
      <c r="D240" s="451" t="s">
        <v>606</v>
      </c>
      <c r="E240" s="450" t="s">
        <v>564</v>
      </c>
      <c r="F240" s="458" t="s">
        <v>522</v>
      </c>
      <c r="G240" s="459">
        <v>620.8100000000001</v>
      </c>
      <c r="H240" s="459">
        <v>1558</v>
      </c>
      <c r="I240" s="459">
        <f t="shared" si="9"/>
        <v>2178.81</v>
      </c>
      <c r="J240" s="459">
        <v>156.01</v>
      </c>
      <c r="K240" s="459">
        <f t="shared" si="10"/>
        <v>2022.8</v>
      </c>
      <c r="L240" s="461">
        <v>54.01</v>
      </c>
      <c r="M240" s="462">
        <v>4.71</v>
      </c>
      <c r="N240" s="456" t="s">
        <v>551</v>
      </c>
    </row>
    <row r="241" spans="1:14" ht="21" customHeight="1">
      <c r="A241" s="457">
        <f t="shared" si="11"/>
        <v>233</v>
      </c>
      <c r="B241" s="450" t="s">
        <v>1058</v>
      </c>
      <c r="C241" s="451" t="s">
        <v>1059</v>
      </c>
      <c r="D241" s="451" t="s">
        <v>531</v>
      </c>
      <c r="E241" s="450" t="s">
        <v>555</v>
      </c>
      <c r="F241" s="458" t="s">
        <v>543</v>
      </c>
      <c r="G241" s="459">
        <v>606.32</v>
      </c>
      <c r="H241" s="459">
        <v>993.64</v>
      </c>
      <c r="I241" s="459">
        <f t="shared" si="9"/>
        <v>1599.96</v>
      </c>
      <c r="J241" s="459">
        <v>303.15000000000003</v>
      </c>
      <c r="K241" s="459">
        <f t="shared" si="10"/>
        <v>1296.81</v>
      </c>
      <c r="L241" s="461">
        <v>53.16</v>
      </c>
      <c r="M241" s="462">
        <v>4.63</v>
      </c>
      <c r="N241" s="463" t="s">
        <v>507</v>
      </c>
    </row>
    <row r="242" spans="1:14" ht="21" customHeight="1">
      <c r="A242" s="457">
        <f t="shared" si="11"/>
        <v>234</v>
      </c>
      <c r="B242" s="450" t="s">
        <v>1060</v>
      </c>
      <c r="C242" s="451" t="s">
        <v>1061</v>
      </c>
      <c r="D242" s="451" t="s">
        <v>554</v>
      </c>
      <c r="E242" s="450" t="s">
        <v>521</v>
      </c>
      <c r="F242" s="458" t="s">
        <v>517</v>
      </c>
      <c r="G242" s="459">
        <v>1225.5800000000002</v>
      </c>
      <c r="H242" s="459">
        <v>1118</v>
      </c>
      <c r="I242" s="459">
        <f t="shared" si="9"/>
        <v>2343.58</v>
      </c>
      <c r="J242" s="459">
        <v>938.27</v>
      </c>
      <c r="K242" s="459">
        <f t="shared" si="10"/>
        <v>1405.31</v>
      </c>
      <c r="L242" s="461">
        <v>58.68</v>
      </c>
      <c r="M242" s="462">
        <v>6.359999999999999</v>
      </c>
      <c r="N242" s="456" t="s">
        <v>507</v>
      </c>
    </row>
    <row r="243" spans="1:14" ht="21" customHeight="1">
      <c r="A243" s="457">
        <f t="shared" si="11"/>
        <v>235</v>
      </c>
      <c r="B243" s="450" t="s">
        <v>1062</v>
      </c>
      <c r="C243" s="451" t="s">
        <v>1063</v>
      </c>
      <c r="D243" s="451" t="s">
        <v>1064</v>
      </c>
      <c r="E243" s="450" t="s">
        <v>571</v>
      </c>
      <c r="F243" s="458" t="s">
        <v>522</v>
      </c>
      <c r="G243" s="459">
        <v>1250.04</v>
      </c>
      <c r="H243" s="459">
        <v>1088</v>
      </c>
      <c r="I243" s="459">
        <f t="shared" si="9"/>
        <v>2338.04</v>
      </c>
      <c r="J243" s="459">
        <v>230.71</v>
      </c>
      <c r="K243" s="459">
        <f t="shared" si="10"/>
        <v>2107.33</v>
      </c>
      <c r="L243" s="461">
        <v>79.5</v>
      </c>
      <c r="M243" s="462">
        <v>8.7</v>
      </c>
      <c r="N243" s="456" t="s">
        <v>538</v>
      </c>
    </row>
    <row r="244" spans="1:14" ht="21" customHeight="1">
      <c r="A244" s="457">
        <f t="shared" si="11"/>
        <v>236</v>
      </c>
      <c r="B244" s="450" t="s">
        <v>1065</v>
      </c>
      <c r="C244" s="451" t="s">
        <v>1066</v>
      </c>
      <c r="D244" s="451" t="s">
        <v>1067</v>
      </c>
      <c r="E244" s="450" t="s">
        <v>654</v>
      </c>
      <c r="F244" s="458" t="s">
        <v>543</v>
      </c>
      <c r="G244" s="459">
        <v>1851.97</v>
      </c>
      <c r="H244" s="459">
        <v>1118</v>
      </c>
      <c r="I244" s="459">
        <f t="shared" si="9"/>
        <v>2969.9700000000003</v>
      </c>
      <c r="J244" s="459">
        <v>1143.2</v>
      </c>
      <c r="K244" s="459">
        <f t="shared" si="10"/>
        <v>1826.7700000000002</v>
      </c>
      <c r="L244" s="461">
        <v>78.15</v>
      </c>
      <c r="M244" s="462">
        <v>8.55</v>
      </c>
      <c r="N244" s="456" t="s">
        <v>507</v>
      </c>
    </row>
    <row r="245" spans="1:14" ht="21" customHeight="1">
      <c r="A245" s="457">
        <f t="shared" si="11"/>
        <v>237</v>
      </c>
      <c r="B245" s="450" t="s">
        <v>1068</v>
      </c>
      <c r="C245" s="451" t="s">
        <v>1069</v>
      </c>
      <c r="D245" s="451" t="s">
        <v>504</v>
      </c>
      <c r="E245" s="450" t="s">
        <v>505</v>
      </c>
      <c r="F245" s="458" t="s">
        <v>748</v>
      </c>
      <c r="G245" s="459">
        <v>3465.39</v>
      </c>
      <c r="H245" s="459">
        <v>1938</v>
      </c>
      <c r="I245" s="459">
        <f t="shared" si="9"/>
        <v>5403.389999999999</v>
      </c>
      <c r="J245" s="459">
        <v>667.9100000000001</v>
      </c>
      <c r="K245" s="459">
        <f t="shared" si="10"/>
        <v>4735.48</v>
      </c>
      <c r="L245" s="461">
        <v>276.13</v>
      </c>
      <c r="M245" s="462">
        <v>29.76</v>
      </c>
      <c r="N245" s="456" t="s">
        <v>507</v>
      </c>
    </row>
    <row r="246" spans="1:14" ht="21" customHeight="1">
      <c r="A246" s="457">
        <f t="shared" si="11"/>
        <v>238</v>
      </c>
      <c r="B246" s="450" t="s">
        <v>1070</v>
      </c>
      <c r="C246" s="451" t="s">
        <v>1071</v>
      </c>
      <c r="D246" s="451" t="s">
        <v>554</v>
      </c>
      <c r="E246" s="450" t="s">
        <v>564</v>
      </c>
      <c r="F246" s="458" t="s">
        <v>543</v>
      </c>
      <c r="G246" s="459">
        <v>1172.16</v>
      </c>
      <c r="H246" s="459">
        <v>1118</v>
      </c>
      <c r="I246" s="459">
        <f t="shared" si="9"/>
        <v>2290.16</v>
      </c>
      <c r="J246" s="459">
        <v>767.29</v>
      </c>
      <c r="K246" s="459">
        <f t="shared" si="10"/>
        <v>1522.87</v>
      </c>
      <c r="L246" s="461">
        <v>61.62</v>
      </c>
      <c r="M246" s="462">
        <v>6.71</v>
      </c>
      <c r="N246" s="456" t="s">
        <v>507</v>
      </c>
    </row>
    <row r="247" spans="1:14" ht="21" customHeight="1">
      <c r="A247" s="457">
        <f t="shared" si="11"/>
        <v>239</v>
      </c>
      <c r="B247" s="450" t="s">
        <v>1072</v>
      </c>
      <c r="C247" s="451" t="s">
        <v>1073</v>
      </c>
      <c r="D247" s="451" t="s">
        <v>1074</v>
      </c>
      <c r="E247" s="450" t="s">
        <v>542</v>
      </c>
      <c r="F247" s="458" t="s">
        <v>537</v>
      </c>
      <c r="G247" s="459">
        <v>583.7900000000001</v>
      </c>
      <c r="H247" s="459">
        <v>1070.82</v>
      </c>
      <c r="I247" s="459">
        <f t="shared" si="9"/>
        <v>1654.6100000000001</v>
      </c>
      <c r="J247" s="459">
        <v>291.9</v>
      </c>
      <c r="K247" s="459">
        <f t="shared" si="10"/>
        <v>1362.71</v>
      </c>
      <c r="L247" s="461">
        <v>52.26</v>
      </c>
      <c r="M247" s="462">
        <v>5.640000000000001</v>
      </c>
      <c r="N247" s="463" t="s">
        <v>507</v>
      </c>
    </row>
    <row r="248" spans="1:14" ht="21" customHeight="1">
      <c r="A248" s="457">
        <f t="shared" si="11"/>
        <v>240</v>
      </c>
      <c r="B248" s="450" t="s">
        <v>1075</v>
      </c>
      <c r="C248" s="451" t="s">
        <v>1076</v>
      </c>
      <c r="D248" s="451" t="s">
        <v>525</v>
      </c>
      <c r="E248" s="450" t="s">
        <v>526</v>
      </c>
      <c r="F248" s="458" t="s">
        <v>537</v>
      </c>
      <c r="G248" s="459">
        <v>654.62</v>
      </c>
      <c r="H248" s="459">
        <v>1118</v>
      </c>
      <c r="I248" s="459">
        <f t="shared" si="9"/>
        <v>1772.62</v>
      </c>
      <c r="J248" s="459">
        <v>239.36</v>
      </c>
      <c r="K248" s="459">
        <f t="shared" si="10"/>
        <v>1533.2599999999998</v>
      </c>
      <c r="L248" s="461">
        <v>58.4</v>
      </c>
      <c r="M248" s="462">
        <v>6.3100000000000005</v>
      </c>
      <c r="N248" s="456" t="s">
        <v>507</v>
      </c>
    </row>
    <row r="249" spans="1:14" ht="21" customHeight="1">
      <c r="A249" s="457">
        <f t="shared" si="11"/>
        <v>241</v>
      </c>
      <c r="B249" s="450" t="s">
        <v>1077</v>
      </c>
      <c r="C249" s="451" t="s">
        <v>1078</v>
      </c>
      <c r="D249" s="451" t="s">
        <v>1079</v>
      </c>
      <c r="E249" s="450" t="s">
        <v>521</v>
      </c>
      <c r="F249" s="458" t="s">
        <v>522</v>
      </c>
      <c r="G249" s="459">
        <v>664.35</v>
      </c>
      <c r="H249" s="459">
        <v>1118</v>
      </c>
      <c r="I249" s="459">
        <f t="shared" si="9"/>
        <v>1782.35</v>
      </c>
      <c r="J249" s="459">
        <v>99.97</v>
      </c>
      <c r="K249" s="459">
        <f t="shared" si="10"/>
        <v>1682.3799999999999</v>
      </c>
      <c r="L249" s="461">
        <v>58.83</v>
      </c>
      <c r="M249" s="462">
        <v>6.369999999999999</v>
      </c>
      <c r="N249" s="456" t="s">
        <v>507</v>
      </c>
    </row>
    <row r="250" spans="1:14" ht="21" customHeight="1">
      <c r="A250" s="457">
        <f t="shared" si="11"/>
        <v>242</v>
      </c>
      <c r="B250" s="450" t="s">
        <v>1080</v>
      </c>
      <c r="C250" s="451" t="s">
        <v>1081</v>
      </c>
      <c r="D250" s="451" t="s">
        <v>546</v>
      </c>
      <c r="E250" s="450" t="s">
        <v>547</v>
      </c>
      <c r="F250" s="458" t="s">
        <v>543</v>
      </c>
      <c r="G250" s="459">
        <v>1872.3200000000002</v>
      </c>
      <c r="H250" s="459">
        <v>1118</v>
      </c>
      <c r="I250" s="459">
        <f t="shared" si="9"/>
        <v>2990.32</v>
      </c>
      <c r="J250" s="459">
        <v>531.27</v>
      </c>
      <c r="K250" s="459">
        <f t="shared" si="10"/>
        <v>2459.05</v>
      </c>
      <c r="L250" s="461">
        <v>83.79</v>
      </c>
      <c r="M250" s="462">
        <v>9.16</v>
      </c>
      <c r="N250" s="456" t="s">
        <v>507</v>
      </c>
    </row>
    <row r="251" spans="1:14" ht="21" customHeight="1">
      <c r="A251" s="457">
        <f t="shared" si="11"/>
        <v>243</v>
      </c>
      <c r="B251" s="450" t="s">
        <v>1082</v>
      </c>
      <c r="C251" s="451" t="s">
        <v>1083</v>
      </c>
      <c r="D251" s="451" t="s">
        <v>635</v>
      </c>
      <c r="E251" s="450" t="s">
        <v>636</v>
      </c>
      <c r="F251" s="458" t="s">
        <v>543</v>
      </c>
      <c r="G251" s="459">
        <v>4072.74</v>
      </c>
      <c r="H251" s="459">
        <v>818</v>
      </c>
      <c r="I251" s="459">
        <f t="shared" si="9"/>
        <v>4890.74</v>
      </c>
      <c r="J251" s="459">
        <v>1100.24</v>
      </c>
      <c r="K251" s="459">
        <f t="shared" si="10"/>
        <v>3790.5</v>
      </c>
      <c r="L251" s="461">
        <v>326.38</v>
      </c>
      <c r="M251" s="462">
        <v>35.18</v>
      </c>
      <c r="N251" s="456" t="s">
        <v>507</v>
      </c>
    </row>
    <row r="252" spans="1:14" ht="21" customHeight="1">
      <c r="A252" s="457">
        <f t="shared" si="11"/>
        <v>244</v>
      </c>
      <c r="B252" s="450" t="s">
        <v>1084</v>
      </c>
      <c r="C252" s="451" t="s">
        <v>1085</v>
      </c>
      <c r="D252" s="451" t="s">
        <v>546</v>
      </c>
      <c r="E252" s="450" t="s">
        <v>681</v>
      </c>
      <c r="F252" s="458" t="s">
        <v>506</v>
      </c>
      <c r="G252" s="459">
        <v>1943.72</v>
      </c>
      <c r="H252" s="459">
        <v>1118</v>
      </c>
      <c r="I252" s="459">
        <f t="shared" si="9"/>
        <v>3061.7200000000003</v>
      </c>
      <c r="J252" s="459">
        <v>1477.63</v>
      </c>
      <c r="K252" s="459">
        <f t="shared" si="10"/>
        <v>1584.0900000000001</v>
      </c>
      <c r="L252" s="461">
        <v>86.83</v>
      </c>
      <c r="M252" s="462">
        <v>9.49</v>
      </c>
      <c r="N252" s="456" t="s">
        <v>507</v>
      </c>
    </row>
    <row r="253" spans="1:14" ht="21" customHeight="1">
      <c r="A253" s="457">
        <f t="shared" si="11"/>
        <v>245</v>
      </c>
      <c r="B253" s="450" t="s">
        <v>1086</v>
      </c>
      <c r="C253" s="451" t="s">
        <v>1087</v>
      </c>
      <c r="D253" s="451" t="s">
        <v>657</v>
      </c>
      <c r="E253" s="450" t="s">
        <v>590</v>
      </c>
      <c r="F253" s="458" t="s">
        <v>522</v>
      </c>
      <c r="G253" s="459">
        <v>652.91</v>
      </c>
      <c r="H253" s="459">
        <v>1118</v>
      </c>
      <c r="I253" s="459">
        <f t="shared" si="9"/>
        <v>1770.9099999999999</v>
      </c>
      <c r="J253" s="459">
        <v>113.98</v>
      </c>
      <c r="K253" s="459">
        <f t="shared" si="10"/>
        <v>1656.9299999999998</v>
      </c>
      <c r="L253" s="461">
        <v>58.48</v>
      </c>
      <c r="M253" s="462">
        <v>6.300000000000001</v>
      </c>
      <c r="N253" s="456" t="s">
        <v>507</v>
      </c>
    </row>
    <row r="254" spans="1:14" ht="21" customHeight="1">
      <c r="A254" s="457">
        <f t="shared" si="11"/>
        <v>246</v>
      </c>
      <c r="B254" s="450" t="s">
        <v>1088</v>
      </c>
      <c r="C254" s="451" t="s">
        <v>1089</v>
      </c>
      <c r="D254" s="451" t="s">
        <v>554</v>
      </c>
      <c r="E254" s="450" t="s">
        <v>521</v>
      </c>
      <c r="F254" s="458" t="s">
        <v>537</v>
      </c>
      <c r="G254" s="459">
        <v>1237.6800000000003</v>
      </c>
      <c r="H254" s="459">
        <v>1118</v>
      </c>
      <c r="I254" s="459">
        <f t="shared" si="9"/>
        <v>2355.6800000000003</v>
      </c>
      <c r="J254" s="459">
        <v>91.06</v>
      </c>
      <c r="K254" s="459">
        <f t="shared" si="10"/>
        <v>2264.6200000000003</v>
      </c>
      <c r="L254" s="461">
        <v>60.75</v>
      </c>
      <c r="M254" s="462">
        <v>6.57</v>
      </c>
      <c r="N254" s="456" t="s">
        <v>507</v>
      </c>
    </row>
    <row r="255" spans="1:14" ht="21" customHeight="1">
      <c r="A255" s="457">
        <f t="shared" si="11"/>
        <v>247</v>
      </c>
      <c r="B255" s="450" t="s">
        <v>1090</v>
      </c>
      <c r="C255" s="451" t="s">
        <v>1091</v>
      </c>
      <c r="D255" s="451" t="s">
        <v>554</v>
      </c>
      <c r="E255" s="450" t="s">
        <v>521</v>
      </c>
      <c r="F255" s="458" t="s">
        <v>522</v>
      </c>
      <c r="G255" s="459">
        <v>1279.8200000000002</v>
      </c>
      <c r="H255" s="459">
        <v>1118</v>
      </c>
      <c r="I255" s="459">
        <f t="shared" si="9"/>
        <v>2397.82</v>
      </c>
      <c r="J255" s="459">
        <v>793.01</v>
      </c>
      <c r="K255" s="459">
        <f t="shared" si="10"/>
        <v>1604.8100000000002</v>
      </c>
      <c r="L255" s="461">
        <v>62.5</v>
      </c>
      <c r="M255" s="462">
        <v>6.77</v>
      </c>
      <c r="N255" s="456" t="s">
        <v>507</v>
      </c>
    </row>
    <row r="256" spans="1:14" ht="21" customHeight="1">
      <c r="A256" s="457">
        <f t="shared" si="11"/>
        <v>248</v>
      </c>
      <c r="B256" s="450" t="s">
        <v>1092</v>
      </c>
      <c r="C256" s="451" t="s">
        <v>1093</v>
      </c>
      <c r="D256" s="451" t="s">
        <v>695</v>
      </c>
      <c r="E256" s="450" t="s">
        <v>654</v>
      </c>
      <c r="F256" s="458" t="s">
        <v>522</v>
      </c>
      <c r="G256" s="459">
        <v>1880.1100000000001</v>
      </c>
      <c r="H256" s="459">
        <v>1118</v>
      </c>
      <c r="I256" s="459">
        <f t="shared" si="9"/>
        <v>2998.11</v>
      </c>
      <c r="J256" s="459">
        <v>1109.1</v>
      </c>
      <c r="K256" s="459">
        <f t="shared" si="10"/>
        <v>1889.0100000000002</v>
      </c>
      <c r="L256" s="461">
        <v>80.4</v>
      </c>
      <c r="M256" s="462">
        <v>8.799999999999999</v>
      </c>
      <c r="N256" s="456" t="s">
        <v>507</v>
      </c>
    </row>
    <row r="257" spans="1:14" ht="21" customHeight="1">
      <c r="A257" s="457">
        <f t="shared" si="11"/>
        <v>249</v>
      </c>
      <c r="B257" s="450" t="s">
        <v>1094</v>
      </c>
      <c r="C257" s="451" t="s">
        <v>1095</v>
      </c>
      <c r="D257" s="451" t="s">
        <v>554</v>
      </c>
      <c r="E257" s="450" t="s">
        <v>521</v>
      </c>
      <c r="F257" s="458" t="s">
        <v>543</v>
      </c>
      <c r="G257" s="459">
        <v>1252.1000000000001</v>
      </c>
      <c r="H257" s="459">
        <v>1118</v>
      </c>
      <c r="I257" s="459">
        <f t="shared" si="9"/>
        <v>2370.1000000000004</v>
      </c>
      <c r="J257" s="459">
        <v>750.13</v>
      </c>
      <c r="K257" s="459">
        <f t="shared" si="10"/>
        <v>1619.9700000000003</v>
      </c>
      <c r="L257" s="461">
        <v>60.09</v>
      </c>
      <c r="M257" s="462">
        <v>6.51</v>
      </c>
      <c r="N257" s="456" t="s">
        <v>507</v>
      </c>
    </row>
    <row r="258" spans="1:14" ht="21" customHeight="1">
      <c r="A258" s="457">
        <f t="shared" si="11"/>
        <v>250</v>
      </c>
      <c r="B258" s="450" t="s">
        <v>1096</v>
      </c>
      <c r="C258" s="451" t="s">
        <v>1097</v>
      </c>
      <c r="D258" s="451" t="s">
        <v>510</v>
      </c>
      <c r="E258" s="450" t="s">
        <v>582</v>
      </c>
      <c r="F258" s="458" t="s">
        <v>506</v>
      </c>
      <c r="G258" s="459">
        <v>764.58</v>
      </c>
      <c r="H258" s="459">
        <v>1118</v>
      </c>
      <c r="I258" s="459">
        <f t="shared" si="9"/>
        <v>1882.58</v>
      </c>
      <c r="J258" s="459">
        <v>126.78</v>
      </c>
      <c r="K258" s="459">
        <f t="shared" si="10"/>
        <v>1755.8</v>
      </c>
      <c r="L258" s="461">
        <v>66.05</v>
      </c>
      <c r="M258" s="462">
        <v>7.220000000000001</v>
      </c>
      <c r="N258" s="456" t="s">
        <v>507</v>
      </c>
    </row>
    <row r="259" spans="1:14" ht="21" customHeight="1">
      <c r="A259" s="457">
        <f t="shared" si="11"/>
        <v>251</v>
      </c>
      <c r="B259" s="450" t="s">
        <v>1098</v>
      </c>
      <c r="C259" s="451" t="s">
        <v>1099</v>
      </c>
      <c r="D259" s="451" t="s">
        <v>525</v>
      </c>
      <c r="E259" s="450" t="s">
        <v>521</v>
      </c>
      <c r="F259" s="458" t="s">
        <v>543</v>
      </c>
      <c r="G259" s="459">
        <v>872.4100000000001</v>
      </c>
      <c r="H259" s="459">
        <v>1118</v>
      </c>
      <c r="I259" s="459">
        <f t="shared" si="9"/>
        <v>1990.41</v>
      </c>
      <c r="J259" s="459">
        <v>694.14</v>
      </c>
      <c r="K259" s="459">
        <f t="shared" si="10"/>
        <v>1296.27</v>
      </c>
      <c r="L259" s="461">
        <v>61.05</v>
      </c>
      <c r="M259" s="462">
        <v>6.609999999999999</v>
      </c>
      <c r="N259" s="456" t="s">
        <v>507</v>
      </c>
    </row>
    <row r="260" spans="1:14" ht="21" customHeight="1">
      <c r="A260" s="457">
        <f t="shared" si="11"/>
        <v>252</v>
      </c>
      <c r="B260" s="450" t="s">
        <v>1100</v>
      </c>
      <c r="C260" s="451" t="s">
        <v>1101</v>
      </c>
      <c r="D260" s="451" t="s">
        <v>753</v>
      </c>
      <c r="E260" s="450" t="s">
        <v>571</v>
      </c>
      <c r="F260" s="458" t="s">
        <v>537</v>
      </c>
      <c r="G260" s="459">
        <v>942.83</v>
      </c>
      <c r="H260" s="459">
        <v>1118</v>
      </c>
      <c r="I260" s="459">
        <f t="shared" si="9"/>
        <v>2060.83</v>
      </c>
      <c r="J260" s="459">
        <v>130.26</v>
      </c>
      <c r="K260" s="459">
        <f t="shared" si="10"/>
        <v>1930.57</v>
      </c>
      <c r="L260" s="461">
        <v>76.93</v>
      </c>
      <c r="M260" s="462">
        <v>8.42</v>
      </c>
      <c r="N260" s="456" t="s">
        <v>507</v>
      </c>
    </row>
    <row r="261" spans="1:14" ht="21" customHeight="1">
      <c r="A261" s="457">
        <f t="shared" si="11"/>
        <v>253</v>
      </c>
      <c r="B261" s="450" t="s">
        <v>1102</v>
      </c>
      <c r="C261" s="451" t="s">
        <v>1103</v>
      </c>
      <c r="D261" s="451" t="s">
        <v>635</v>
      </c>
      <c r="E261" s="450" t="s">
        <v>745</v>
      </c>
      <c r="F261" s="458" t="s">
        <v>522</v>
      </c>
      <c r="G261" s="459">
        <v>3814.66</v>
      </c>
      <c r="H261" s="459">
        <v>620.82</v>
      </c>
      <c r="I261" s="459">
        <f t="shared" si="9"/>
        <v>4435.48</v>
      </c>
      <c r="J261" s="459">
        <v>846.7899999999998</v>
      </c>
      <c r="K261" s="459">
        <f t="shared" si="10"/>
        <v>3588.6899999999996</v>
      </c>
      <c r="L261" s="461">
        <v>306.81</v>
      </c>
      <c r="M261" s="462">
        <v>33.06</v>
      </c>
      <c r="N261" s="456" t="s">
        <v>507</v>
      </c>
    </row>
    <row r="262" spans="1:14" ht="21" customHeight="1">
      <c r="A262" s="457">
        <f t="shared" si="11"/>
        <v>254</v>
      </c>
      <c r="B262" s="450" t="s">
        <v>1104</v>
      </c>
      <c r="C262" s="451" t="s">
        <v>1105</v>
      </c>
      <c r="D262" s="451" t="s">
        <v>504</v>
      </c>
      <c r="E262" s="450" t="s">
        <v>505</v>
      </c>
      <c r="F262" s="458" t="s">
        <v>522</v>
      </c>
      <c r="G262" s="459">
        <v>3635.6299999999997</v>
      </c>
      <c r="H262" s="459">
        <v>818</v>
      </c>
      <c r="I262" s="459">
        <f t="shared" si="9"/>
        <v>4453.629999999999</v>
      </c>
      <c r="J262" s="459">
        <v>703.8299999999999</v>
      </c>
      <c r="K262" s="459">
        <f t="shared" si="10"/>
        <v>3749.7999999999993</v>
      </c>
      <c r="L262" s="461">
        <v>276.12</v>
      </c>
      <c r="M262" s="462">
        <v>29.76</v>
      </c>
      <c r="N262" s="456" t="s">
        <v>507</v>
      </c>
    </row>
    <row r="263" spans="1:14" ht="21" customHeight="1">
      <c r="A263" s="457">
        <f t="shared" si="11"/>
        <v>255</v>
      </c>
      <c r="B263" s="450" t="s">
        <v>1106</v>
      </c>
      <c r="C263" s="451" t="s">
        <v>1107</v>
      </c>
      <c r="D263" s="451" t="s">
        <v>554</v>
      </c>
      <c r="E263" s="450" t="s">
        <v>521</v>
      </c>
      <c r="F263" s="458" t="s">
        <v>543</v>
      </c>
      <c r="G263" s="459">
        <v>1168.65</v>
      </c>
      <c r="H263" s="459">
        <v>1118</v>
      </c>
      <c r="I263" s="459">
        <f t="shared" si="9"/>
        <v>2286.65</v>
      </c>
      <c r="J263" s="459">
        <v>521.52</v>
      </c>
      <c r="K263" s="459">
        <f t="shared" si="10"/>
        <v>1765.13</v>
      </c>
      <c r="L263" s="461">
        <v>58.02</v>
      </c>
      <c r="M263" s="462">
        <v>6.279999999999999</v>
      </c>
      <c r="N263" s="456" t="s">
        <v>507</v>
      </c>
    </row>
    <row r="264" spans="1:14" ht="21" customHeight="1">
      <c r="A264" s="457">
        <f t="shared" si="11"/>
        <v>256</v>
      </c>
      <c r="B264" s="450" t="s">
        <v>1108</v>
      </c>
      <c r="C264" s="451" t="s">
        <v>1109</v>
      </c>
      <c r="D264" s="451" t="s">
        <v>554</v>
      </c>
      <c r="E264" s="450" t="s">
        <v>521</v>
      </c>
      <c r="F264" s="458" t="s">
        <v>522</v>
      </c>
      <c r="G264" s="459">
        <v>1194.64</v>
      </c>
      <c r="H264" s="459">
        <v>1118</v>
      </c>
      <c r="I264" s="459">
        <f t="shared" si="9"/>
        <v>2312.6400000000003</v>
      </c>
      <c r="J264" s="459">
        <v>79.89</v>
      </c>
      <c r="K264" s="459">
        <f t="shared" si="10"/>
        <v>2232.7500000000005</v>
      </c>
      <c r="L264" s="461">
        <v>56.97</v>
      </c>
      <c r="M264" s="462">
        <v>6.16</v>
      </c>
      <c r="N264" s="456" t="s">
        <v>507</v>
      </c>
    </row>
    <row r="265" spans="1:14" ht="21" customHeight="1">
      <c r="A265" s="457">
        <f t="shared" si="11"/>
        <v>257</v>
      </c>
      <c r="B265" s="450" t="s">
        <v>1110</v>
      </c>
      <c r="C265" s="451" t="s">
        <v>1111</v>
      </c>
      <c r="D265" s="451" t="s">
        <v>504</v>
      </c>
      <c r="E265" s="450" t="s">
        <v>505</v>
      </c>
      <c r="F265" s="458" t="s">
        <v>512</v>
      </c>
      <c r="G265" s="459">
        <v>3162.64</v>
      </c>
      <c r="H265" s="459">
        <v>818</v>
      </c>
      <c r="I265" s="459">
        <f t="shared" si="9"/>
        <v>3980.64</v>
      </c>
      <c r="J265" s="459">
        <v>605.17</v>
      </c>
      <c r="K265" s="459">
        <f t="shared" si="10"/>
        <v>3375.47</v>
      </c>
      <c r="L265" s="461">
        <v>276.12</v>
      </c>
      <c r="M265" s="462">
        <v>29.76</v>
      </c>
      <c r="N265" s="456" t="s">
        <v>507</v>
      </c>
    </row>
    <row r="266" spans="1:14" ht="21" customHeight="1">
      <c r="A266" s="457">
        <f t="shared" si="11"/>
        <v>258</v>
      </c>
      <c r="B266" s="450" t="s">
        <v>1112</v>
      </c>
      <c r="C266" s="451" t="s">
        <v>1113</v>
      </c>
      <c r="D266" s="451" t="s">
        <v>554</v>
      </c>
      <c r="E266" s="450" t="s">
        <v>521</v>
      </c>
      <c r="F266" s="458" t="s">
        <v>522</v>
      </c>
      <c r="G266" s="459">
        <v>1237.51</v>
      </c>
      <c r="H266" s="459">
        <v>1118</v>
      </c>
      <c r="I266" s="459">
        <f aca="true" t="shared" si="12" ref="I266:I329">SUM(G266:H266)</f>
        <v>2355.51</v>
      </c>
      <c r="J266" s="459">
        <v>88.36</v>
      </c>
      <c r="K266" s="459">
        <f aca="true" t="shared" si="13" ref="K266:K329">I266-J266</f>
        <v>2267.15</v>
      </c>
      <c r="L266" s="461">
        <v>57.71</v>
      </c>
      <c r="M266" s="462">
        <v>6.25</v>
      </c>
      <c r="N266" s="456" t="s">
        <v>507</v>
      </c>
    </row>
    <row r="267" spans="1:14" ht="21" customHeight="1">
      <c r="A267" s="457">
        <f aca="true" t="shared" si="14" ref="A267:A330">A266+1</f>
        <v>259</v>
      </c>
      <c r="B267" s="450" t="s">
        <v>1114</v>
      </c>
      <c r="C267" s="451" t="s">
        <v>1115</v>
      </c>
      <c r="D267" s="451" t="s">
        <v>741</v>
      </c>
      <c r="E267" s="450" t="s">
        <v>745</v>
      </c>
      <c r="F267" s="458" t="s">
        <v>543</v>
      </c>
      <c r="G267" s="459">
        <v>4029.22</v>
      </c>
      <c r="H267" s="459">
        <v>818</v>
      </c>
      <c r="I267" s="459">
        <f t="shared" si="12"/>
        <v>4847.219999999999</v>
      </c>
      <c r="J267" s="459">
        <v>833.64</v>
      </c>
      <c r="K267" s="459">
        <f t="shared" si="13"/>
        <v>4013.5799999999995</v>
      </c>
      <c r="L267" s="461">
        <v>311.51</v>
      </c>
      <c r="M267" s="462">
        <v>33.57</v>
      </c>
      <c r="N267" s="456" t="s">
        <v>507</v>
      </c>
    </row>
    <row r="268" spans="1:14" ht="21" customHeight="1">
      <c r="A268" s="457">
        <f t="shared" si="14"/>
        <v>260</v>
      </c>
      <c r="B268" s="450" t="s">
        <v>1116</v>
      </c>
      <c r="C268" s="451" t="s">
        <v>1117</v>
      </c>
      <c r="D268" s="451" t="s">
        <v>554</v>
      </c>
      <c r="E268" s="450" t="s">
        <v>521</v>
      </c>
      <c r="F268" s="458" t="s">
        <v>506</v>
      </c>
      <c r="G268" s="459">
        <v>1248.2</v>
      </c>
      <c r="H268" s="459">
        <v>1118</v>
      </c>
      <c r="I268" s="459">
        <f t="shared" si="12"/>
        <v>2366.2</v>
      </c>
      <c r="J268" s="459">
        <v>134.69</v>
      </c>
      <c r="K268" s="459">
        <f t="shared" si="13"/>
        <v>2231.5099999999998</v>
      </c>
      <c r="L268" s="461">
        <v>63.84</v>
      </c>
      <c r="M268" s="462">
        <v>6.91</v>
      </c>
      <c r="N268" s="456" t="s">
        <v>507</v>
      </c>
    </row>
    <row r="269" spans="1:14" ht="21" customHeight="1">
      <c r="A269" s="457">
        <f t="shared" si="14"/>
        <v>261</v>
      </c>
      <c r="B269" s="450" t="s">
        <v>1118</v>
      </c>
      <c r="C269" s="451" t="s">
        <v>1119</v>
      </c>
      <c r="D269" s="451" t="s">
        <v>546</v>
      </c>
      <c r="E269" s="450" t="s">
        <v>547</v>
      </c>
      <c r="F269" s="458" t="s">
        <v>506</v>
      </c>
      <c r="G269" s="459">
        <v>1759.37</v>
      </c>
      <c r="H269" s="459">
        <v>1118</v>
      </c>
      <c r="I269" s="459">
        <f t="shared" si="12"/>
        <v>2877.37</v>
      </c>
      <c r="J269" s="459">
        <v>173.16</v>
      </c>
      <c r="K269" s="459">
        <f t="shared" si="13"/>
        <v>2704.21</v>
      </c>
      <c r="L269" s="461">
        <v>80.94</v>
      </c>
      <c r="M269" s="462">
        <v>8.86</v>
      </c>
      <c r="N269" s="456" t="s">
        <v>507</v>
      </c>
    </row>
    <row r="270" spans="1:14" ht="21" customHeight="1">
      <c r="A270" s="457">
        <f t="shared" si="14"/>
        <v>262</v>
      </c>
      <c r="B270" s="450" t="s">
        <v>1120</v>
      </c>
      <c r="C270" s="451" t="s">
        <v>1121</v>
      </c>
      <c r="D270" s="451" t="s">
        <v>1122</v>
      </c>
      <c r="E270" s="450" t="s">
        <v>571</v>
      </c>
      <c r="F270" s="458" t="s">
        <v>522</v>
      </c>
      <c r="G270" s="459">
        <v>1178.13</v>
      </c>
      <c r="H270" s="459">
        <v>1118</v>
      </c>
      <c r="I270" s="459">
        <f t="shared" si="12"/>
        <v>2296.13</v>
      </c>
      <c r="J270" s="459">
        <v>130.66</v>
      </c>
      <c r="K270" s="459">
        <f t="shared" si="13"/>
        <v>2165.4700000000003</v>
      </c>
      <c r="L270" s="461">
        <v>76.61</v>
      </c>
      <c r="M270" s="462">
        <v>8.39</v>
      </c>
      <c r="N270" s="456" t="s">
        <v>538</v>
      </c>
    </row>
    <row r="271" spans="1:14" ht="21" customHeight="1">
      <c r="A271" s="457">
        <f t="shared" si="14"/>
        <v>263</v>
      </c>
      <c r="B271" s="450" t="s">
        <v>1123</v>
      </c>
      <c r="C271" s="451" t="s">
        <v>1124</v>
      </c>
      <c r="D271" s="451" t="s">
        <v>510</v>
      </c>
      <c r="E271" s="450" t="s">
        <v>582</v>
      </c>
      <c r="F271" s="458" t="s">
        <v>543</v>
      </c>
      <c r="G271" s="459">
        <v>1416.43</v>
      </c>
      <c r="H271" s="459">
        <v>1118</v>
      </c>
      <c r="I271" s="459">
        <f t="shared" si="12"/>
        <v>2534.4300000000003</v>
      </c>
      <c r="J271" s="459">
        <v>561.89</v>
      </c>
      <c r="K271" s="459">
        <f t="shared" si="13"/>
        <v>1972.5400000000004</v>
      </c>
      <c r="L271" s="461">
        <v>69.24</v>
      </c>
      <c r="M271" s="462">
        <v>7.57</v>
      </c>
      <c r="N271" s="456" t="s">
        <v>507</v>
      </c>
    </row>
    <row r="272" spans="1:14" ht="21" customHeight="1">
      <c r="A272" s="457">
        <f t="shared" si="14"/>
        <v>264</v>
      </c>
      <c r="B272" s="450" t="s">
        <v>1125</v>
      </c>
      <c r="C272" s="451" t="s">
        <v>1126</v>
      </c>
      <c r="D272" s="451" t="s">
        <v>554</v>
      </c>
      <c r="E272" s="450" t="s">
        <v>521</v>
      </c>
      <c r="F272" s="458" t="s">
        <v>522</v>
      </c>
      <c r="G272" s="459">
        <v>1150.63</v>
      </c>
      <c r="H272" s="459">
        <v>1118</v>
      </c>
      <c r="I272" s="459">
        <f t="shared" si="12"/>
        <v>2268.63</v>
      </c>
      <c r="J272" s="459">
        <v>1213.69</v>
      </c>
      <c r="K272" s="459">
        <f t="shared" si="13"/>
        <v>1054.94</v>
      </c>
      <c r="L272" s="461">
        <v>59.25</v>
      </c>
      <c r="M272" s="462">
        <v>6.41</v>
      </c>
      <c r="N272" s="456" t="s">
        <v>507</v>
      </c>
    </row>
    <row r="273" spans="1:14" ht="21" customHeight="1">
      <c r="A273" s="457">
        <f t="shared" si="14"/>
        <v>265</v>
      </c>
      <c r="B273" s="450" t="s">
        <v>1127</v>
      </c>
      <c r="C273" s="451" t="s">
        <v>1128</v>
      </c>
      <c r="D273" s="451" t="s">
        <v>515</v>
      </c>
      <c r="E273" s="450" t="s">
        <v>516</v>
      </c>
      <c r="F273" s="458" t="s">
        <v>506</v>
      </c>
      <c r="G273" s="459">
        <v>1183.65</v>
      </c>
      <c r="H273" s="459">
        <v>1118</v>
      </c>
      <c r="I273" s="459">
        <f t="shared" si="12"/>
        <v>2301.65</v>
      </c>
      <c r="J273" s="459">
        <v>124.98</v>
      </c>
      <c r="K273" s="459">
        <f t="shared" si="13"/>
        <v>2176.67</v>
      </c>
      <c r="L273" s="461">
        <v>57.31</v>
      </c>
      <c r="M273" s="462">
        <v>6.18</v>
      </c>
      <c r="N273" s="456" t="s">
        <v>507</v>
      </c>
    </row>
    <row r="274" spans="1:14" ht="21" customHeight="1">
      <c r="A274" s="457">
        <f t="shared" si="14"/>
        <v>266</v>
      </c>
      <c r="B274" s="450" t="s">
        <v>1129</v>
      </c>
      <c r="C274" s="451" t="s">
        <v>1130</v>
      </c>
      <c r="D274" s="451" t="s">
        <v>525</v>
      </c>
      <c r="E274" s="450" t="s">
        <v>526</v>
      </c>
      <c r="F274" s="458" t="s">
        <v>522</v>
      </c>
      <c r="G274" s="459">
        <v>856.0600000000001</v>
      </c>
      <c r="H274" s="459">
        <v>1118</v>
      </c>
      <c r="I274" s="459">
        <f t="shared" si="12"/>
        <v>1974.06</v>
      </c>
      <c r="J274" s="459">
        <v>482.78</v>
      </c>
      <c r="K274" s="459">
        <f t="shared" si="13"/>
        <v>1491.28</v>
      </c>
      <c r="L274" s="461">
        <v>57.98</v>
      </c>
      <c r="M274" s="462">
        <v>6.26</v>
      </c>
      <c r="N274" s="456" t="s">
        <v>507</v>
      </c>
    </row>
    <row r="275" spans="1:14" ht="21" customHeight="1">
      <c r="A275" s="457">
        <f t="shared" si="14"/>
        <v>267</v>
      </c>
      <c r="B275" s="450" t="s">
        <v>1131</v>
      </c>
      <c r="C275" s="451" t="s">
        <v>1132</v>
      </c>
      <c r="D275" s="451" t="s">
        <v>550</v>
      </c>
      <c r="E275" s="450" t="s">
        <v>511</v>
      </c>
      <c r="F275" s="458" t="s">
        <v>506</v>
      </c>
      <c r="G275" s="459">
        <v>787.6400000000001</v>
      </c>
      <c r="H275" s="459">
        <v>1118</v>
      </c>
      <c r="I275" s="459">
        <f t="shared" si="12"/>
        <v>1905.64</v>
      </c>
      <c r="J275" s="459">
        <v>971.4599999999999</v>
      </c>
      <c r="K275" s="459">
        <f t="shared" si="13"/>
        <v>934.1800000000002</v>
      </c>
      <c r="L275" s="461">
        <v>68.48</v>
      </c>
      <c r="M275" s="462">
        <v>5.98</v>
      </c>
      <c r="N275" s="456" t="s">
        <v>551</v>
      </c>
    </row>
    <row r="276" spans="1:14" ht="21" customHeight="1">
      <c r="A276" s="457">
        <f t="shared" si="14"/>
        <v>268</v>
      </c>
      <c r="B276" s="450" t="s">
        <v>1133</v>
      </c>
      <c r="C276" s="451" t="s">
        <v>1134</v>
      </c>
      <c r="D276" s="451" t="s">
        <v>554</v>
      </c>
      <c r="E276" s="450" t="s">
        <v>521</v>
      </c>
      <c r="F276" s="458" t="s">
        <v>522</v>
      </c>
      <c r="G276" s="459">
        <v>1243.15</v>
      </c>
      <c r="H276" s="459">
        <v>1083.64</v>
      </c>
      <c r="I276" s="459">
        <f t="shared" si="12"/>
        <v>2326.79</v>
      </c>
      <c r="J276" s="459">
        <v>1271.5900000000001</v>
      </c>
      <c r="K276" s="459">
        <f t="shared" si="13"/>
        <v>1055.1999999999998</v>
      </c>
      <c r="L276" s="461">
        <v>59.11</v>
      </c>
      <c r="M276" s="462">
        <v>6.390000000000001</v>
      </c>
      <c r="N276" s="456" t="s">
        <v>507</v>
      </c>
    </row>
    <row r="277" spans="1:14" ht="21" customHeight="1">
      <c r="A277" s="457">
        <f t="shared" si="14"/>
        <v>269</v>
      </c>
      <c r="B277" s="450" t="s">
        <v>1135</v>
      </c>
      <c r="C277" s="451" t="s">
        <v>1136</v>
      </c>
      <c r="D277" s="451" t="s">
        <v>1137</v>
      </c>
      <c r="E277" s="450" t="s">
        <v>555</v>
      </c>
      <c r="F277" s="458" t="s">
        <v>543</v>
      </c>
      <c r="G277" s="459">
        <v>747.45</v>
      </c>
      <c r="H277" s="459">
        <v>1118</v>
      </c>
      <c r="I277" s="459">
        <f t="shared" si="12"/>
        <v>1865.45</v>
      </c>
      <c r="J277" s="459">
        <v>988.37</v>
      </c>
      <c r="K277" s="459">
        <f t="shared" si="13"/>
        <v>877.08</v>
      </c>
      <c r="L277" s="461">
        <v>59.26</v>
      </c>
      <c r="M277" s="462">
        <v>6.43</v>
      </c>
      <c r="N277" s="456" t="s">
        <v>507</v>
      </c>
    </row>
    <row r="278" spans="1:14" ht="21" customHeight="1">
      <c r="A278" s="457">
        <f t="shared" si="14"/>
        <v>270</v>
      </c>
      <c r="B278" s="450" t="s">
        <v>1138</v>
      </c>
      <c r="C278" s="451" t="s">
        <v>1139</v>
      </c>
      <c r="D278" s="451" t="s">
        <v>531</v>
      </c>
      <c r="E278" s="450" t="s">
        <v>555</v>
      </c>
      <c r="F278" s="458" t="s">
        <v>543</v>
      </c>
      <c r="G278" s="459">
        <v>606.32</v>
      </c>
      <c r="H278" s="459">
        <v>1118</v>
      </c>
      <c r="I278" s="459">
        <f t="shared" si="12"/>
        <v>1724.3200000000002</v>
      </c>
      <c r="J278" s="459">
        <v>101.19</v>
      </c>
      <c r="K278" s="459">
        <f t="shared" si="13"/>
        <v>1623.13</v>
      </c>
      <c r="L278" s="461">
        <v>53.16</v>
      </c>
      <c r="M278" s="462">
        <v>4.63</v>
      </c>
      <c r="N278" s="456" t="s">
        <v>551</v>
      </c>
    </row>
    <row r="279" spans="1:14" ht="21" customHeight="1">
      <c r="A279" s="457">
        <f t="shared" si="14"/>
        <v>271</v>
      </c>
      <c r="B279" s="450" t="s">
        <v>1140</v>
      </c>
      <c r="C279" s="451" t="s">
        <v>1141</v>
      </c>
      <c r="D279" s="451" t="s">
        <v>736</v>
      </c>
      <c r="E279" s="450" t="s">
        <v>1142</v>
      </c>
      <c r="F279" s="458" t="s">
        <v>512</v>
      </c>
      <c r="G279" s="459">
        <v>1018.82</v>
      </c>
      <c r="H279" s="459">
        <v>3340.82</v>
      </c>
      <c r="I279" s="459">
        <f t="shared" si="12"/>
        <v>4359.64</v>
      </c>
      <c r="J279" s="459">
        <v>167.99</v>
      </c>
      <c r="K279" s="459">
        <f t="shared" si="13"/>
        <v>4191.650000000001</v>
      </c>
      <c r="L279" s="461">
        <v>88.71</v>
      </c>
      <c r="M279" s="462">
        <v>7.75</v>
      </c>
      <c r="N279" s="465" t="s">
        <v>551</v>
      </c>
    </row>
    <row r="280" spans="1:14" ht="21" customHeight="1">
      <c r="A280" s="457">
        <f t="shared" si="14"/>
        <v>272</v>
      </c>
      <c r="B280" s="450" t="s">
        <v>1143</v>
      </c>
      <c r="C280" s="451" t="s">
        <v>1144</v>
      </c>
      <c r="D280" s="451" t="s">
        <v>585</v>
      </c>
      <c r="E280" s="450" t="s">
        <v>586</v>
      </c>
      <c r="F280" s="458" t="s">
        <v>522</v>
      </c>
      <c r="G280" s="459">
        <v>895.05</v>
      </c>
      <c r="H280" s="459">
        <v>1028</v>
      </c>
      <c r="I280" s="459">
        <f t="shared" si="12"/>
        <v>1923.05</v>
      </c>
      <c r="J280" s="459">
        <v>374.1</v>
      </c>
      <c r="K280" s="459">
        <f t="shared" si="13"/>
        <v>1548.9499999999998</v>
      </c>
      <c r="L280" s="461">
        <v>59.45</v>
      </c>
      <c r="M280" s="462">
        <v>6.41</v>
      </c>
      <c r="N280" s="456" t="s">
        <v>507</v>
      </c>
    </row>
    <row r="281" spans="1:14" ht="21" customHeight="1">
      <c r="A281" s="457">
        <f t="shared" si="14"/>
        <v>273</v>
      </c>
      <c r="B281" s="450" t="s">
        <v>1145</v>
      </c>
      <c r="C281" s="451" t="s">
        <v>1146</v>
      </c>
      <c r="D281" s="451" t="s">
        <v>612</v>
      </c>
      <c r="E281" s="450" t="s">
        <v>613</v>
      </c>
      <c r="F281" s="458" t="s">
        <v>517</v>
      </c>
      <c r="G281" s="459">
        <v>1148.6</v>
      </c>
      <c r="H281" s="459">
        <v>1083.64</v>
      </c>
      <c r="I281" s="459">
        <f t="shared" si="12"/>
        <v>2232.24</v>
      </c>
      <c r="J281" s="459">
        <v>759.64</v>
      </c>
      <c r="K281" s="459">
        <f t="shared" si="13"/>
        <v>1472.6</v>
      </c>
      <c r="L281" s="461">
        <v>57.28</v>
      </c>
      <c r="M281" s="462">
        <v>6.17</v>
      </c>
      <c r="N281" s="456" t="s">
        <v>507</v>
      </c>
    </row>
    <row r="282" spans="1:14" ht="21" customHeight="1">
      <c r="A282" s="457">
        <f t="shared" si="14"/>
        <v>274</v>
      </c>
      <c r="B282" s="450" t="s">
        <v>1147</v>
      </c>
      <c r="C282" s="451" t="s">
        <v>1148</v>
      </c>
      <c r="D282" s="451" t="s">
        <v>554</v>
      </c>
      <c r="E282" s="450" t="s">
        <v>521</v>
      </c>
      <c r="F282" s="458" t="s">
        <v>522</v>
      </c>
      <c r="G282" s="459">
        <v>1211.6100000000001</v>
      </c>
      <c r="H282" s="459">
        <v>1118</v>
      </c>
      <c r="I282" s="459">
        <f t="shared" si="12"/>
        <v>2329.61</v>
      </c>
      <c r="J282" s="459">
        <v>126.84</v>
      </c>
      <c r="K282" s="459">
        <f t="shared" si="13"/>
        <v>2202.77</v>
      </c>
      <c r="L282" s="461">
        <v>56.36</v>
      </c>
      <c r="M282" s="462">
        <v>6.1</v>
      </c>
      <c r="N282" s="456" t="s">
        <v>507</v>
      </c>
    </row>
    <row r="283" spans="1:14" ht="21" customHeight="1">
      <c r="A283" s="457">
        <f t="shared" si="14"/>
        <v>275</v>
      </c>
      <c r="B283" s="450" t="s">
        <v>1149</v>
      </c>
      <c r="C283" s="451" t="s">
        <v>1150</v>
      </c>
      <c r="D283" s="451" t="s">
        <v>546</v>
      </c>
      <c r="E283" s="450" t="s">
        <v>547</v>
      </c>
      <c r="F283" s="458" t="s">
        <v>738</v>
      </c>
      <c r="G283" s="459">
        <v>1712.2800000000002</v>
      </c>
      <c r="H283" s="459">
        <v>1938</v>
      </c>
      <c r="I283" s="459">
        <f t="shared" si="12"/>
        <v>3650.28</v>
      </c>
      <c r="J283" s="459">
        <v>407.67</v>
      </c>
      <c r="K283" s="459">
        <f t="shared" si="13"/>
        <v>3242.61</v>
      </c>
      <c r="L283" s="461">
        <v>84.01</v>
      </c>
      <c r="M283" s="462">
        <v>9.19</v>
      </c>
      <c r="N283" s="456" t="s">
        <v>507</v>
      </c>
    </row>
    <row r="284" spans="1:14" ht="21" customHeight="1">
      <c r="A284" s="457">
        <f t="shared" si="14"/>
        <v>276</v>
      </c>
      <c r="B284" s="450" t="s">
        <v>1151</v>
      </c>
      <c r="C284" s="451" t="s">
        <v>1152</v>
      </c>
      <c r="D284" s="451" t="s">
        <v>541</v>
      </c>
      <c r="E284" s="450" t="s">
        <v>542</v>
      </c>
      <c r="F284" s="458" t="s">
        <v>522</v>
      </c>
      <c r="G284" s="459">
        <v>1055.5</v>
      </c>
      <c r="H284" s="459">
        <v>968</v>
      </c>
      <c r="I284" s="459">
        <f t="shared" si="12"/>
        <v>2023.5</v>
      </c>
      <c r="J284" s="459">
        <v>155.35</v>
      </c>
      <c r="K284" s="459">
        <f t="shared" si="13"/>
        <v>1868.15</v>
      </c>
      <c r="L284" s="461">
        <v>58.24</v>
      </c>
      <c r="M284" s="462">
        <v>6.279999999999999</v>
      </c>
      <c r="N284" s="456" t="s">
        <v>507</v>
      </c>
    </row>
    <row r="285" spans="1:14" ht="21" customHeight="1">
      <c r="A285" s="457">
        <f t="shared" si="14"/>
        <v>277</v>
      </c>
      <c r="B285" s="450" t="s">
        <v>1153</v>
      </c>
      <c r="C285" s="451" t="s">
        <v>1154</v>
      </c>
      <c r="D285" s="451" t="s">
        <v>878</v>
      </c>
      <c r="E285" s="450" t="s">
        <v>613</v>
      </c>
      <c r="F285" s="458" t="s">
        <v>522</v>
      </c>
      <c r="G285" s="459">
        <v>633.22</v>
      </c>
      <c r="H285" s="459">
        <v>740.56</v>
      </c>
      <c r="I285" s="459">
        <f t="shared" si="12"/>
        <v>1373.78</v>
      </c>
      <c r="J285" s="459">
        <v>828.6600000000001</v>
      </c>
      <c r="K285" s="459">
        <f t="shared" si="13"/>
        <v>545.1199999999999</v>
      </c>
      <c r="L285" s="461">
        <v>56.71</v>
      </c>
      <c r="M285" s="462">
        <v>4.92</v>
      </c>
      <c r="N285" s="456" t="s">
        <v>551</v>
      </c>
    </row>
    <row r="286" spans="1:14" ht="21" customHeight="1">
      <c r="A286" s="457">
        <f t="shared" si="14"/>
        <v>278</v>
      </c>
      <c r="B286" s="450" t="s">
        <v>1155</v>
      </c>
      <c r="C286" s="451" t="s">
        <v>1156</v>
      </c>
      <c r="D286" s="451" t="s">
        <v>515</v>
      </c>
      <c r="E286" s="450" t="s">
        <v>516</v>
      </c>
      <c r="F286" s="458" t="s">
        <v>537</v>
      </c>
      <c r="G286" s="459">
        <v>1180.07</v>
      </c>
      <c r="H286" s="459">
        <v>1118</v>
      </c>
      <c r="I286" s="459">
        <f t="shared" si="12"/>
        <v>2298.0699999999997</v>
      </c>
      <c r="J286" s="459">
        <v>526.37</v>
      </c>
      <c r="K286" s="459">
        <f t="shared" si="13"/>
        <v>1771.6999999999998</v>
      </c>
      <c r="L286" s="461">
        <v>59.07</v>
      </c>
      <c r="M286" s="462">
        <v>6.36</v>
      </c>
      <c r="N286" s="456" t="s">
        <v>507</v>
      </c>
    </row>
    <row r="287" spans="1:14" ht="21" customHeight="1">
      <c r="A287" s="457">
        <f t="shared" si="14"/>
        <v>279</v>
      </c>
      <c r="B287" s="450" t="s">
        <v>1157</v>
      </c>
      <c r="C287" s="451" t="s">
        <v>1158</v>
      </c>
      <c r="D287" s="451" t="s">
        <v>554</v>
      </c>
      <c r="E287" s="450" t="s">
        <v>521</v>
      </c>
      <c r="F287" s="458" t="s">
        <v>748</v>
      </c>
      <c r="G287" s="459">
        <v>1214.69</v>
      </c>
      <c r="H287" s="459">
        <v>1118</v>
      </c>
      <c r="I287" s="459">
        <f t="shared" si="12"/>
        <v>2332.69</v>
      </c>
      <c r="J287" s="459">
        <v>973.49</v>
      </c>
      <c r="K287" s="459">
        <f t="shared" si="13"/>
        <v>1359.2</v>
      </c>
      <c r="L287" s="461">
        <v>58.68</v>
      </c>
      <c r="M287" s="462">
        <v>6.359999999999999</v>
      </c>
      <c r="N287" s="456" t="s">
        <v>507</v>
      </c>
    </row>
    <row r="288" spans="1:14" ht="21" customHeight="1">
      <c r="A288" s="457">
        <f t="shared" si="14"/>
        <v>280</v>
      </c>
      <c r="B288" s="450" t="s">
        <v>1159</v>
      </c>
      <c r="C288" s="451" t="s">
        <v>1160</v>
      </c>
      <c r="D288" s="451" t="s">
        <v>554</v>
      </c>
      <c r="E288" s="450" t="s">
        <v>521</v>
      </c>
      <c r="F288" s="458" t="s">
        <v>517</v>
      </c>
      <c r="G288" s="459">
        <v>1174.41</v>
      </c>
      <c r="H288" s="459">
        <v>1118</v>
      </c>
      <c r="I288" s="459">
        <f t="shared" si="12"/>
        <v>2292.41</v>
      </c>
      <c r="J288" s="459">
        <v>83.08</v>
      </c>
      <c r="K288" s="459">
        <f t="shared" si="13"/>
        <v>2209.33</v>
      </c>
      <c r="L288" s="461">
        <v>59.25</v>
      </c>
      <c r="M288" s="462">
        <v>6.41</v>
      </c>
      <c r="N288" s="456" t="s">
        <v>507</v>
      </c>
    </row>
    <row r="289" spans="1:14" ht="21" customHeight="1">
      <c r="A289" s="457">
        <f t="shared" si="14"/>
        <v>281</v>
      </c>
      <c r="B289" s="450" t="s">
        <v>1161</v>
      </c>
      <c r="C289" s="451" t="s">
        <v>1162</v>
      </c>
      <c r="D289" s="451" t="s">
        <v>554</v>
      </c>
      <c r="E289" s="450" t="s">
        <v>521</v>
      </c>
      <c r="F289" s="458" t="s">
        <v>517</v>
      </c>
      <c r="G289" s="459">
        <v>1220.9700000000003</v>
      </c>
      <c r="H289" s="459">
        <v>1118</v>
      </c>
      <c r="I289" s="459">
        <f t="shared" si="12"/>
        <v>2338.9700000000003</v>
      </c>
      <c r="J289" s="459">
        <v>1184.35</v>
      </c>
      <c r="K289" s="459">
        <f t="shared" si="13"/>
        <v>1154.6200000000003</v>
      </c>
      <c r="L289" s="461">
        <v>59.25</v>
      </c>
      <c r="M289" s="462">
        <v>6.41</v>
      </c>
      <c r="N289" s="456" t="s">
        <v>507</v>
      </c>
    </row>
    <row r="290" spans="1:14" ht="21" customHeight="1">
      <c r="A290" s="457">
        <f t="shared" si="14"/>
        <v>282</v>
      </c>
      <c r="B290" s="450" t="s">
        <v>1163</v>
      </c>
      <c r="C290" s="451" t="s">
        <v>1164</v>
      </c>
      <c r="D290" s="451" t="s">
        <v>510</v>
      </c>
      <c r="E290" s="450" t="s">
        <v>582</v>
      </c>
      <c r="F290" s="458" t="s">
        <v>522</v>
      </c>
      <c r="G290" s="459">
        <v>1464.33</v>
      </c>
      <c r="H290" s="459">
        <v>1118</v>
      </c>
      <c r="I290" s="459">
        <f t="shared" si="12"/>
        <v>2582.33</v>
      </c>
      <c r="J290" s="459">
        <v>1178.8899999999999</v>
      </c>
      <c r="K290" s="459">
        <f t="shared" si="13"/>
        <v>1403.44</v>
      </c>
      <c r="L290" s="461">
        <v>65.63</v>
      </c>
      <c r="M290" s="462">
        <v>7.18</v>
      </c>
      <c r="N290" s="456" t="s">
        <v>507</v>
      </c>
    </row>
    <row r="291" spans="1:14" ht="21" customHeight="1">
      <c r="A291" s="457">
        <f t="shared" si="14"/>
        <v>283</v>
      </c>
      <c r="B291" s="450" t="s">
        <v>1165</v>
      </c>
      <c r="C291" s="451" t="s">
        <v>1166</v>
      </c>
      <c r="D291" s="451" t="s">
        <v>695</v>
      </c>
      <c r="E291" s="450" t="s">
        <v>654</v>
      </c>
      <c r="F291" s="458" t="s">
        <v>543</v>
      </c>
      <c r="G291" s="459">
        <v>1731.94</v>
      </c>
      <c r="H291" s="459">
        <v>1118</v>
      </c>
      <c r="I291" s="459">
        <f t="shared" si="12"/>
        <v>2849.94</v>
      </c>
      <c r="J291" s="459">
        <v>1005.98</v>
      </c>
      <c r="K291" s="459">
        <f t="shared" si="13"/>
        <v>1843.96</v>
      </c>
      <c r="L291" s="461">
        <v>76.69</v>
      </c>
      <c r="M291" s="462">
        <v>8.4</v>
      </c>
      <c r="N291" s="456" t="s">
        <v>507</v>
      </c>
    </row>
    <row r="292" spans="1:14" ht="21" customHeight="1">
      <c r="A292" s="457">
        <f t="shared" si="14"/>
        <v>284</v>
      </c>
      <c r="B292" s="450" t="s">
        <v>1167</v>
      </c>
      <c r="C292" s="451" t="s">
        <v>1168</v>
      </c>
      <c r="D292" s="451" t="s">
        <v>612</v>
      </c>
      <c r="E292" s="450" t="s">
        <v>613</v>
      </c>
      <c r="F292" s="458" t="s">
        <v>522</v>
      </c>
      <c r="G292" s="459">
        <v>634.1500000000001</v>
      </c>
      <c r="H292" s="459">
        <v>1118</v>
      </c>
      <c r="I292" s="459">
        <f t="shared" si="12"/>
        <v>1752.15</v>
      </c>
      <c r="J292" s="459">
        <v>105.46</v>
      </c>
      <c r="K292" s="459">
        <f t="shared" si="13"/>
        <v>1646.69</v>
      </c>
      <c r="L292" s="461">
        <v>56.79</v>
      </c>
      <c r="M292" s="462">
        <v>6.12</v>
      </c>
      <c r="N292" s="456" t="s">
        <v>507</v>
      </c>
    </row>
    <row r="293" spans="1:14" ht="21" customHeight="1">
      <c r="A293" s="457">
        <f t="shared" si="14"/>
        <v>285</v>
      </c>
      <c r="B293" s="450" t="s">
        <v>1169</v>
      </c>
      <c r="C293" s="451" t="s">
        <v>1170</v>
      </c>
      <c r="D293" s="451" t="s">
        <v>741</v>
      </c>
      <c r="E293" s="450" t="s">
        <v>745</v>
      </c>
      <c r="F293" s="458" t="s">
        <v>517</v>
      </c>
      <c r="G293" s="459">
        <v>3530.67</v>
      </c>
      <c r="H293" s="459">
        <v>818</v>
      </c>
      <c r="I293" s="459">
        <f t="shared" si="12"/>
        <v>4348.67</v>
      </c>
      <c r="J293" s="459">
        <v>698.65</v>
      </c>
      <c r="K293" s="459">
        <f t="shared" si="13"/>
        <v>3650.02</v>
      </c>
      <c r="L293" s="461">
        <v>306.81</v>
      </c>
      <c r="M293" s="462">
        <v>33.06</v>
      </c>
      <c r="N293" s="456" t="s">
        <v>507</v>
      </c>
    </row>
    <row r="294" spans="1:14" ht="21" customHeight="1">
      <c r="A294" s="457">
        <f t="shared" si="14"/>
        <v>286</v>
      </c>
      <c r="B294" s="450" t="s">
        <v>1171</v>
      </c>
      <c r="C294" s="451" t="s">
        <v>1172</v>
      </c>
      <c r="D294" s="451" t="s">
        <v>554</v>
      </c>
      <c r="E294" s="450" t="s">
        <v>521</v>
      </c>
      <c r="F294" s="458" t="s">
        <v>517</v>
      </c>
      <c r="G294" s="459">
        <v>709.59</v>
      </c>
      <c r="H294" s="459">
        <v>1118</v>
      </c>
      <c r="I294" s="459">
        <f t="shared" si="12"/>
        <v>1827.5900000000001</v>
      </c>
      <c r="J294" s="459">
        <v>454.56</v>
      </c>
      <c r="K294" s="459">
        <f t="shared" si="13"/>
        <v>1373.0300000000002</v>
      </c>
      <c r="L294" s="461">
        <v>62.9</v>
      </c>
      <c r="M294" s="462">
        <v>5.46</v>
      </c>
      <c r="N294" s="456" t="s">
        <v>507</v>
      </c>
    </row>
    <row r="295" spans="1:14" ht="21" customHeight="1">
      <c r="A295" s="457">
        <f t="shared" si="14"/>
        <v>287</v>
      </c>
      <c r="B295" s="450" t="s">
        <v>1173</v>
      </c>
      <c r="C295" s="451" t="s">
        <v>1174</v>
      </c>
      <c r="D295" s="451" t="s">
        <v>515</v>
      </c>
      <c r="E295" s="450" t="s">
        <v>516</v>
      </c>
      <c r="F295" s="458" t="s">
        <v>522</v>
      </c>
      <c r="G295" s="459">
        <v>635.99</v>
      </c>
      <c r="H295" s="459">
        <v>1118</v>
      </c>
      <c r="I295" s="459">
        <f t="shared" si="12"/>
        <v>1753.99</v>
      </c>
      <c r="J295" s="459">
        <v>834.38</v>
      </c>
      <c r="K295" s="459">
        <f t="shared" si="13"/>
        <v>919.61</v>
      </c>
      <c r="L295" s="461">
        <v>56.96</v>
      </c>
      <c r="M295" s="462">
        <v>6.13</v>
      </c>
      <c r="N295" s="456" t="s">
        <v>507</v>
      </c>
    </row>
    <row r="296" spans="1:14" ht="21" customHeight="1">
      <c r="A296" s="457">
        <f t="shared" si="14"/>
        <v>288</v>
      </c>
      <c r="B296" s="450" t="s">
        <v>1175</v>
      </c>
      <c r="C296" s="451" t="s">
        <v>1176</v>
      </c>
      <c r="D296" s="451" t="s">
        <v>541</v>
      </c>
      <c r="E296" s="450" t="s">
        <v>521</v>
      </c>
      <c r="F296" s="458" t="s">
        <v>522</v>
      </c>
      <c r="G296" s="459">
        <v>1166.13</v>
      </c>
      <c r="H296" s="459">
        <v>1118</v>
      </c>
      <c r="I296" s="459">
        <f t="shared" si="12"/>
        <v>2284.13</v>
      </c>
      <c r="J296" s="459">
        <v>844.87</v>
      </c>
      <c r="K296" s="459">
        <f t="shared" si="13"/>
        <v>1439.2600000000002</v>
      </c>
      <c r="L296" s="461">
        <v>58.95</v>
      </c>
      <c r="M296" s="462">
        <v>6.38</v>
      </c>
      <c r="N296" s="456" t="s">
        <v>507</v>
      </c>
    </row>
    <row r="297" spans="1:14" ht="21" customHeight="1">
      <c r="A297" s="457">
        <f t="shared" si="14"/>
        <v>289</v>
      </c>
      <c r="B297" s="450" t="s">
        <v>1177</v>
      </c>
      <c r="C297" s="451" t="s">
        <v>1178</v>
      </c>
      <c r="D297" s="451" t="s">
        <v>677</v>
      </c>
      <c r="E297" s="450" t="s">
        <v>678</v>
      </c>
      <c r="F297" s="458" t="s">
        <v>522</v>
      </c>
      <c r="G297" s="459">
        <v>1119.71</v>
      </c>
      <c r="H297" s="459">
        <v>1083.64</v>
      </c>
      <c r="I297" s="459">
        <f t="shared" si="12"/>
        <v>2203.3500000000004</v>
      </c>
      <c r="J297" s="459">
        <v>131.85</v>
      </c>
      <c r="K297" s="459">
        <f t="shared" si="13"/>
        <v>2071.5000000000005</v>
      </c>
      <c r="L297" s="461">
        <v>56.76</v>
      </c>
      <c r="M297" s="462">
        <v>6.12</v>
      </c>
      <c r="N297" s="456" t="s">
        <v>507</v>
      </c>
    </row>
    <row r="298" spans="1:14" ht="21" customHeight="1">
      <c r="A298" s="457">
        <f t="shared" si="14"/>
        <v>290</v>
      </c>
      <c r="B298" s="450" t="s">
        <v>1179</v>
      </c>
      <c r="C298" s="451" t="s">
        <v>1180</v>
      </c>
      <c r="D298" s="451" t="s">
        <v>535</v>
      </c>
      <c r="E298" s="450" t="s">
        <v>571</v>
      </c>
      <c r="F298" s="458" t="s">
        <v>512</v>
      </c>
      <c r="G298" s="459">
        <v>1448.74</v>
      </c>
      <c r="H298" s="459">
        <v>1118</v>
      </c>
      <c r="I298" s="459">
        <f t="shared" si="12"/>
        <v>2566.74</v>
      </c>
      <c r="J298" s="459">
        <v>172.8</v>
      </c>
      <c r="K298" s="459">
        <f t="shared" si="13"/>
        <v>2393.9399999999996</v>
      </c>
      <c r="L298" s="461">
        <v>79.47</v>
      </c>
      <c r="M298" s="462">
        <v>8.7</v>
      </c>
      <c r="N298" s="456" t="s">
        <v>538</v>
      </c>
    </row>
    <row r="299" spans="1:14" ht="21" customHeight="1">
      <c r="A299" s="457">
        <f t="shared" si="14"/>
        <v>291</v>
      </c>
      <c r="B299" s="450" t="s">
        <v>1181</v>
      </c>
      <c r="C299" s="451" t="s">
        <v>1182</v>
      </c>
      <c r="D299" s="451" t="s">
        <v>550</v>
      </c>
      <c r="E299" s="450" t="s">
        <v>582</v>
      </c>
      <c r="F299" s="458" t="s">
        <v>543</v>
      </c>
      <c r="G299" s="459">
        <v>697.47</v>
      </c>
      <c r="H299" s="459">
        <v>1118</v>
      </c>
      <c r="I299" s="459">
        <f t="shared" si="12"/>
        <v>1815.47</v>
      </c>
      <c r="J299" s="459">
        <v>637.51</v>
      </c>
      <c r="K299" s="459">
        <f t="shared" si="13"/>
        <v>1177.96</v>
      </c>
      <c r="L299" s="461">
        <v>60.01</v>
      </c>
      <c r="M299" s="462">
        <v>5.25</v>
      </c>
      <c r="N299" s="456" t="s">
        <v>551</v>
      </c>
    </row>
    <row r="300" spans="1:14" ht="21" customHeight="1">
      <c r="A300" s="457">
        <f t="shared" si="14"/>
        <v>292</v>
      </c>
      <c r="B300" s="450" t="s">
        <v>1183</v>
      </c>
      <c r="C300" s="451" t="s">
        <v>1184</v>
      </c>
      <c r="D300" s="451" t="s">
        <v>525</v>
      </c>
      <c r="E300" s="450" t="s">
        <v>526</v>
      </c>
      <c r="F300" s="458" t="s">
        <v>517</v>
      </c>
      <c r="G300" s="459">
        <v>851.23</v>
      </c>
      <c r="H300" s="459">
        <v>1118</v>
      </c>
      <c r="I300" s="459">
        <f t="shared" si="12"/>
        <v>1969.23</v>
      </c>
      <c r="J300" s="459">
        <v>661.3299999999999</v>
      </c>
      <c r="K300" s="459">
        <f t="shared" si="13"/>
        <v>1307.9</v>
      </c>
      <c r="L300" s="461">
        <v>58.62</v>
      </c>
      <c r="M300" s="462">
        <v>6.32</v>
      </c>
      <c r="N300" s="456" t="s">
        <v>507</v>
      </c>
    </row>
    <row r="301" spans="1:14" ht="21" customHeight="1">
      <c r="A301" s="457">
        <f t="shared" si="14"/>
        <v>293</v>
      </c>
      <c r="B301" s="450" t="s">
        <v>1185</v>
      </c>
      <c r="C301" s="451" t="s">
        <v>1186</v>
      </c>
      <c r="D301" s="451" t="s">
        <v>531</v>
      </c>
      <c r="E301" s="450" t="s">
        <v>521</v>
      </c>
      <c r="F301" s="458" t="s">
        <v>506</v>
      </c>
      <c r="G301" s="459">
        <v>604.54</v>
      </c>
      <c r="H301" s="459">
        <v>1118</v>
      </c>
      <c r="I301" s="459">
        <f t="shared" si="12"/>
        <v>1722.54</v>
      </c>
      <c r="J301" s="459">
        <v>106.2</v>
      </c>
      <c r="K301" s="459">
        <f t="shared" si="13"/>
        <v>1616.34</v>
      </c>
      <c r="L301" s="461">
        <v>53.45</v>
      </c>
      <c r="M301" s="462">
        <v>5.79</v>
      </c>
      <c r="N301" s="463" t="s">
        <v>507</v>
      </c>
    </row>
    <row r="302" spans="1:14" ht="21" customHeight="1">
      <c r="A302" s="457">
        <f t="shared" si="14"/>
        <v>294</v>
      </c>
      <c r="B302" s="450" t="s">
        <v>1187</v>
      </c>
      <c r="C302" s="451" t="s">
        <v>1188</v>
      </c>
      <c r="D302" s="451" t="s">
        <v>541</v>
      </c>
      <c r="E302" s="450" t="s">
        <v>542</v>
      </c>
      <c r="F302" s="458" t="s">
        <v>522</v>
      </c>
      <c r="G302" s="459">
        <v>1085.5600000000002</v>
      </c>
      <c r="H302" s="459">
        <v>1118</v>
      </c>
      <c r="I302" s="459">
        <f t="shared" si="12"/>
        <v>2203.5600000000004</v>
      </c>
      <c r="J302" s="459">
        <v>622.88</v>
      </c>
      <c r="K302" s="459">
        <f t="shared" si="13"/>
        <v>1580.6800000000003</v>
      </c>
      <c r="L302" s="461">
        <v>58.81</v>
      </c>
      <c r="M302" s="462">
        <v>6.34</v>
      </c>
      <c r="N302" s="456" t="s">
        <v>507</v>
      </c>
    </row>
    <row r="303" spans="1:14" ht="21" customHeight="1">
      <c r="A303" s="457">
        <f t="shared" si="14"/>
        <v>295</v>
      </c>
      <c r="B303" s="450" t="s">
        <v>1189</v>
      </c>
      <c r="C303" s="451" t="s">
        <v>1190</v>
      </c>
      <c r="D303" s="451" t="s">
        <v>1191</v>
      </c>
      <c r="E303" s="450" t="s">
        <v>555</v>
      </c>
      <c r="F303" s="458" t="s">
        <v>517</v>
      </c>
      <c r="G303" s="459">
        <v>673.63</v>
      </c>
      <c r="H303" s="459">
        <v>1118</v>
      </c>
      <c r="I303" s="459">
        <f t="shared" si="12"/>
        <v>1791.63</v>
      </c>
      <c r="J303" s="459">
        <v>136.27</v>
      </c>
      <c r="K303" s="459">
        <f t="shared" si="13"/>
        <v>1655.3600000000001</v>
      </c>
      <c r="L303" s="461">
        <v>59.21</v>
      </c>
      <c r="M303" s="462">
        <v>5.15</v>
      </c>
      <c r="N303" s="463" t="s">
        <v>507</v>
      </c>
    </row>
    <row r="304" spans="1:14" ht="21" customHeight="1">
      <c r="A304" s="457">
        <f t="shared" si="14"/>
        <v>296</v>
      </c>
      <c r="B304" s="450" t="s">
        <v>1192</v>
      </c>
      <c r="C304" s="451" t="s">
        <v>1193</v>
      </c>
      <c r="D304" s="451" t="s">
        <v>677</v>
      </c>
      <c r="E304" s="450" t="s">
        <v>678</v>
      </c>
      <c r="F304" s="458" t="s">
        <v>522</v>
      </c>
      <c r="G304" s="459">
        <v>633.77</v>
      </c>
      <c r="H304" s="459">
        <v>1088</v>
      </c>
      <c r="I304" s="459">
        <f t="shared" si="12"/>
        <v>1721.77</v>
      </c>
      <c r="J304" s="459">
        <v>86.99</v>
      </c>
      <c r="K304" s="459">
        <f t="shared" si="13"/>
        <v>1634.78</v>
      </c>
      <c r="L304" s="461">
        <v>56.76</v>
      </c>
      <c r="M304" s="462">
        <v>6.12</v>
      </c>
      <c r="N304" s="456" t="s">
        <v>551</v>
      </c>
    </row>
    <row r="305" spans="1:14" ht="21" customHeight="1">
      <c r="A305" s="457">
        <f t="shared" si="14"/>
        <v>297</v>
      </c>
      <c r="B305" s="450" t="s">
        <v>1194</v>
      </c>
      <c r="C305" s="451" t="s">
        <v>1195</v>
      </c>
      <c r="D305" s="451" t="s">
        <v>541</v>
      </c>
      <c r="E305" s="450" t="s">
        <v>542</v>
      </c>
      <c r="F305" s="458" t="s">
        <v>517</v>
      </c>
      <c r="G305" s="459">
        <v>656.2900000000001</v>
      </c>
      <c r="H305" s="459">
        <v>1118</v>
      </c>
      <c r="I305" s="459">
        <f t="shared" si="12"/>
        <v>1774.29</v>
      </c>
      <c r="J305" s="459">
        <v>779.41</v>
      </c>
      <c r="K305" s="459">
        <f t="shared" si="13"/>
        <v>994.88</v>
      </c>
      <c r="L305" s="461">
        <v>58.79</v>
      </c>
      <c r="M305" s="462">
        <v>5.09</v>
      </c>
      <c r="N305" s="463" t="s">
        <v>507</v>
      </c>
    </row>
    <row r="306" spans="1:14" ht="21" customHeight="1">
      <c r="A306" s="457">
        <f t="shared" si="14"/>
        <v>298</v>
      </c>
      <c r="B306" s="450" t="s">
        <v>1196</v>
      </c>
      <c r="C306" s="451" t="s">
        <v>1197</v>
      </c>
      <c r="D306" s="451" t="s">
        <v>1198</v>
      </c>
      <c r="E306" s="450" t="s">
        <v>1013</v>
      </c>
      <c r="F306" s="458" t="s">
        <v>543</v>
      </c>
      <c r="G306" s="459">
        <v>769.87</v>
      </c>
      <c r="H306" s="459">
        <v>0</v>
      </c>
      <c r="I306" s="459">
        <f t="shared" si="12"/>
        <v>769.87</v>
      </c>
      <c r="J306" s="459">
        <v>384.94000000000005</v>
      </c>
      <c r="K306" s="459">
        <f t="shared" si="13"/>
        <v>384.92999999999995</v>
      </c>
      <c r="L306" s="461">
        <v>66.17</v>
      </c>
      <c r="M306" s="462">
        <v>7.25</v>
      </c>
      <c r="N306" s="464" t="s">
        <v>507</v>
      </c>
    </row>
    <row r="307" spans="1:14" ht="21" customHeight="1">
      <c r="A307" s="457">
        <f t="shared" si="14"/>
        <v>299</v>
      </c>
      <c r="B307" s="450" t="s">
        <v>1199</v>
      </c>
      <c r="C307" s="451" t="s">
        <v>1200</v>
      </c>
      <c r="D307" s="451" t="s">
        <v>541</v>
      </c>
      <c r="E307" s="450" t="s">
        <v>542</v>
      </c>
      <c r="F307" s="458" t="s">
        <v>738</v>
      </c>
      <c r="G307" s="459">
        <v>590.7</v>
      </c>
      <c r="H307" s="459">
        <v>1386.46</v>
      </c>
      <c r="I307" s="459">
        <f t="shared" si="12"/>
        <v>1977.16</v>
      </c>
      <c r="J307" s="459">
        <v>309.21000000000004</v>
      </c>
      <c r="K307" s="459">
        <f t="shared" si="13"/>
        <v>1667.95</v>
      </c>
      <c r="L307" s="461">
        <v>52.88</v>
      </c>
      <c r="M307" s="462">
        <v>5.7</v>
      </c>
      <c r="N307" s="456" t="s">
        <v>551</v>
      </c>
    </row>
    <row r="308" spans="1:14" ht="21" customHeight="1">
      <c r="A308" s="457">
        <f t="shared" si="14"/>
        <v>300</v>
      </c>
      <c r="B308" s="450" t="s">
        <v>1201</v>
      </c>
      <c r="C308" s="451" t="s">
        <v>1202</v>
      </c>
      <c r="D308" s="451" t="s">
        <v>657</v>
      </c>
      <c r="E308" s="450" t="s">
        <v>590</v>
      </c>
      <c r="F308" s="458" t="s">
        <v>522</v>
      </c>
      <c r="G308" s="459">
        <v>675.4000000000001</v>
      </c>
      <c r="H308" s="459">
        <v>1155.18</v>
      </c>
      <c r="I308" s="459">
        <f t="shared" si="12"/>
        <v>1830.5800000000002</v>
      </c>
      <c r="J308" s="459">
        <v>610.88</v>
      </c>
      <c r="K308" s="459">
        <f t="shared" si="13"/>
        <v>1219.7000000000003</v>
      </c>
      <c r="L308" s="461">
        <v>60.51</v>
      </c>
      <c r="M308" s="462">
        <v>5.25</v>
      </c>
      <c r="N308" s="456" t="s">
        <v>551</v>
      </c>
    </row>
    <row r="309" spans="1:14" ht="21" customHeight="1">
      <c r="A309" s="457">
        <f t="shared" si="14"/>
        <v>301</v>
      </c>
      <c r="B309" s="450" t="s">
        <v>1203</v>
      </c>
      <c r="C309" s="451" t="s">
        <v>1204</v>
      </c>
      <c r="D309" s="451" t="s">
        <v>510</v>
      </c>
      <c r="E309" s="450" t="s">
        <v>582</v>
      </c>
      <c r="F309" s="458" t="s">
        <v>537</v>
      </c>
      <c r="G309" s="459">
        <v>1258.8600000000001</v>
      </c>
      <c r="H309" s="459">
        <v>1118</v>
      </c>
      <c r="I309" s="459">
        <f t="shared" si="12"/>
        <v>2376.86</v>
      </c>
      <c r="J309" s="459">
        <v>132.98</v>
      </c>
      <c r="K309" s="459">
        <f t="shared" si="13"/>
        <v>2243.88</v>
      </c>
      <c r="L309" s="461">
        <v>65.63</v>
      </c>
      <c r="M309" s="462">
        <v>7.18</v>
      </c>
      <c r="N309" s="456" t="s">
        <v>507</v>
      </c>
    </row>
    <row r="310" spans="1:14" ht="21" customHeight="1">
      <c r="A310" s="457">
        <f t="shared" si="14"/>
        <v>302</v>
      </c>
      <c r="B310" s="450" t="s">
        <v>1205</v>
      </c>
      <c r="C310" s="451" t="s">
        <v>1206</v>
      </c>
      <c r="D310" s="451" t="s">
        <v>554</v>
      </c>
      <c r="E310" s="450" t="s">
        <v>521</v>
      </c>
      <c r="F310" s="458" t="s">
        <v>522</v>
      </c>
      <c r="G310" s="459">
        <v>1220.9700000000003</v>
      </c>
      <c r="H310" s="459">
        <v>1118</v>
      </c>
      <c r="I310" s="459">
        <f t="shared" si="12"/>
        <v>2338.9700000000003</v>
      </c>
      <c r="J310" s="459">
        <v>1400.49</v>
      </c>
      <c r="K310" s="459">
        <f t="shared" si="13"/>
        <v>938.4800000000002</v>
      </c>
      <c r="L310" s="461">
        <v>59.25</v>
      </c>
      <c r="M310" s="462">
        <v>6.41</v>
      </c>
      <c r="N310" s="456" t="s">
        <v>507</v>
      </c>
    </row>
    <row r="311" spans="1:14" ht="21" customHeight="1">
      <c r="A311" s="457">
        <f t="shared" si="14"/>
        <v>303</v>
      </c>
      <c r="B311" s="450" t="s">
        <v>1207</v>
      </c>
      <c r="C311" s="451" t="s">
        <v>1208</v>
      </c>
      <c r="D311" s="451" t="s">
        <v>541</v>
      </c>
      <c r="E311" s="450" t="s">
        <v>542</v>
      </c>
      <c r="F311" s="458" t="s">
        <v>522</v>
      </c>
      <c r="G311" s="459">
        <v>666.28</v>
      </c>
      <c r="H311" s="459">
        <v>1118</v>
      </c>
      <c r="I311" s="459">
        <f t="shared" si="12"/>
        <v>1784.28</v>
      </c>
      <c r="J311" s="459">
        <v>146.20999999999998</v>
      </c>
      <c r="K311" s="459">
        <f t="shared" si="13"/>
        <v>1638.07</v>
      </c>
      <c r="L311" s="461">
        <v>59.69</v>
      </c>
      <c r="M311" s="462">
        <v>5.17</v>
      </c>
      <c r="N311" s="456" t="s">
        <v>507</v>
      </c>
    </row>
    <row r="312" spans="1:14" ht="21" customHeight="1">
      <c r="A312" s="457">
        <f t="shared" si="14"/>
        <v>304</v>
      </c>
      <c r="B312" s="450" t="s">
        <v>1209</v>
      </c>
      <c r="C312" s="451" t="s">
        <v>1210</v>
      </c>
      <c r="D312" s="451" t="s">
        <v>558</v>
      </c>
      <c r="E312" s="450" t="s">
        <v>559</v>
      </c>
      <c r="F312" s="458" t="s">
        <v>517</v>
      </c>
      <c r="G312" s="459">
        <v>939.17</v>
      </c>
      <c r="H312" s="459">
        <v>1118</v>
      </c>
      <c r="I312" s="459">
        <f t="shared" si="12"/>
        <v>2057.17</v>
      </c>
      <c r="J312" s="459">
        <v>117.4</v>
      </c>
      <c r="K312" s="459">
        <f t="shared" si="13"/>
        <v>1939.77</v>
      </c>
      <c r="L312" s="461">
        <v>76.6</v>
      </c>
      <c r="M312" s="462">
        <v>8.39</v>
      </c>
      <c r="N312" s="456" t="s">
        <v>507</v>
      </c>
    </row>
    <row r="313" spans="1:14" ht="21" customHeight="1">
      <c r="A313" s="457">
        <f t="shared" si="14"/>
        <v>305</v>
      </c>
      <c r="B313" s="450" t="s">
        <v>1211</v>
      </c>
      <c r="C313" s="451" t="s">
        <v>1212</v>
      </c>
      <c r="D313" s="451" t="s">
        <v>585</v>
      </c>
      <c r="E313" s="450" t="s">
        <v>586</v>
      </c>
      <c r="F313" s="458" t="s">
        <v>522</v>
      </c>
      <c r="G313" s="459">
        <v>656.9200000000001</v>
      </c>
      <c r="H313" s="459">
        <v>1118</v>
      </c>
      <c r="I313" s="459">
        <f t="shared" si="12"/>
        <v>1774.92</v>
      </c>
      <c r="J313" s="459">
        <v>86.5</v>
      </c>
      <c r="K313" s="459">
        <f t="shared" si="13"/>
        <v>1688.42</v>
      </c>
      <c r="L313" s="461">
        <v>58.84</v>
      </c>
      <c r="M313" s="462">
        <v>6.34</v>
      </c>
      <c r="N313" s="456" t="s">
        <v>507</v>
      </c>
    </row>
    <row r="314" spans="1:14" ht="21" customHeight="1">
      <c r="A314" s="457">
        <f t="shared" si="14"/>
        <v>306</v>
      </c>
      <c r="B314" s="450" t="s">
        <v>1213</v>
      </c>
      <c r="C314" s="451" t="s">
        <v>1214</v>
      </c>
      <c r="D314" s="451" t="s">
        <v>741</v>
      </c>
      <c r="E314" s="450" t="s">
        <v>745</v>
      </c>
      <c r="F314" s="458" t="s">
        <v>738</v>
      </c>
      <c r="G314" s="459">
        <v>3453.3199999999997</v>
      </c>
      <c r="H314" s="459">
        <v>818</v>
      </c>
      <c r="I314" s="459">
        <f t="shared" si="12"/>
        <v>4271.32</v>
      </c>
      <c r="J314" s="459">
        <v>715.61</v>
      </c>
      <c r="K314" s="459">
        <f t="shared" si="13"/>
        <v>3555.7099999999996</v>
      </c>
      <c r="L314" s="461">
        <v>310.8</v>
      </c>
      <c r="M314" s="462">
        <v>33.49</v>
      </c>
      <c r="N314" s="456" t="s">
        <v>507</v>
      </c>
    </row>
    <row r="315" spans="1:14" ht="21" customHeight="1">
      <c r="A315" s="457">
        <f t="shared" si="14"/>
        <v>307</v>
      </c>
      <c r="B315" s="450" t="s">
        <v>1215</v>
      </c>
      <c r="C315" s="451" t="s">
        <v>1216</v>
      </c>
      <c r="D315" s="451" t="s">
        <v>657</v>
      </c>
      <c r="E315" s="450" t="s">
        <v>521</v>
      </c>
      <c r="F315" s="458" t="s">
        <v>522</v>
      </c>
      <c r="G315" s="459">
        <v>667.4300000000001</v>
      </c>
      <c r="H315" s="459">
        <v>1118</v>
      </c>
      <c r="I315" s="459">
        <f t="shared" si="12"/>
        <v>1785.43</v>
      </c>
      <c r="J315" s="459">
        <v>145.66</v>
      </c>
      <c r="K315" s="459">
        <f t="shared" si="13"/>
        <v>1639.77</v>
      </c>
      <c r="L315" s="461">
        <v>59.11</v>
      </c>
      <c r="M315" s="462">
        <v>5.13</v>
      </c>
      <c r="N315" s="456" t="s">
        <v>507</v>
      </c>
    </row>
    <row r="316" spans="1:14" ht="21" customHeight="1">
      <c r="A316" s="457">
        <f t="shared" si="14"/>
        <v>308</v>
      </c>
      <c r="B316" s="450" t="s">
        <v>1217</v>
      </c>
      <c r="C316" s="451" t="s">
        <v>1218</v>
      </c>
      <c r="D316" s="451" t="s">
        <v>1219</v>
      </c>
      <c r="E316" s="450" t="s">
        <v>559</v>
      </c>
      <c r="F316" s="458" t="s">
        <v>537</v>
      </c>
      <c r="G316" s="459">
        <v>956.28</v>
      </c>
      <c r="H316" s="459">
        <v>1938</v>
      </c>
      <c r="I316" s="459">
        <f t="shared" si="12"/>
        <v>2894.2799999999997</v>
      </c>
      <c r="J316" s="459">
        <v>161.56</v>
      </c>
      <c r="K316" s="459">
        <f t="shared" si="13"/>
        <v>2732.72</v>
      </c>
      <c r="L316" s="461">
        <v>78.14</v>
      </c>
      <c r="M316" s="462">
        <v>8.55</v>
      </c>
      <c r="N316" s="456" t="s">
        <v>507</v>
      </c>
    </row>
    <row r="317" spans="1:14" ht="21" customHeight="1">
      <c r="A317" s="457">
        <f t="shared" si="14"/>
        <v>309</v>
      </c>
      <c r="B317" s="450" t="s">
        <v>1220</v>
      </c>
      <c r="C317" s="451" t="s">
        <v>1221</v>
      </c>
      <c r="D317" s="451" t="s">
        <v>554</v>
      </c>
      <c r="E317" s="450" t="s">
        <v>521</v>
      </c>
      <c r="F317" s="458" t="s">
        <v>512</v>
      </c>
      <c r="G317" s="459">
        <v>1217.0700000000002</v>
      </c>
      <c r="H317" s="459">
        <v>1118</v>
      </c>
      <c r="I317" s="459">
        <f t="shared" si="12"/>
        <v>2335.07</v>
      </c>
      <c r="J317" s="459">
        <v>90.08</v>
      </c>
      <c r="K317" s="459">
        <f t="shared" si="13"/>
        <v>2244.9900000000002</v>
      </c>
      <c r="L317" s="461">
        <v>58.9</v>
      </c>
      <c r="M317" s="462">
        <v>6.38</v>
      </c>
      <c r="N317" s="456" t="s">
        <v>507</v>
      </c>
    </row>
    <row r="318" spans="1:14" ht="21" customHeight="1">
      <c r="A318" s="457">
        <f t="shared" si="14"/>
        <v>310</v>
      </c>
      <c r="B318" s="450" t="s">
        <v>1222</v>
      </c>
      <c r="C318" s="451" t="s">
        <v>1223</v>
      </c>
      <c r="D318" s="451" t="s">
        <v>554</v>
      </c>
      <c r="E318" s="450" t="s">
        <v>521</v>
      </c>
      <c r="F318" s="458" t="s">
        <v>522</v>
      </c>
      <c r="G318" s="459">
        <v>1179.62</v>
      </c>
      <c r="H318" s="459">
        <v>1118</v>
      </c>
      <c r="I318" s="459">
        <f t="shared" si="12"/>
        <v>2297.62</v>
      </c>
      <c r="J318" s="459">
        <v>589.81</v>
      </c>
      <c r="K318" s="459">
        <f t="shared" si="13"/>
        <v>1707.81</v>
      </c>
      <c r="L318" s="461">
        <v>58.83</v>
      </c>
      <c r="M318" s="462">
        <v>6.369999999999999</v>
      </c>
      <c r="N318" s="456" t="s">
        <v>507</v>
      </c>
    </row>
    <row r="319" spans="1:14" ht="21" customHeight="1">
      <c r="A319" s="457">
        <f t="shared" si="14"/>
        <v>311</v>
      </c>
      <c r="B319" s="450" t="s">
        <v>1224</v>
      </c>
      <c r="C319" s="451" t="s">
        <v>1225</v>
      </c>
      <c r="D319" s="451" t="s">
        <v>554</v>
      </c>
      <c r="E319" s="450" t="s">
        <v>521</v>
      </c>
      <c r="F319" s="458" t="s">
        <v>522</v>
      </c>
      <c r="G319" s="459">
        <v>1210.13</v>
      </c>
      <c r="H319" s="459">
        <v>1118</v>
      </c>
      <c r="I319" s="459">
        <f t="shared" si="12"/>
        <v>2328.13</v>
      </c>
      <c r="J319" s="459">
        <v>96.71</v>
      </c>
      <c r="K319" s="459">
        <f t="shared" si="13"/>
        <v>2231.42</v>
      </c>
      <c r="L319" s="461">
        <v>58.27</v>
      </c>
      <c r="M319" s="462">
        <v>6.3100000000000005</v>
      </c>
      <c r="N319" s="456" t="s">
        <v>507</v>
      </c>
    </row>
    <row r="320" spans="1:14" ht="21" customHeight="1">
      <c r="A320" s="457">
        <f t="shared" si="14"/>
        <v>312</v>
      </c>
      <c r="B320" s="450" t="s">
        <v>1226</v>
      </c>
      <c r="C320" s="451" t="s">
        <v>1227</v>
      </c>
      <c r="D320" s="451" t="s">
        <v>554</v>
      </c>
      <c r="E320" s="450" t="s">
        <v>521</v>
      </c>
      <c r="F320" s="458" t="s">
        <v>543</v>
      </c>
      <c r="G320" s="459">
        <v>1187.83</v>
      </c>
      <c r="H320" s="459">
        <v>1118</v>
      </c>
      <c r="I320" s="459">
        <f t="shared" si="12"/>
        <v>2305.83</v>
      </c>
      <c r="J320" s="459">
        <v>99.24</v>
      </c>
      <c r="K320" s="459">
        <f t="shared" si="13"/>
        <v>2206.59</v>
      </c>
      <c r="L320" s="461">
        <v>58.32</v>
      </c>
      <c r="M320" s="462">
        <v>6.3100000000000005</v>
      </c>
      <c r="N320" s="456" t="s">
        <v>507</v>
      </c>
    </row>
    <row r="321" spans="1:14" ht="21" customHeight="1">
      <c r="A321" s="457">
        <f t="shared" si="14"/>
        <v>313</v>
      </c>
      <c r="B321" s="450" t="s">
        <v>1228</v>
      </c>
      <c r="C321" s="451" t="s">
        <v>1229</v>
      </c>
      <c r="D321" s="451" t="s">
        <v>510</v>
      </c>
      <c r="E321" s="450" t="s">
        <v>582</v>
      </c>
      <c r="F321" s="458" t="s">
        <v>517</v>
      </c>
      <c r="G321" s="459">
        <v>1441.1599999999999</v>
      </c>
      <c r="H321" s="459">
        <v>1118</v>
      </c>
      <c r="I321" s="459">
        <f t="shared" si="12"/>
        <v>2559.16</v>
      </c>
      <c r="J321" s="459">
        <v>860.58</v>
      </c>
      <c r="K321" s="459">
        <f t="shared" si="13"/>
        <v>1698.58</v>
      </c>
      <c r="L321" s="461">
        <v>63.54</v>
      </c>
      <c r="M321" s="462">
        <v>6.96</v>
      </c>
      <c r="N321" s="456" t="s">
        <v>507</v>
      </c>
    </row>
    <row r="322" spans="1:14" ht="21" customHeight="1">
      <c r="A322" s="457">
        <f t="shared" si="14"/>
        <v>314</v>
      </c>
      <c r="B322" s="450" t="s">
        <v>1230</v>
      </c>
      <c r="C322" s="451" t="s">
        <v>1231</v>
      </c>
      <c r="D322" s="451" t="s">
        <v>541</v>
      </c>
      <c r="E322" s="450" t="s">
        <v>526</v>
      </c>
      <c r="F322" s="458" t="s">
        <v>506</v>
      </c>
      <c r="G322" s="459">
        <v>657.89</v>
      </c>
      <c r="H322" s="459">
        <v>1118</v>
      </c>
      <c r="I322" s="459">
        <f t="shared" si="12"/>
        <v>1775.8899999999999</v>
      </c>
      <c r="J322" s="459">
        <v>229.78</v>
      </c>
      <c r="K322" s="459">
        <f t="shared" si="13"/>
        <v>1546.11</v>
      </c>
      <c r="L322" s="461">
        <v>58.7</v>
      </c>
      <c r="M322" s="462">
        <v>6.34</v>
      </c>
      <c r="N322" s="456" t="s">
        <v>507</v>
      </c>
    </row>
    <row r="323" spans="1:14" ht="21" customHeight="1">
      <c r="A323" s="457">
        <f t="shared" si="14"/>
        <v>315</v>
      </c>
      <c r="B323" s="450" t="s">
        <v>1232</v>
      </c>
      <c r="C323" s="451" t="s">
        <v>1233</v>
      </c>
      <c r="D323" s="451" t="s">
        <v>677</v>
      </c>
      <c r="E323" s="450" t="s">
        <v>678</v>
      </c>
      <c r="F323" s="458" t="s">
        <v>537</v>
      </c>
      <c r="G323" s="459">
        <v>640.0600000000001</v>
      </c>
      <c r="H323" s="459">
        <v>1118</v>
      </c>
      <c r="I323" s="459">
        <f t="shared" si="12"/>
        <v>1758.06</v>
      </c>
      <c r="J323" s="459">
        <v>838.3000000000001</v>
      </c>
      <c r="K323" s="459">
        <f t="shared" si="13"/>
        <v>919.7599999999999</v>
      </c>
      <c r="L323" s="461">
        <v>57.33</v>
      </c>
      <c r="M323" s="462">
        <v>4.97</v>
      </c>
      <c r="N323" s="456" t="s">
        <v>507</v>
      </c>
    </row>
    <row r="324" spans="1:14" ht="21" customHeight="1">
      <c r="A324" s="457">
        <f t="shared" si="14"/>
        <v>316</v>
      </c>
      <c r="B324" s="450" t="s">
        <v>1234</v>
      </c>
      <c r="C324" s="451" t="s">
        <v>1235</v>
      </c>
      <c r="D324" s="451" t="s">
        <v>554</v>
      </c>
      <c r="E324" s="450" t="s">
        <v>555</v>
      </c>
      <c r="F324" s="458" t="s">
        <v>543</v>
      </c>
      <c r="G324" s="459">
        <v>1225.7600000000002</v>
      </c>
      <c r="H324" s="459">
        <v>1118</v>
      </c>
      <c r="I324" s="459">
        <f t="shared" si="12"/>
        <v>2343.76</v>
      </c>
      <c r="J324" s="459">
        <v>105.56</v>
      </c>
      <c r="K324" s="459">
        <f t="shared" si="13"/>
        <v>2238.2000000000003</v>
      </c>
      <c r="L324" s="461">
        <v>59.23</v>
      </c>
      <c r="M324" s="462">
        <v>6.43</v>
      </c>
      <c r="N324" s="456" t="s">
        <v>507</v>
      </c>
    </row>
    <row r="325" spans="1:14" ht="21" customHeight="1">
      <c r="A325" s="457">
        <f t="shared" si="14"/>
        <v>317</v>
      </c>
      <c r="B325" s="450" t="s">
        <v>1236</v>
      </c>
      <c r="C325" s="451" t="s">
        <v>1237</v>
      </c>
      <c r="D325" s="451" t="s">
        <v>554</v>
      </c>
      <c r="E325" s="450" t="s">
        <v>555</v>
      </c>
      <c r="F325" s="458" t="s">
        <v>522</v>
      </c>
      <c r="G325" s="459">
        <v>1239.94</v>
      </c>
      <c r="H325" s="459">
        <v>1118</v>
      </c>
      <c r="I325" s="459">
        <f t="shared" si="12"/>
        <v>2357.94</v>
      </c>
      <c r="J325" s="459">
        <v>100.98</v>
      </c>
      <c r="K325" s="459">
        <f t="shared" si="13"/>
        <v>2256.96</v>
      </c>
      <c r="L325" s="461">
        <v>59.53</v>
      </c>
      <c r="M325" s="462">
        <v>6.46</v>
      </c>
      <c r="N325" s="456" t="s">
        <v>507</v>
      </c>
    </row>
    <row r="326" spans="1:14" ht="21" customHeight="1">
      <c r="A326" s="457">
        <f t="shared" si="14"/>
        <v>318</v>
      </c>
      <c r="B326" s="450" t="s">
        <v>1238</v>
      </c>
      <c r="C326" s="451" t="s">
        <v>1239</v>
      </c>
      <c r="D326" s="451" t="s">
        <v>515</v>
      </c>
      <c r="E326" s="450" t="s">
        <v>516</v>
      </c>
      <c r="F326" s="458" t="s">
        <v>522</v>
      </c>
      <c r="G326" s="459">
        <v>657.58</v>
      </c>
      <c r="H326" s="459">
        <v>1118</v>
      </c>
      <c r="I326" s="459">
        <f t="shared" si="12"/>
        <v>1775.58</v>
      </c>
      <c r="J326" s="459">
        <v>113.45</v>
      </c>
      <c r="K326" s="459">
        <f t="shared" si="13"/>
        <v>1662.1299999999999</v>
      </c>
      <c r="L326" s="461">
        <v>58.9</v>
      </c>
      <c r="M326" s="462">
        <v>5.1</v>
      </c>
      <c r="N326" s="456" t="s">
        <v>538</v>
      </c>
    </row>
    <row r="327" spans="1:14" ht="21" customHeight="1">
      <c r="A327" s="457">
        <f t="shared" si="14"/>
        <v>319</v>
      </c>
      <c r="B327" s="450" t="s">
        <v>1240</v>
      </c>
      <c r="C327" s="451" t="s">
        <v>1241</v>
      </c>
      <c r="D327" s="451" t="s">
        <v>554</v>
      </c>
      <c r="E327" s="450" t="s">
        <v>521</v>
      </c>
      <c r="F327" s="458" t="s">
        <v>522</v>
      </c>
      <c r="G327" s="459">
        <v>1167.04</v>
      </c>
      <c r="H327" s="459">
        <v>1118</v>
      </c>
      <c r="I327" s="459">
        <f t="shared" si="12"/>
        <v>2285.04</v>
      </c>
      <c r="J327" s="459">
        <v>583.52</v>
      </c>
      <c r="K327" s="459">
        <f t="shared" si="13"/>
        <v>1701.52</v>
      </c>
      <c r="L327" s="461">
        <v>57.7</v>
      </c>
      <c r="M327" s="462">
        <v>6.24</v>
      </c>
      <c r="N327" s="456" t="s">
        <v>507</v>
      </c>
    </row>
    <row r="328" spans="1:14" ht="21" customHeight="1">
      <c r="A328" s="457">
        <f t="shared" si="14"/>
        <v>320</v>
      </c>
      <c r="B328" s="450" t="s">
        <v>1242</v>
      </c>
      <c r="C328" s="451" t="s">
        <v>1243</v>
      </c>
      <c r="D328" s="451" t="s">
        <v>695</v>
      </c>
      <c r="E328" s="450" t="s">
        <v>654</v>
      </c>
      <c r="F328" s="458" t="s">
        <v>522</v>
      </c>
      <c r="G328" s="459">
        <v>1740.44</v>
      </c>
      <c r="H328" s="459">
        <v>1118</v>
      </c>
      <c r="I328" s="459">
        <f t="shared" si="12"/>
        <v>2858.44</v>
      </c>
      <c r="J328" s="459">
        <v>815.05</v>
      </c>
      <c r="K328" s="459">
        <f t="shared" si="13"/>
        <v>2043.39</v>
      </c>
      <c r="L328" s="461">
        <v>76.69</v>
      </c>
      <c r="M328" s="462">
        <v>8.4</v>
      </c>
      <c r="N328" s="456" t="s">
        <v>507</v>
      </c>
    </row>
    <row r="329" spans="1:14" ht="21" customHeight="1">
      <c r="A329" s="457">
        <f t="shared" si="14"/>
        <v>321</v>
      </c>
      <c r="B329" s="450" t="s">
        <v>1244</v>
      </c>
      <c r="C329" s="451" t="s">
        <v>1245</v>
      </c>
      <c r="D329" s="451" t="s">
        <v>554</v>
      </c>
      <c r="E329" s="450" t="s">
        <v>521</v>
      </c>
      <c r="F329" s="458" t="s">
        <v>512</v>
      </c>
      <c r="G329" s="459">
        <v>1204.8000000000002</v>
      </c>
      <c r="H329" s="459">
        <v>1118</v>
      </c>
      <c r="I329" s="459">
        <f t="shared" si="12"/>
        <v>2322.8</v>
      </c>
      <c r="J329" s="459">
        <v>100.16</v>
      </c>
      <c r="K329" s="459">
        <f t="shared" si="13"/>
        <v>2222.6400000000003</v>
      </c>
      <c r="L329" s="461">
        <v>58.95</v>
      </c>
      <c r="M329" s="462">
        <v>6.38</v>
      </c>
      <c r="N329" s="456" t="s">
        <v>507</v>
      </c>
    </row>
    <row r="330" spans="1:14" ht="21" customHeight="1">
      <c r="A330" s="457">
        <f t="shared" si="14"/>
        <v>322</v>
      </c>
      <c r="B330" s="450" t="s">
        <v>1246</v>
      </c>
      <c r="C330" s="451" t="s">
        <v>1247</v>
      </c>
      <c r="D330" s="451" t="s">
        <v>753</v>
      </c>
      <c r="E330" s="450" t="s">
        <v>571</v>
      </c>
      <c r="F330" s="458" t="s">
        <v>522</v>
      </c>
      <c r="G330" s="459">
        <v>1616.43</v>
      </c>
      <c r="H330" s="459">
        <v>1118</v>
      </c>
      <c r="I330" s="459">
        <f aca="true" t="shared" si="15" ref="I330:I393">SUM(G330:H330)</f>
        <v>2734.4300000000003</v>
      </c>
      <c r="J330" s="459">
        <v>783.77</v>
      </c>
      <c r="K330" s="459">
        <f aca="true" t="shared" si="16" ref="K330:K393">I330-J330</f>
        <v>1950.6600000000003</v>
      </c>
      <c r="L330" s="461">
        <v>76.66</v>
      </c>
      <c r="M330" s="462">
        <v>8.4</v>
      </c>
      <c r="N330" s="456" t="s">
        <v>507</v>
      </c>
    </row>
    <row r="331" spans="1:14" ht="21" customHeight="1">
      <c r="A331" s="457">
        <f aca="true" t="shared" si="17" ref="A331:A394">A330+1</f>
        <v>323</v>
      </c>
      <c r="B331" s="450" t="s">
        <v>1248</v>
      </c>
      <c r="C331" s="451" t="s">
        <v>1249</v>
      </c>
      <c r="D331" s="451" t="s">
        <v>515</v>
      </c>
      <c r="E331" s="450" t="s">
        <v>516</v>
      </c>
      <c r="F331" s="458" t="s">
        <v>517</v>
      </c>
      <c r="G331" s="459">
        <v>1193.58</v>
      </c>
      <c r="H331" s="459">
        <v>1118</v>
      </c>
      <c r="I331" s="459">
        <f t="shared" si="15"/>
        <v>2311.58</v>
      </c>
      <c r="J331" s="459">
        <v>84.56</v>
      </c>
      <c r="K331" s="459">
        <f t="shared" si="16"/>
        <v>2227.02</v>
      </c>
      <c r="L331" s="461">
        <v>55.08</v>
      </c>
      <c r="M331" s="462">
        <v>5.9399999999999995</v>
      </c>
      <c r="N331" s="456" t="s">
        <v>507</v>
      </c>
    </row>
    <row r="332" spans="1:14" ht="21" customHeight="1">
      <c r="A332" s="457">
        <f t="shared" si="17"/>
        <v>324</v>
      </c>
      <c r="B332" s="450" t="s">
        <v>1250</v>
      </c>
      <c r="C332" s="451" t="s">
        <v>1251</v>
      </c>
      <c r="D332" s="451" t="s">
        <v>606</v>
      </c>
      <c r="E332" s="450" t="s">
        <v>564</v>
      </c>
      <c r="F332" s="458" t="s">
        <v>522</v>
      </c>
      <c r="G332" s="459">
        <v>616.9100000000001</v>
      </c>
      <c r="H332" s="459">
        <v>1118</v>
      </c>
      <c r="I332" s="459">
        <f t="shared" si="15"/>
        <v>1734.91</v>
      </c>
      <c r="J332" s="459">
        <v>154.51</v>
      </c>
      <c r="K332" s="459">
        <f t="shared" si="16"/>
        <v>1580.4</v>
      </c>
      <c r="L332" s="461">
        <v>53.66</v>
      </c>
      <c r="M332" s="462">
        <v>4.6899999999999995</v>
      </c>
      <c r="N332" s="456" t="s">
        <v>551</v>
      </c>
    </row>
    <row r="333" spans="1:14" ht="21" customHeight="1">
      <c r="A333" s="457">
        <f t="shared" si="17"/>
        <v>325</v>
      </c>
      <c r="B333" s="450" t="s">
        <v>1252</v>
      </c>
      <c r="C333" s="451" t="s">
        <v>1253</v>
      </c>
      <c r="D333" s="451" t="s">
        <v>554</v>
      </c>
      <c r="E333" s="450" t="s">
        <v>521</v>
      </c>
      <c r="F333" s="458" t="s">
        <v>522</v>
      </c>
      <c r="G333" s="459">
        <v>1217.0700000000002</v>
      </c>
      <c r="H333" s="459">
        <v>1118</v>
      </c>
      <c r="I333" s="459">
        <f t="shared" si="15"/>
        <v>2335.07</v>
      </c>
      <c r="J333" s="459">
        <v>110.08</v>
      </c>
      <c r="K333" s="459">
        <f t="shared" si="16"/>
        <v>2224.9900000000002</v>
      </c>
      <c r="L333" s="461">
        <v>58.9</v>
      </c>
      <c r="M333" s="462">
        <v>6.38</v>
      </c>
      <c r="N333" s="456" t="s">
        <v>507</v>
      </c>
    </row>
    <row r="334" spans="1:14" ht="21" customHeight="1">
      <c r="A334" s="457">
        <f t="shared" si="17"/>
        <v>326</v>
      </c>
      <c r="B334" s="450" t="s">
        <v>1254</v>
      </c>
      <c r="C334" s="451" t="s">
        <v>1255</v>
      </c>
      <c r="D334" s="451" t="s">
        <v>635</v>
      </c>
      <c r="E334" s="450" t="s">
        <v>636</v>
      </c>
      <c r="F334" s="458" t="s">
        <v>517</v>
      </c>
      <c r="G334" s="459">
        <v>4087.15</v>
      </c>
      <c r="H334" s="459">
        <v>728</v>
      </c>
      <c r="I334" s="459">
        <f t="shared" si="15"/>
        <v>4815.15</v>
      </c>
      <c r="J334" s="459">
        <v>961.6600000000001</v>
      </c>
      <c r="K334" s="459">
        <f t="shared" si="16"/>
        <v>3853.49</v>
      </c>
      <c r="L334" s="461">
        <v>335.33</v>
      </c>
      <c r="M334" s="462">
        <v>36.14</v>
      </c>
      <c r="N334" s="456" t="s">
        <v>507</v>
      </c>
    </row>
    <row r="335" spans="1:14" ht="21" customHeight="1">
      <c r="A335" s="457">
        <f t="shared" si="17"/>
        <v>327</v>
      </c>
      <c r="B335" s="450" t="s">
        <v>1256</v>
      </c>
      <c r="C335" s="451" t="s">
        <v>1257</v>
      </c>
      <c r="D335" s="451" t="s">
        <v>554</v>
      </c>
      <c r="E335" s="450" t="s">
        <v>521</v>
      </c>
      <c r="F335" s="458" t="s">
        <v>522</v>
      </c>
      <c r="G335" s="459">
        <v>1200.8000000000002</v>
      </c>
      <c r="H335" s="459">
        <v>1118</v>
      </c>
      <c r="I335" s="459">
        <f t="shared" si="15"/>
        <v>2318.8</v>
      </c>
      <c r="J335" s="459">
        <v>109.41999999999999</v>
      </c>
      <c r="K335" s="459">
        <f t="shared" si="16"/>
        <v>2209.38</v>
      </c>
      <c r="L335" s="461">
        <v>58.68</v>
      </c>
      <c r="M335" s="462">
        <v>6.359999999999999</v>
      </c>
      <c r="N335" s="456" t="s">
        <v>507</v>
      </c>
    </row>
    <row r="336" spans="1:14" ht="21" customHeight="1">
      <c r="A336" s="457">
        <f t="shared" si="17"/>
        <v>328</v>
      </c>
      <c r="B336" s="450" t="s">
        <v>1258</v>
      </c>
      <c r="C336" s="451" t="s">
        <v>1259</v>
      </c>
      <c r="D336" s="451" t="s">
        <v>554</v>
      </c>
      <c r="E336" s="450" t="s">
        <v>521</v>
      </c>
      <c r="F336" s="458" t="s">
        <v>543</v>
      </c>
      <c r="G336" s="459">
        <v>1233.2600000000002</v>
      </c>
      <c r="H336" s="459">
        <v>1118</v>
      </c>
      <c r="I336" s="459">
        <f t="shared" si="15"/>
        <v>2351.26</v>
      </c>
      <c r="J336" s="459">
        <v>109.22</v>
      </c>
      <c r="K336" s="459">
        <f t="shared" si="16"/>
        <v>2242.0400000000004</v>
      </c>
      <c r="L336" s="461">
        <v>58.31</v>
      </c>
      <c r="M336" s="462">
        <v>6.3100000000000005</v>
      </c>
      <c r="N336" s="456" t="s">
        <v>507</v>
      </c>
    </row>
    <row r="337" spans="1:14" ht="21" customHeight="1">
      <c r="A337" s="457">
        <f t="shared" si="17"/>
        <v>329</v>
      </c>
      <c r="B337" s="450" t="s">
        <v>1260</v>
      </c>
      <c r="C337" s="451" t="s">
        <v>1261</v>
      </c>
      <c r="D337" s="451" t="s">
        <v>1262</v>
      </c>
      <c r="E337" s="450" t="s">
        <v>521</v>
      </c>
      <c r="F337" s="458" t="s">
        <v>522</v>
      </c>
      <c r="G337" s="459">
        <v>619.82</v>
      </c>
      <c r="H337" s="459">
        <v>1118</v>
      </c>
      <c r="I337" s="459">
        <f t="shared" si="15"/>
        <v>1737.8200000000002</v>
      </c>
      <c r="J337" s="459">
        <v>645.24</v>
      </c>
      <c r="K337" s="459">
        <f t="shared" si="16"/>
        <v>1092.5800000000002</v>
      </c>
      <c r="L337" s="461">
        <v>54.82</v>
      </c>
      <c r="M337" s="462">
        <v>4.76</v>
      </c>
      <c r="N337" s="456" t="s">
        <v>551</v>
      </c>
    </row>
    <row r="338" spans="1:14" ht="21" customHeight="1">
      <c r="A338" s="457">
        <f t="shared" si="17"/>
        <v>330</v>
      </c>
      <c r="B338" s="450" t="s">
        <v>1263</v>
      </c>
      <c r="C338" s="451" t="s">
        <v>1264</v>
      </c>
      <c r="D338" s="451" t="s">
        <v>653</v>
      </c>
      <c r="E338" s="450" t="s">
        <v>654</v>
      </c>
      <c r="F338" s="458" t="s">
        <v>543</v>
      </c>
      <c r="G338" s="459">
        <v>1581.13</v>
      </c>
      <c r="H338" s="459">
        <v>1118</v>
      </c>
      <c r="I338" s="459">
        <f t="shared" si="15"/>
        <v>2699.13</v>
      </c>
      <c r="J338" s="459">
        <v>125.03</v>
      </c>
      <c r="K338" s="459">
        <f t="shared" si="16"/>
        <v>2574.1</v>
      </c>
      <c r="L338" s="461">
        <v>76.69</v>
      </c>
      <c r="M338" s="462">
        <v>8.4</v>
      </c>
      <c r="N338" s="456" t="s">
        <v>507</v>
      </c>
    </row>
    <row r="339" spans="1:14" ht="21" customHeight="1">
      <c r="A339" s="457">
        <f t="shared" si="17"/>
        <v>331</v>
      </c>
      <c r="B339" s="450" t="s">
        <v>1265</v>
      </c>
      <c r="C339" s="451" t="s">
        <v>1266</v>
      </c>
      <c r="D339" s="451" t="s">
        <v>554</v>
      </c>
      <c r="E339" s="450" t="s">
        <v>521</v>
      </c>
      <c r="F339" s="458" t="s">
        <v>522</v>
      </c>
      <c r="G339" s="459">
        <v>1208.13</v>
      </c>
      <c r="H339" s="459">
        <v>1118</v>
      </c>
      <c r="I339" s="459">
        <f t="shared" si="15"/>
        <v>2326.13</v>
      </c>
      <c r="J339" s="459">
        <v>901.9300000000001</v>
      </c>
      <c r="K339" s="459">
        <f t="shared" si="16"/>
        <v>1424.2</v>
      </c>
      <c r="L339" s="461">
        <v>56.04</v>
      </c>
      <c r="M339" s="462">
        <v>6.07</v>
      </c>
      <c r="N339" s="456" t="s">
        <v>507</v>
      </c>
    </row>
    <row r="340" spans="1:14" ht="21" customHeight="1">
      <c r="A340" s="457">
        <f t="shared" si="17"/>
        <v>332</v>
      </c>
      <c r="B340" s="450" t="s">
        <v>1267</v>
      </c>
      <c r="C340" s="451" t="s">
        <v>1268</v>
      </c>
      <c r="D340" s="451" t="s">
        <v>510</v>
      </c>
      <c r="E340" s="450" t="s">
        <v>582</v>
      </c>
      <c r="F340" s="458" t="s">
        <v>522</v>
      </c>
      <c r="G340" s="459">
        <v>1233.63</v>
      </c>
      <c r="H340" s="459">
        <v>1118</v>
      </c>
      <c r="I340" s="459">
        <f t="shared" si="15"/>
        <v>2351.63</v>
      </c>
      <c r="J340" s="459">
        <v>791.76</v>
      </c>
      <c r="K340" s="459">
        <f t="shared" si="16"/>
        <v>1559.8700000000001</v>
      </c>
      <c r="L340" s="461">
        <v>63.36</v>
      </c>
      <c r="M340" s="462">
        <v>6.93</v>
      </c>
      <c r="N340" s="456" t="s">
        <v>507</v>
      </c>
    </row>
    <row r="341" spans="1:14" ht="21" customHeight="1">
      <c r="A341" s="457">
        <f t="shared" si="17"/>
        <v>333</v>
      </c>
      <c r="B341" s="450" t="s">
        <v>1269</v>
      </c>
      <c r="C341" s="451" t="s">
        <v>1270</v>
      </c>
      <c r="D341" s="451" t="s">
        <v>504</v>
      </c>
      <c r="E341" s="450" t="s">
        <v>505</v>
      </c>
      <c r="F341" s="458" t="s">
        <v>517</v>
      </c>
      <c r="G341" s="459">
        <v>3559.96</v>
      </c>
      <c r="H341" s="459">
        <v>818</v>
      </c>
      <c r="I341" s="459">
        <f t="shared" si="15"/>
        <v>4377.96</v>
      </c>
      <c r="J341" s="459">
        <v>662.5699999999999</v>
      </c>
      <c r="K341" s="459">
        <f t="shared" si="16"/>
        <v>3715.3900000000003</v>
      </c>
      <c r="L341" s="461">
        <v>276.12</v>
      </c>
      <c r="M341" s="462">
        <v>29.76</v>
      </c>
      <c r="N341" s="456" t="s">
        <v>507</v>
      </c>
    </row>
    <row r="342" spans="1:14" ht="21" customHeight="1">
      <c r="A342" s="457">
        <f t="shared" si="17"/>
        <v>334</v>
      </c>
      <c r="B342" s="450" t="s">
        <v>1271</v>
      </c>
      <c r="C342" s="451" t="s">
        <v>1272</v>
      </c>
      <c r="D342" s="451" t="s">
        <v>695</v>
      </c>
      <c r="E342" s="450" t="s">
        <v>654</v>
      </c>
      <c r="F342" s="458" t="s">
        <v>537</v>
      </c>
      <c r="G342" s="459">
        <v>1865.76</v>
      </c>
      <c r="H342" s="459">
        <v>1118</v>
      </c>
      <c r="I342" s="459">
        <f t="shared" si="15"/>
        <v>2983.76</v>
      </c>
      <c r="J342" s="459">
        <v>1507.48</v>
      </c>
      <c r="K342" s="459">
        <f t="shared" si="16"/>
        <v>1476.2800000000002</v>
      </c>
      <c r="L342" s="461">
        <v>79.39</v>
      </c>
      <c r="M342" s="462">
        <v>8.690000000000001</v>
      </c>
      <c r="N342" s="456" t="s">
        <v>507</v>
      </c>
    </row>
    <row r="343" spans="1:14" ht="21" customHeight="1">
      <c r="A343" s="457">
        <f t="shared" si="17"/>
        <v>335</v>
      </c>
      <c r="B343" s="450" t="s">
        <v>1273</v>
      </c>
      <c r="C343" s="451" t="s">
        <v>1274</v>
      </c>
      <c r="D343" s="451" t="s">
        <v>504</v>
      </c>
      <c r="E343" s="450" t="s">
        <v>505</v>
      </c>
      <c r="F343" s="458" t="s">
        <v>522</v>
      </c>
      <c r="G343" s="459">
        <v>3427.52</v>
      </c>
      <c r="H343" s="459">
        <v>1938</v>
      </c>
      <c r="I343" s="459">
        <f t="shared" si="15"/>
        <v>5365.52</v>
      </c>
      <c r="J343" s="459">
        <v>643.5699999999999</v>
      </c>
      <c r="K343" s="459">
        <f t="shared" si="16"/>
        <v>4721.950000000001</v>
      </c>
      <c r="L343" s="461">
        <v>276.12</v>
      </c>
      <c r="M343" s="462">
        <v>29.76</v>
      </c>
      <c r="N343" s="456" t="s">
        <v>507</v>
      </c>
    </row>
    <row r="344" spans="1:14" ht="21" customHeight="1">
      <c r="A344" s="457">
        <f t="shared" si="17"/>
        <v>336</v>
      </c>
      <c r="B344" s="450" t="s">
        <v>1275</v>
      </c>
      <c r="C344" s="451" t="s">
        <v>1276</v>
      </c>
      <c r="D344" s="451" t="s">
        <v>531</v>
      </c>
      <c r="E344" s="450" t="s">
        <v>521</v>
      </c>
      <c r="F344" s="458" t="s">
        <v>506</v>
      </c>
      <c r="G344" s="459">
        <v>622.6600000000001</v>
      </c>
      <c r="H344" s="459">
        <v>1558</v>
      </c>
      <c r="I344" s="459">
        <f t="shared" si="15"/>
        <v>2180.66</v>
      </c>
      <c r="J344" s="459">
        <v>270.38</v>
      </c>
      <c r="K344" s="459">
        <f t="shared" si="16"/>
        <v>1910.2799999999997</v>
      </c>
      <c r="L344" s="461">
        <v>55.08</v>
      </c>
      <c r="M344" s="462">
        <v>4.79</v>
      </c>
      <c r="N344" s="456" t="s">
        <v>551</v>
      </c>
    </row>
    <row r="345" spans="1:14" ht="21" customHeight="1">
      <c r="A345" s="457">
        <f t="shared" si="17"/>
        <v>337</v>
      </c>
      <c r="B345" s="450" t="s">
        <v>1277</v>
      </c>
      <c r="C345" s="451" t="s">
        <v>1278</v>
      </c>
      <c r="D345" s="451" t="s">
        <v>546</v>
      </c>
      <c r="E345" s="450" t="s">
        <v>674</v>
      </c>
      <c r="F345" s="458" t="s">
        <v>522</v>
      </c>
      <c r="G345" s="459">
        <v>1793.85</v>
      </c>
      <c r="H345" s="459">
        <v>1118</v>
      </c>
      <c r="I345" s="459">
        <f t="shared" si="15"/>
        <v>2911.85</v>
      </c>
      <c r="J345" s="459">
        <v>1686.96</v>
      </c>
      <c r="K345" s="459">
        <f t="shared" si="16"/>
        <v>1224.8899999999999</v>
      </c>
      <c r="L345" s="461">
        <v>84.69</v>
      </c>
      <c r="M345" s="462">
        <v>9.26</v>
      </c>
      <c r="N345" s="456" t="s">
        <v>507</v>
      </c>
    </row>
    <row r="346" spans="1:14" ht="21" customHeight="1">
      <c r="A346" s="457">
        <f t="shared" si="17"/>
        <v>338</v>
      </c>
      <c r="B346" s="450" t="s">
        <v>1279</v>
      </c>
      <c r="C346" s="451" t="s">
        <v>1280</v>
      </c>
      <c r="D346" s="451" t="s">
        <v>546</v>
      </c>
      <c r="E346" s="450" t="s">
        <v>674</v>
      </c>
      <c r="F346" s="458" t="s">
        <v>522</v>
      </c>
      <c r="G346" s="459">
        <v>1792.33</v>
      </c>
      <c r="H346" s="459">
        <v>1938</v>
      </c>
      <c r="I346" s="459">
        <f t="shared" si="15"/>
        <v>3730.33</v>
      </c>
      <c r="J346" s="459">
        <v>130.82</v>
      </c>
      <c r="K346" s="459">
        <f t="shared" si="16"/>
        <v>3599.5099999999998</v>
      </c>
      <c r="L346" s="461">
        <v>80.71</v>
      </c>
      <c r="M346" s="462">
        <v>8.83</v>
      </c>
      <c r="N346" s="456" t="s">
        <v>507</v>
      </c>
    </row>
    <row r="347" spans="1:14" ht="21" customHeight="1">
      <c r="A347" s="457">
        <f t="shared" si="17"/>
        <v>339</v>
      </c>
      <c r="B347" s="450" t="s">
        <v>1281</v>
      </c>
      <c r="C347" s="451" t="s">
        <v>1282</v>
      </c>
      <c r="D347" s="451" t="s">
        <v>1137</v>
      </c>
      <c r="E347" s="450" t="s">
        <v>564</v>
      </c>
      <c r="F347" s="458" t="s">
        <v>522</v>
      </c>
      <c r="G347" s="459">
        <v>739.3900000000001</v>
      </c>
      <c r="H347" s="459">
        <v>1118</v>
      </c>
      <c r="I347" s="459">
        <f t="shared" si="15"/>
        <v>1857.39</v>
      </c>
      <c r="J347" s="459">
        <v>744.0799999999999</v>
      </c>
      <c r="K347" s="459">
        <f t="shared" si="16"/>
        <v>1113.3100000000002</v>
      </c>
      <c r="L347" s="461">
        <v>58.08</v>
      </c>
      <c r="M347" s="462">
        <v>6.33</v>
      </c>
      <c r="N347" s="456" t="s">
        <v>507</v>
      </c>
    </row>
    <row r="348" spans="1:14" ht="21" customHeight="1">
      <c r="A348" s="457">
        <f t="shared" si="17"/>
        <v>340</v>
      </c>
      <c r="B348" s="450" t="s">
        <v>1283</v>
      </c>
      <c r="C348" s="451" t="s">
        <v>1284</v>
      </c>
      <c r="D348" s="451" t="s">
        <v>1285</v>
      </c>
      <c r="E348" s="450" t="s">
        <v>1013</v>
      </c>
      <c r="F348" s="458" t="s">
        <v>543</v>
      </c>
      <c r="G348" s="459">
        <v>685.47</v>
      </c>
      <c r="H348" s="459">
        <v>1118</v>
      </c>
      <c r="I348" s="459">
        <f t="shared" si="15"/>
        <v>1803.47</v>
      </c>
      <c r="J348" s="459">
        <v>361.78</v>
      </c>
      <c r="K348" s="459">
        <f t="shared" si="16"/>
        <v>1441.69</v>
      </c>
      <c r="L348" s="461">
        <v>58.57</v>
      </c>
      <c r="M348" s="462">
        <v>6.43</v>
      </c>
      <c r="N348" s="463" t="s">
        <v>507</v>
      </c>
    </row>
    <row r="349" spans="1:14" ht="21" customHeight="1">
      <c r="A349" s="457">
        <f t="shared" si="17"/>
        <v>341</v>
      </c>
      <c r="B349" s="450" t="s">
        <v>1286</v>
      </c>
      <c r="C349" s="451" t="s">
        <v>1287</v>
      </c>
      <c r="D349" s="451" t="s">
        <v>554</v>
      </c>
      <c r="E349" s="450" t="s">
        <v>521</v>
      </c>
      <c r="F349" s="458" t="s">
        <v>522</v>
      </c>
      <c r="G349" s="459">
        <v>1195.64</v>
      </c>
      <c r="H349" s="459">
        <v>1118</v>
      </c>
      <c r="I349" s="459">
        <f t="shared" si="15"/>
        <v>2313.6400000000003</v>
      </c>
      <c r="J349" s="459">
        <v>1216.77</v>
      </c>
      <c r="K349" s="459">
        <f t="shared" si="16"/>
        <v>1096.8700000000003</v>
      </c>
      <c r="L349" s="461">
        <v>56.97</v>
      </c>
      <c r="M349" s="462">
        <v>6.16</v>
      </c>
      <c r="N349" s="456" t="s">
        <v>507</v>
      </c>
    </row>
    <row r="350" spans="1:14" ht="21" customHeight="1">
      <c r="A350" s="457">
        <f t="shared" si="17"/>
        <v>342</v>
      </c>
      <c r="B350" s="450" t="s">
        <v>1288</v>
      </c>
      <c r="C350" s="451" t="s">
        <v>1289</v>
      </c>
      <c r="D350" s="451" t="s">
        <v>554</v>
      </c>
      <c r="E350" s="450" t="s">
        <v>521</v>
      </c>
      <c r="F350" s="458" t="s">
        <v>512</v>
      </c>
      <c r="G350" s="459">
        <v>1068.5</v>
      </c>
      <c r="H350" s="459">
        <v>903.64</v>
      </c>
      <c r="I350" s="459">
        <f t="shared" si="15"/>
        <v>1972.1399999999999</v>
      </c>
      <c r="J350" s="459">
        <v>1137.9</v>
      </c>
      <c r="K350" s="459">
        <f t="shared" si="16"/>
        <v>834.2399999999998</v>
      </c>
      <c r="L350" s="461">
        <v>58.9</v>
      </c>
      <c r="M350" s="462">
        <v>6.38</v>
      </c>
      <c r="N350" s="456" t="s">
        <v>507</v>
      </c>
    </row>
    <row r="351" spans="1:14" ht="21" customHeight="1">
      <c r="A351" s="457">
        <f t="shared" si="17"/>
        <v>343</v>
      </c>
      <c r="B351" s="450" t="s">
        <v>1290</v>
      </c>
      <c r="C351" s="451" t="s">
        <v>1291</v>
      </c>
      <c r="D351" s="451" t="s">
        <v>515</v>
      </c>
      <c r="E351" s="450" t="s">
        <v>516</v>
      </c>
      <c r="F351" s="458" t="s">
        <v>506</v>
      </c>
      <c r="G351" s="459">
        <v>1115.5900000000001</v>
      </c>
      <c r="H351" s="459">
        <v>989.28</v>
      </c>
      <c r="I351" s="459">
        <f t="shared" si="15"/>
        <v>2104.87</v>
      </c>
      <c r="J351" s="459">
        <v>1147.8</v>
      </c>
      <c r="K351" s="459">
        <f t="shared" si="16"/>
        <v>957.0699999999999</v>
      </c>
      <c r="L351" s="461">
        <v>55.35</v>
      </c>
      <c r="M351" s="462">
        <v>5.97</v>
      </c>
      <c r="N351" s="456" t="s">
        <v>507</v>
      </c>
    </row>
    <row r="352" spans="1:14" ht="21" customHeight="1">
      <c r="A352" s="457">
        <f t="shared" si="17"/>
        <v>344</v>
      </c>
      <c r="B352" s="450" t="s">
        <v>1292</v>
      </c>
      <c r="C352" s="451" t="s">
        <v>1293</v>
      </c>
      <c r="D352" s="451" t="s">
        <v>554</v>
      </c>
      <c r="E352" s="450" t="s">
        <v>521</v>
      </c>
      <c r="F352" s="458" t="s">
        <v>543</v>
      </c>
      <c r="G352" s="459">
        <v>1217.69</v>
      </c>
      <c r="H352" s="459">
        <v>1118</v>
      </c>
      <c r="I352" s="459">
        <f t="shared" si="15"/>
        <v>2335.69</v>
      </c>
      <c r="J352" s="459">
        <v>423.51</v>
      </c>
      <c r="K352" s="459">
        <f t="shared" si="16"/>
        <v>1912.18</v>
      </c>
      <c r="L352" s="461">
        <v>58.95</v>
      </c>
      <c r="M352" s="462">
        <v>6.38</v>
      </c>
      <c r="N352" s="456" t="s">
        <v>507</v>
      </c>
    </row>
    <row r="353" spans="1:14" ht="21" customHeight="1">
      <c r="A353" s="457">
        <f t="shared" si="17"/>
        <v>345</v>
      </c>
      <c r="B353" s="450" t="s">
        <v>1294</v>
      </c>
      <c r="C353" s="451" t="s">
        <v>1295</v>
      </c>
      <c r="D353" s="451" t="s">
        <v>558</v>
      </c>
      <c r="E353" s="450" t="s">
        <v>559</v>
      </c>
      <c r="F353" s="458" t="s">
        <v>506</v>
      </c>
      <c r="G353" s="459">
        <v>940.24</v>
      </c>
      <c r="H353" s="459">
        <v>1118</v>
      </c>
      <c r="I353" s="459">
        <f t="shared" si="15"/>
        <v>2058.24</v>
      </c>
      <c r="J353" s="459">
        <v>139.92999999999998</v>
      </c>
      <c r="K353" s="459">
        <f t="shared" si="16"/>
        <v>1918.3099999999997</v>
      </c>
      <c r="L353" s="461">
        <v>76.69</v>
      </c>
      <c r="M353" s="462">
        <v>8.4</v>
      </c>
      <c r="N353" s="456" t="s">
        <v>507</v>
      </c>
    </row>
    <row r="354" spans="1:14" ht="21" customHeight="1">
      <c r="A354" s="457">
        <f t="shared" si="17"/>
        <v>346</v>
      </c>
      <c r="B354" s="450" t="s">
        <v>1296</v>
      </c>
      <c r="C354" s="451" t="s">
        <v>1297</v>
      </c>
      <c r="D354" s="451" t="s">
        <v>531</v>
      </c>
      <c r="E354" s="450" t="s">
        <v>555</v>
      </c>
      <c r="F354" s="458" t="s">
        <v>537</v>
      </c>
      <c r="G354" s="459">
        <v>650.76</v>
      </c>
      <c r="H354" s="459">
        <v>1118</v>
      </c>
      <c r="I354" s="459">
        <f t="shared" si="15"/>
        <v>1768.76</v>
      </c>
      <c r="J354" s="459">
        <v>959.56</v>
      </c>
      <c r="K354" s="459">
        <f t="shared" si="16"/>
        <v>809.2</v>
      </c>
      <c r="L354" s="461">
        <v>57.16</v>
      </c>
      <c r="M354" s="462">
        <v>6.21</v>
      </c>
      <c r="N354" s="456" t="s">
        <v>507</v>
      </c>
    </row>
    <row r="355" spans="1:14" ht="21" customHeight="1">
      <c r="A355" s="457">
        <f t="shared" si="17"/>
        <v>347</v>
      </c>
      <c r="B355" s="450" t="s">
        <v>1298</v>
      </c>
      <c r="C355" s="451" t="s">
        <v>1299</v>
      </c>
      <c r="D355" s="451" t="s">
        <v>554</v>
      </c>
      <c r="E355" s="450" t="s">
        <v>521</v>
      </c>
      <c r="F355" s="458" t="s">
        <v>543</v>
      </c>
      <c r="G355" s="459">
        <v>1206.73</v>
      </c>
      <c r="H355" s="459">
        <v>1118</v>
      </c>
      <c r="I355" s="459">
        <f t="shared" si="15"/>
        <v>2324.73</v>
      </c>
      <c r="J355" s="459">
        <v>948.13</v>
      </c>
      <c r="K355" s="459">
        <f t="shared" si="16"/>
        <v>1376.6</v>
      </c>
      <c r="L355" s="461">
        <v>57.97</v>
      </c>
      <c r="M355" s="462">
        <v>6.279999999999999</v>
      </c>
      <c r="N355" s="456" t="s">
        <v>507</v>
      </c>
    </row>
    <row r="356" spans="1:14" ht="21" customHeight="1">
      <c r="A356" s="457">
        <f t="shared" si="17"/>
        <v>348</v>
      </c>
      <c r="B356" s="450" t="s">
        <v>1300</v>
      </c>
      <c r="C356" s="451" t="s">
        <v>1301</v>
      </c>
      <c r="D356" s="451" t="s">
        <v>606</v>
      </c>
      <c r="E356" s="450" t="s">
        <v>564</v>
      </c>
      <c r="F356" s="458" t="s">
        <v>543</v>
      </c>
      <c r="G356" s="459">
        <v>639.8100000000001</v>
      </c>
      <c r="H356" s="459">
        <v>1118</v>
      </c>
      <c r="I356" s="459">
        <f t="shared" si="15"/>
        <v>1757.81</v>
      </c>
      <c r="J356" s="459">
        <v>906.27</v>
      </c>
      <c r="K356" s="459">
        <f t="shared" si="16"/>
        <v>851.54</v>
      </c>
      <c r="L356" s="461">
        <v>55.72</v>
      </c>
      <c r="M356" s="462">
        <v>4.859999999999999</v>
      </c>
      <c r="N356" s="456" t="s">
        <v>551</v>
      </c>
    </row>
    <row r="357" spans="1:14" ht="21" customHeight="1">
      <c r="A357" s="457">
        <f t="shared" si="17"/>
        <v>349</v>
      </c>
      <c r="B357" s="450" t="s">
        <v>1302</v>
      </c>
      <c r="C357" s="451" t="s">
        <v>1303</v>
      </c>
      <c r="D357" s="451" t="s">
        <v>535</v>
      </c>
      <c r="E357" s="450" t="s">
        <v>571</v>
      </c>
      <c r="F357" s="458" t="s">
        <v>522</v>
      </c>
      <c r="G357" s="459">
        <v>1443.17</v>
      </c>
      <c r="H357" s="459">
        <v>1100.82</v>
      </c>
      <c r="I357" s="459">
        <f t="shared" si="15"/>
        <v>2543.99</v>
      </c>
      <c r="J357" s="459">
        <v>1371.5900000000001</v>
      </c>
      <c r="K357" s="459">
        <f t="shared" si="16"/>
        <v>1172.3999999999996</v>
      </c>
      <c r="L357" s="461">
        <v>78.97</v>
      </c>
      <c r="M357" s="462">
        <v>8.65</v>
      </c>
      <c r="N357" s="456" t="s">
        <v>538</v>
      </c>
    </row>
    <row r="358" spans="1:14" ht="21" customHeight="1">
      <c r="A358" s="457">
        <f t="shared" si="17"/>
        <v>350</v>
      </c>
      <c r="B358" s="450" t="s">
        <v>1304</v>
      </c>
      <c r="C358" s="451" t="s">
        <v>1305</v>
      </c>
      <c r="D358" s="451" t="s">
        <v>585</v>
      </c>
      <c r="E358" s="450" t="s">
        <v>586</v>
      </c>
      <c r="F358" s="458" t="s">
        <v>738</v>
      </c>
      <c r="G358" s="459">
        <v>962.5699999999999</v>
      </c>
      <c r="H358" s="459">
        <v>1010.82</v>
      </c>
      <c r="I358" s="459">
        <f t="shared" si="15"/>
        <v>1973.3899999999999</v>
      </c>
      <c r="J358" s="459">
        <v>1090.04</v>
      </c>
      <c r="K358" s="459">
        <f t="shared" si="16"/>
        <v>883.3499999999999</v>
      </c>
      <c r="L358" s="461">
        <v>59.28</v>
      </c>
      <c r="M358" s="462">
        <v>6.390000000000001</v>
      </c>
      <c r="N358" s="456" t="s">
        <v>507</v>
      </c>
    </row>
    <row r="359" spans="1:14" ht="21" customHeight="1">
      <c r="A359" s="457">
        <f t="shared" si="17"/>
        <v>351</v>
      </c>
      <c r="B359" s="450" t="s">
        <v>1306</v>
      </c>
      <c r="C359" s="451" t="s">
        <v>1307</v>
      </c>
      <c r="D359" s="451" t="s">
        <v>531</v>
      </c>
      <c r="E359" s="450" t="s">
        <v>526</v>
      </c>
      <c r="F359" s="458" t="s">
        <v>522</v>
      </c>
      <c r="G359" s="459">
        <v>654.59</v>
      </c>
      <c r="H359" s="459">
        <v>1118</v>
      </c>
      <c r="I359" s="459">
        <f t="shared" si="15"/>
        <v>1772.5900000000001</v>
      </c>
      <c r="J359" s="459">
        <v>472.28999999999996</v>
      </c>
      <c r="K359" s="459">
        <f t="shared" si="16"/>
        <v>1300.3000000000002</v>
      </c>
      <c r="L359" s="461">
        <v>58.4</v>
      </c>
      <c r="M359" s="462">
        <v>5.07</v>
      </c>
      <c r="N359" s="456" t="s">
        <v>551</v>
      </c>
    </row>
    <row r="360" spans="1:14" ht="21" customHeight="1">
      <c r="A360" s="457">
        <f t="shared" si="17"/>
        <v>352</v>
      </c>
      <c r="B360" s="450" t="s">
        <v>1308</v>
      </c>
      <c r="C360" s="451" t="s">
        <v>1309</v>
      </c>
      <c r="D360" s="451" t="s">
        <v>515</v>
      </c>
      <c r="E360" s="450" t="s">
        <v>516</v>
      </c>
      <c r="F360" s="458" t="s">
        <v>522</v>
      </c>
      <c r="G360" s="459">
        <v>636.57</v>
      </c>
      <c r="H360" s="459">
        <v>1118</v>
      </c>
      <c r="I360" s="459">
        <f t="shared" si="15"/>
        <v>1754.5700000000002</v>
      </c>
      <c r="J360" s="459">
        <v>694.29</v>
      </c>
      <c r="K360" s="459">
        <f t="shared" si="16"/>
        <v>1060.2800000000002</v>
      </c>
      <c r="L360" s="461">
        <v>57.01</v>
      </c>
      <c r="M360" s="462">
        <v>4.94</v>
      </c>
      <c r="N360" s="456" t="s">
        <v>538</v>
      </c>
    </row>
    <row r="361" spans="1:14" ht="21" customHeight="1">
      <c r="A361" s="457">
        <f t="shared" si="17"/>
        <v>353</v>
      </c>
      <c r="B361" s="450" t="s">
        <v>1310</v>
      </c>
      <c r="C361" s="451" t="s">
        <v>1311</v>
      </c>
      <c r="D361" s="451" t="s">
        <v>832</v>
      </c>
      <c r="E361" s="450" t="s">
        <v>564</v>
      </c>
      <c r="F361" s="458" t="s">
        <v>517</v>
      </c>
      <c r="G361" s="459">
        <v>1337.8200000000002</v>
      </c>
      <c r="H361" s="459">
        <v>1118</v>
      </c>
      <c r="I361" s="459">
        <f t="shared" si="15"/>
        <v>2455.82</v>
      </c>
      <c r="J361" s="459">
        <v>1222.21</v>
      </c>
      <c r="K361" s="459">
        <f t="shared" si="16"/>
        <v>1233.6100000000001</v>
      </c>
      <c r="L361" s="461">
        <v>65.31</v>
      </c>
      <c r="M361" s="462">
        <v>7.1</v>
      </c>
      <c r="N361" s="456" t="s">
        <v>507</v>
      </c>
    </row>
    <row r="362" spans="1:14" ht="21" customHeight="1">
      <c r="A362" s="457">
        <f t="shared" si="17"/>
        <v>354</v>
      </c>
      <c r="B362" s="450" t="s">
        <v>1312</v>
      </c>
      <c r="C362" s="451" t="s">
        <v>1313</v>
      </c>
      <c r="D362" s="451" t="s">
        <v>653</v>
      </c>
      <c r="E362" s="450" t="s">
        <v>654</v>
      </c>
      <c r="F362" s="458" t="s">
        <v>522</v>
      </c>
      <c r="G362" s="459">
        <v>1819.54</v>
      </c>
      <c r="H362" s="459">
        <v>1118</v>
      </c>
      <c r="I362" s="459">
        <f t="shared" si="15"/>
        <v>2937.54</v>
      </c>
      <c r="J362" s="459">
        <v>141.61</v>
      </c>
      <c r="K362" s="459">
        <f t="shared" si="16"/>
        <v>2795.93</v>
      </c>
      <c r="L362" s="461">
        <v>77.79</v>
      </c>
      <c r="M362" s="462">
        <v>8.52</v>
      </c>
      <c r="N362" s="456" t="s">
        <v>507</v>
      </c>
    </row>
    <row r="363" spans="1:14" ht="21" customHeight="1">
      <c r="A363" s="457">
        <f t="shared" si="17"/>
        <v>355</v>
      </c>
      <c r="B363" s="450" t="s">
        <v>1314</v>
      </c>
      <c r="C363" s="451" t="s">
        <v>1315</v>
      </c>
      <c r="D363" s="451" t="s">
        <v>525</v>
      </c>
      <c r="E363" s="450" t="s">
        <v>526</v>
      </c>
      <c r="F363" s="458" t="s">
        <v>543</v>
      </c>
      <c r="G363" s="459">
        <v>660.89</v>
      </c>
      <c r="H363" s="459">
        <v>1023.64</v>
      </c>
      <c r="I363" s="459">
        <f t="shared" si="15"/>
        <v>1684.53</v>
      </c>
      <c r="J363" s="459">
        <v>911.1800000000001</v>
      </c>
      <c r="K363" s="459">
        <f t="shared" si="16"/>
        <v>773.3499999999999</v>
      </c>
      <c r="L363" s="461">
        <v>58.97</v>
      </c>
      <c r="M363" s="462">
        <v>6.37</v>
      </c>
      <c r="N363" s="456" t="s">
        <v>507</v>
      </c>
    </row>
    <row r="364" spans="1:14" ht="21" customHeight="1">
      <c r="A364" s="457">
        <f t="shared" si="17"/>
        <v>356</v>
      </c>
      <c r="B364" s="450" t="s">
        <v>1316</v>
      </c>
      <c r="C364" s="451" t="s">
        <v>1317</v>
      </c>
      <c r="D364" s="451" t="s">
        <v>554</v>
      </c>
      <c r="E364" s="450" t="s">
        <v>555</v>
      </c>
      <c r="F364" s="458" t="s">
        <v>537</v>
      </c>
      <c r="G364" s="459">
        <v>1075.1299999999999</v>
      </c>
      <c r="H364" s="459">
        <v>1118</v>
      </c>
      <c r="I364" s="459">
        <f t="shared" si="15"/>
        <v>2193.13</v>
      </c>
      <c r="J364" s="459">
        <v>91.92</v>
      </c>
      <c r="K364" s="459">
        <f t="shared" si="16"/>
        <v>2101.21</v>
      </c>
      <c r="L364" s="461">
        <v>53.25</v>
      </c>
      <c r="M364" s="462">
        <v>5.79</v>
      </c>
      <c r="N364" s="456" t="s">
        <v>507</v>
      </c>
    </row>
    <row r="365" spans="1:14" ht="21" customHeight="1">
      <c r="A365" s="457">
        <f t="shared" si="17"/>
        <v>357</v>
      </c>
      <c r="B365" s="450" t="s">
        <v>1318</v>
      </c>
      <c r="C365" s="451" t="s">
        <v>1319</v>
      </c>
      <c r="D365" s="451" t="s">
        <v>554</v>
      </c>
      <c r="E365" s="450" t="s">
        <v>521</v>
      </c>
      <c r="F365" s="458" t="s">
        <v>522</v>
      </c>
      <c r="G365" s="459">
        <v>1202.8000000000002</v>
      </c>
      <c r="H365" s="459">
        <v>1118</v>
      </c>
      <c r="I365" s="459">
        <f t="shared" si="15"/>
        <v>2320.8</v>
      </c>
      <c r="J365" s="459">
        <v>102.05999999999999</v>
      </c>
      <c r="K365" s="459">
        <f t="shared" si="16"/>
        <v>2218.7400000000002</v>
      </c>
      <c r="L365" s="461">
        <v>58.68</v>
      </c>
      <c r="M365" s="462">
        <v>6.359999999999999</v>
      </c>
      <c r="N365" s="456" t="s">
        <v>507</v>
      </c>
    </row>
    <row r="366" spans="1:14" ht="21" customHeight="1">
      <c r="A366" s="457">
        <f t="shared" si="17"/>
        <v>358</v>
      </c>
      <c r="B366" s="450" t="s">
        <v>1320</v>
      </c>
      <c r="C366" s="451" t="s">
        <v>1321</v>
      </c>
      <c r="D366" s="451" t="s">
        <v>558</v>
      </c>
      <c r="E366" s="450" t="s">
        <v>559</v>
      </c>
      <c r="F366" s="458" t="s">
        <v>537</v>
      </c>
      <c r="G366" s="459">
        <v>940.73</v>
      </c>
      <c r="H366" s="459">
        <v>1118</v>
      </c>
      <c r="I366" s="459">
        <f t="shared" si="15"/>
        <v>2058.73</v>
      </c>
      <c r="J366" s="459">
        <v>119.99</v>
      </c>
      <c r="K366" s="459">
        <f t="shared" si="16"/>
        <v>1938.74</v>
      </c>
      <c r="L366" s="461">
        <v>76.74</v>
      </c>
      <c r="M366" s="462">
        <v>8.4</v>
      </c>
      <c r="N366" s="456" t="s">
        <v>507</v>
      </c>
    </row>
    <row r="367" spans="1:14" ht="21" customHeight="1">
      <c r="A367" s="457">
        <f t="shared" si="17"/>
        <v>359</v>
      </c>
      <c r="B367" s="450" t="s">
        <v>1322</v>
      </c>
      <c r="C367" s="451" t="s">
        <v>1323</v>
      </c>
      <c r="D367" s="451" t="s">
        <v>554</v>
      </c>
      <c r="E367" s="450" t="s">
        <v>521</v>
      </c>
      <c r="F367" s="458" t="s">
        <v>543</v>
      </c>
      <c r="G367" s="459">
        <v>1254.79</v>
      </c>
      <c r="H367" s="459">
        <v>998</v>
      </c>
      <c r="I367" s="459">
        <f t="shared" si="15"/>
        <v>2252.79</v>
      </c>
      <c r="J367" s="459">
        <v>824.66</v>
      </c>
      <c r="K367" s="459">
        <f t="shared" si="16"/>
        <v>1428.13</v>
      </c>
      <c r="L367" s="461">
        <v>61.31</v>
      </c>
      <c r="M367" s="462">
        <v>6.64</v>
      </c>
      <c r="N367" s="456" t="s">
        <v>507</v>
      </c>
    </row>
    <row r="368" spans="1:14" ht="21" customHeight="1">
      <c r="A368" s="457">
        <f t="shared" si="17"/>
        <v>360</v>
      </c>
      <c r="B368" s="450" t="s">
        <v>1324</v>
      </c>
      <c r="C368" s="451" t="s">
        <v>1325</v>
      </c>
      <c r="D368" s="451" t="s">
        <v>554</v>
      </c>
      <c r="E368" s="450" t="s">
        <v>521</v>
      </c>
      <c r="F368" s="458" t="s">
        <v>517</v>
      </c>
      <c r="G368" s="459">
        <v>1248.71</v>
      </c>
      <c r="H368" s="459">
        <v>1118</v>
      </c>
      <c r="I368" s="459">
        <f t="shared" si="15"/>
        <v>2366.71</v>
      </c>
      <c r="J368" s="459">
        <v>747.08</v>
      </c>
      <c r="K368" s="459">
        <f t="shared" si="16"/>
        <v>1619.63</v>
      </c>
      <c r="L368" s="461">
        <v>60.77</v>
      </c>
      <c r="M368" s="462">
        <v>6.57</v>
      </c>
      <c r="N368" s="456" t="s">
        <v>507</v>
      </c>
    </row>
    <row r="369" spans="1:14" ht="21" customHeight="1">
      <c r="A369" s="457">
        <f t="shared" si="17"/>
        <v>361</v>
      </c>
      <c r="B369" s="450" t="s">
        <v>1326</v>
      </c>
      <c r="C369" s="451" t="s">
        <v>1327</v>
      </c>
      <c r="D369" s="451" t="s">
        <v>554</v>
      </c>
      <c r="E369" s="450" t="s">
        <v>521</v>
      </c>
      <c r="F369" s="458" t="s">
        <v>537</v>
      </c>
      <c r="G369" s="459">
        <v>1241.25</v>
      </c>
      <c r="H369" s="459">
        <v>1118</v>
      </c>
      <c r="I369" s="459">
        <f t="shared" si="15"/>
        <v>2359.25</v>
      </c>
      <c r="J369" s="459">
        <v>1064.06</v>
      </c>
      <c r="K369" s="459">
        <f t="shared" si="16"/>
        <v>1295.19</v>
      </c>
      <c r="L369" s="461">
        <v>58.93</v>
      </c>
      <c r="M369" s="462">
        <v>6.38</v>
      </c>
      <c r="N369" s="456" t="s">
        <v>507</v>
      </c>
    </row>
    <row r="370" spans="1:14" ht="21" customHeight="1">
      <c r="A370" s="457">
        <f t="shared" si="17"/>
        <v>362</v>
      </c>
      <c r="B370" s="450" t="s">
        <v>1328</v>
      </c>
      <c r="C370" s="451" t="s">
        <v>1329</v>
      </c>
      <c r="D370" s="451" t="s">
        <v>515</v>
      </c>
      <c r="E370" s="450" t="s">
        <v>516</v>
      </c>
      <c r="F370" s="458" t="s">
        <v>517</v>
      </c>
      <c r="G370" s="459">
        <v>636.57</v>
      </c>
      <c r="H370" s="459">
        <v>1118</v>
      </c>
      <c r="I370" s="459">
        <f t="shared" si="15"/>
        <v>1754.5700000000002</v>
      </c>
      <c r="J370" s="459">
        <v>543.47</v>
      </c>
      <c r="K370" s="459">
        <f t="shared" si="16"/>
        <v>1211.1000000000001</v>
      </c>
      <c r="L370" s="461">
        <v>57.01</v>
      </c>
      <c r="M370" s="462">
        <v>4.94</v>
      </c>
      <c r="N370" s="456" t="s">
        <v>507</v>
      </c>
    </row>
    <row r="371" spans="1:14" ht="21" customHeight="1">
      <c r="A371" s="457">
        <f t="shared" si="17"/>
        <v>363</v>
      </c>
      <c r="B371" s="450" t="s">
        <v>1330</v>
      </c>
      <c r="C371" s="451" t="s">
        <v>1331</v>
      </c>
      <c r="D371" s="451" t="s">
        <v>1332</v>
      </c>
      <c r="E371" s="450" t="s">
        <v>542</v>
      </c>
      <c r="F371" s="458" t="s">
        <v>522</v>
      </c>
      <c r="G371" s="459">
        <v>672.61</v>
      </c>
      <c r="H371" s="459">
        <v>1118</v>
      </c>
      <c r="I371" s="459">
        <f t="shared" si="15"/>
        <v>1790.6100000000001</v>
      </c>
      <c r="J371" s="459">
        <v>173.94</v>
      </c>
      <c r="K371" s="459">
        <f t="shared" si="16"/>
        <v>1616.67</v>
      </c>
      <c r="L371" s="461">
        <v>60.26</v>
      </c>
      <c r="M371" s="462">
        <v>6.49</v>
      </c>
      <c r="N371" s="456" t="s">
        <v>507</v>
      </c>
    </row>
    <row r="372" spans="1:14" ht="21" customHeight="1">
      <c r="A372" s="457">
        <f t="shared" si="17"/>
        <v>364</v>
      </c>
      <c r="B372" s="450" t="s">
        <v>1333</v>
      </c>
      <c r="C372" s="451" t="s">
        <v>1334</v>
      </c>
      <c r="D372" s="451" t="s">
        <v>525</v>
      </c>
      <c r="E372" s="450" t="s">
        <v>526</v>
      </c>
      <c r="F372" s="458" t="s">
        <v>543</v>
      </c>
      <c r="G372" s="459">
        <v>863.12</v>
      </c>
      <c r="H372" s="459">
        <v>1118</v>
      </c>
      <c r="I372" s="459">
        <f t="shared" si="15"/>
        <v>1981.12</v>
      </c>
      <c r="J372" s="459">
        <v>449.57</v>
      </c>
      <c r="K372" s="459">
        <f t="shared" si="16"/>
        <v>1531.55</v>
      </c>
      <c r="L372" s="461">
        <v>58.62</v>
      </c>
      <c r="M372" s="462">
        <v>6.32</v>
      </c>
      <c r="N372" s="456" t="s">
        <v>507</v>
      </c>
    </row>
    <row r="373" spans="1:14" ht="21" customHeight="1">
      <c r="A373" s="457">
        <f t="shared" si="17"/>
        <v>365</v>
      </c>
      <c r="B373" s="450" t="s">
        <v>1335</v>
      </c>
      <c r="C373" s="451" t="s">
        <v>1336</v>
      </c>
      <c r="D373" s="451" t="s">
        <v>677</v>
      </c>
      <c r="E373" s="450" t="s">
        <v>678</v>
      </c>
      <c r="F373" s="458" t="s">
        <v>522</v>
      </c>
      <c r="G373" s="459">
        <v>927.9100000000001</v>
      </c>
      <c r="H373" s="459">
        <v>1118</v>
      </c>
      <c r="I373" s="459">
        <f t="shared" si="15"/>
        <v>2045.91</v>
      </c>
      <c r="J373" s="459">
        <v>1106.5500000000002</v>
      </c>
      <c r="K373" s="459">
        <f t="shared" si="16"/>
        <v>939.3599999999999</v>
      </c>
      <c r="L373" s="461">
        <v>62.41</v>
      </c>
      <c r="M373" s="462">
        <v>6.72</v>
      </c>
      <c r="N373" s="456" t="s">
        <v>507</v>
      </c>
    </row>
    <row r="374" spans="1:14" ht="21" customHeight="1">
      <c r="A374" s="457">
        <f t="shared" si="17"/>
        <v>366</v>
      </c>
      <c r="B374" s="450" t="s">
        <v>1337</v>
      </c>
      <c r="C374" s="451" t="s">
        <v>1338</v>
      </c>
      <c r="D374" s="451" t="s">
        <v>554</v>
      </c>
      <c r="E374" s="450" t="s">
        <v>521</v>
      </c>
      <c r="F374" s="458" t="s">
        <v>522</v>
      </c>
      <c r="G374" s="459">
        <v>1131.2</v>
      </c>
      <c r="H374" s="459">
        <v>1118</v>
      </c>
      <c r="I374" s="459">
        <f t="shared" si="15"/>
        <v>2249.2</v>
      </c>
      <c r="J374" s="459">
        <v>493.23</v>
      </c>
      <c r="K374" s="459">
        <f t="shared" si="16"/>
        <v>1755.9699999999998</v>
      </c>
      <c r="L374" s="461">
        <v>59.19</v>
      </c>
      <c r="M374" s="462">
        <v>6.41</v>
      </c>
      <c r="N374" s="456" t="s">
        <v>507</v>
      </c>
    </row>
    <row r="375" spans="1:14" ht="21" customHeight="1">
      <c r="A375" s="457">
        <f t="shared" si="17"/>
        <v>367</v>
      </c>
      <c r="B375" s="450" t="s">
        <v>1339</v>
      </c>
      <c r="C375" s="451" t="s">
        <v>1340</v>
      </c>
      <c r="D375" s="451" t="s">
        <v>554</v>
      </c>
      <c r="E375" s="450" t="s">
        <v>521</v>
      </c>
      <c r="F375" s="458" t="s">
        <v>522</v>
      </c>
      <c r="G375" s="459">
        <v>1204.7800000000002</v>
      </c>
      <c r="H375" s="459">
        <v>1118</v>
      </c>
      <c r="I375" s="459">
        <f t="shared" si="15"/>
        <v>2322.78</v>
      </c>
      <c r="J375" s="459">
        <v>738.48</v>
      </c>
      <c r="K375" s="459">
        <f t="shared" si="16"/>
        <v>1584.3000000000002</v>
      </c>
      <c r="L375" s="461">
        <v>57.79</v>
      </c>
      <c r="M375" s="462">
        <v>6.26</v>
      </c>
      <c r="N375" s="456" t="s">
        <v>507</v>
      </c>
    </row>
    <row r="376" spans="1:14" ht="21" customHeight="1">
      <c r="A376" s="457">
        <f t="shared" si="17"/>
        <v>368</v>
      </c>
      <c r="B376" s="450" t="s">
        <v>1341</v>
      </c>
      <c r="C376" s="451" t="s">
        <v>1342</v>
      </c>
      <c r="D376" s="451" t="s">
        <v>554</v>
      </c>
      <c r="E376" s="450" t="s">
        <v>521</v>
      </c>
      <c r="F376" s="458" t="s">
        <v>543</v>
      </c>
      <c r="G376" s="459">
        <v>1043.57</v>
      </c>
      <c r="H376" s="459">
        <v>1023.64</v>
      </c>
      <c r="I376" s="459">
        <f t="shared" si="15"/>
        <v>2067.21</v>
      </c>
      <c r="J376" s="459">
        <v>151.4</v>
      </c>
      <c r="K376" s="459">
        <f t="shared" si="16"/>
        <v>1915.81</v>
      </c>
      <c r="L376" s="461">
        <v>53</v>
      </c>
      <c r="M376" s="462">
        <v>5.74</v>
      </c>
      <c r="N376" s="456" t="s">
        <v>507</v>
      </c>
    </row>
    <row r="377" spans="1:14" ht="21" customHeight="1">
      <c r="A377" s="457">
        <f t="shared" si="17"/>
        <v>369</v>
      </c>
      <c r="B377" s="450" t="s">
        <v>1343</v>
      </c>
      <c r="C377" s="451" t="s">
        <v>1344</v>
      </c>
      <c r="D377" s="451" t="s">
        <v>515</v>
      </c>
      <c r="E377" s="450" t="s">
        <v>516</v>
      </c>
      <c r="F377" s="458" t="s">
        <v>522</v>
      </c>
      <c r="G377" s="459">
        <v>1147.29</v>
      </c>
      <c r="H377" s="459">
        <v>1118</v>
      </c>
      <c r="I377" s="459">
        <f t="shared" si="15"/>
        <v>2265.29</v>
      </c>
      <c r="J377" s="459">
        <v>1081.71</v>
      </c>
      <c r="K377" s="459">
        <f t="shared" si="16"/>
        <v>1183.58</v>
      </c>
      <c r="L377" s="461">
        <v>55.08</v>
      </c>
      <c r="M377" s="462">
        <v>5.9399999999999995</v>
      </c>
      <c r="N377" s="456" t="s">
        <v>507</v>
      </c>
    </row>
    <row r="378" spans="1:14" ht="21" customHeight="1">
      <c r="A378" s="457">
        <f t="shared" si="17"/>
        <v>370</v>
      </c>
      <c r="B378" s="450" t="s">
        <v>1345</v>
      </c>
      <c r="C378" s="451" t="s">
        <v>1346</v>
      </c>
      <c r="D378" s="451" t="s">
        <v>546</v>
      </c>
      <c r="E378" s="450" t="s">
        <v>595</v>
      </c>
      <c r="F378" s="458" t="s">
        <v>522</v>
      </c>
      <c r="G378" s="459">
        <v>1938.58</v>
      </c>
      <c r="H378" s="459">
        <v>998</v>
      </c>
      <c r="I378" s="459">
        <f t="shared" si="15"/>
        <v>2936.58</v>
      </c>
      <c r="J378" s="459">
        <v>872.3399999999999</v>
      </c>
      <c r="K378" s="459">
        <f t="shared" si="16"/>
        <v>2064.24</v>
      </c>
      <c r="L378" s="461">
        <v>80.81</v>
      </c>
      <c r="M378" s="462">
        <v>7.07</v>
      </c>
      <c r="N378" s="456" t="s">
        <v>507</v>
      </c>
    </row>
    <row r="379" spans="1:14" ht="21" customHeight="1">
      <c r="A379" s="457">
        <f t="shared" si="17"/>
        <v>371</v>
      </c>
      <c r="B379" s="450" t="s">
        <v>1347</v>
      </c>
      <c r="C379" s="451" t="s">
        <v>1348</v>
      </c>
      <c r="D379" s="451" t="s">
        <v>541</v>
      </c>
      <c r="E379" s="450" t="s">
        <v>542</v>
      </c>
      <c r="F379" s="458" t="s">
        <v>522</v>
      </c>
      <c r="G379" s="459">
        <v>653.2400000000001</v>
      </c>
      <c r="H379" s="459">
        <v>1118</v>
      </c>
      <c r="I379" s="459">
        <f t="shared" si="15"/>
        <v>1771.2400000000002</v>
      </c>
      <c r="J379" s="459">
        <v>754.52</v>
      </c>
      <c r="K379" s="459">
        <f t="shared" si="16"/>
        <v>1016.7200000000003</v>
      </c>
      <c r="L379" s="461">
        <v>58.51</v>
      </c>
      <c r="M379" s="462">
        <v>6.3100000000000005</v>
      </c>
      <c r="N379" s="456" t="s">
        <v>507</v>
      </c>
    </row>
    <row r="380" spans="1:14" ht="21" customHeight="1">
      <c r="A380" s="457">
        <f t="shared" si="17"/>
        <v>372</v>
      </c>
      <c r="B380" s="450" t="s">
        <v>1349</v>
      </c>
      <c r="C380" s="451" t="s">
        <v>1350</v>
      </c>
      <c r="D380" s="451" t="s">
        <v>554</v>
      </c>
      <c r="E380" s="450" t="s">
        <v>521</v>
      </c>
      <c r="F380" s="458" t="s">
        <v>517</v>
      </c>
      <c r="G380" s="459">
        <v>1220.9700000000003</v>
      </c>
      <c r="H380" s="459">
        <v>1118</v>
      </c>
      <c r="I380" s="459">
        <f t="shared" si="15"/>
        <v>2338.9700000000003</v>
      </c>
      <c r="J380" s="459">
        <v>220.57</v>
      </c>
      <c r="K380" s="459">
        <f t="shared" si="16"/>
        <v>2118.4</v>
      </c>
      <c r="L380" s="461">
        <v>59.25</v>
      </c>
      <c r="M380" s="462">
        <v>6.41</v>
      </c>
      <c r="N380" s="456" t="s">
        <v>507</v>
      </c>
    </row>
    <row r="381" spans="1:14" ht="21" customHeight="1">
      <c r="A381" s="457">
        <f t="shared" si="17"/>
        <v>373</v>
      </c>
      <c r="B381" s="450" t="s">
        <v>1351</v>
      </c>
      <c r="C381" s="451" t="s">
        <v>1352</v>
      </c>
      <c r="D381" s="451" t="s">
        <v>832</v>
      </c>
      <c r="E381" s="450" t="s">
        <v>555</v>
      </c>
      <c r="F381" s="458" t="s">
        <v>522</v>
      </c>
      <c r="G381" s="459">
        <v>1229.0500000000002</v>
      </c>
      <c r="H381" s="459">
        <v>1118</v>
      </c>
      <c r="I381" s="459">
        <f t="shared" si="15"/>
        <v>2347.05</v>
      </c>
      <c r="J381" s="459">
        <v>943.98</v>
      </c>
      <c r="K381" s="459">
        <f t="shared" si="16"/>
        <v>1403.0700000000002</v>
      </c>
      <c r="L381" s="461">
        <v>59.53</v>
      </c>
      <c r="M381" s="462">
        <v>6.46</v>
      </c>
      <c r="N381" s="456" t="s">
        <v>507</v>
      </c>
    </row>
    <row r="382" spans="1:14" ht="21" customHeight="1">
      <c r="A382" s="457">
        <f t="shared" si="17"/>
        <v>374</v>
      </c>
      <c r="B382" s="450" t="s">
        <v>1353</v>
      </c>
      <c r="C382" s="451" t="s">
        <v>1354</v>
      </c>
      <c r="D382" s="451" t="s">
        <v>554</v>
      </c>
      <c r="E382" s="450" t="s">
        <v>521</v>
      </c>
      <c r="F382" s="458" t="s">
        <v>522</v>
      </c>
      <c r="G382" s="459">
        <v>1210.13</v>
      </c>
      <c r="H382" s="459">
        <v>1118</v>
      </c>
      <c r="I382" s="459">
        <f t="shared" si="15"/>
        <v>2328.13</v>
      </c>
      <c r="J382" s="459">
        <v>99.17</v>
      </c>
      <c r="K382" s="459">
        <f t="shared" si="16"/>
        <v>2228.96</v>
      </c>
      <c r="L382" s="461">
        <v>58.27</v>
      </c>
      <c r="M382" s="462">
        <v>6.3100000000000005</v>
      </c>
      <c r="N382" s="456" t="s">
        <v>507</v>
      </c>
    </row>
    <row r="383" spans="1:14" ht="21" customHeight="1">
      <c r="A383" s="457">
        <f t="shared" si="17"/>
        <v>375</v>
      </c>
      <c r="B383" s="450" t="s">
        <v>1355</v>
      </c>
      <c r="C383" s="451" t="s">
        <v>1356</v>
      </c>
      <c r="D383" s="451" t="s">
        <v>546</v>
      </c>
      <c r="E383" s="450" t="s">
        <v>654</v>
      </c>
      <c r="F383" s="458" t="s">
        <v>517</v>
      </c>
      <c r="G383" s="459">
        <v>1834.3600000000001</v>
      </c>
      <c r="H383" s="459">
        <v>1118</v>
      </c>
      <c r="I383" s="459">
        <f t="shared" si="15"/>
        <v>2952.36</v>
      </c>
      <c r="J383" s="459">
        <v>809.4699999999999</v>
      </c>
      <c r="K383" s="459">
        <f t="shared" si="16"/>
        <v>2142.8900000000003</v>
      </c>
      <c r="L383" s="461">
        <v>79.12</v>
      </c>
      <c r="M383" s="462">
        <v>8.66</v>
      </c>
      <c r="N383" s="456" t="s">
        <v>507</v>
      </c>
    </row>
    <row r="384" spans="1:14" ht="21" customHeight="1">
      <c r="A384" s="457">
        <f t="shared" si="17"/>
        <v>376</v>
      </c>
      <c r="B384" s="450" t="s">
        <v>1357</v>
      </c>
      <c r="C384" s="451" t="s">
        <v>1358</v>
      </c>
      <c r="D384" s="451" t="s">
        <v>554</v>
      </c>
      <c r="E384" s="450" t="s">
        <v>521</v>
      </c>
      <c r="F384" s="458" t="s">
        <v>522</v>
      </c>
      <c r="G384" s="459">
        <v>1214.73</v>
      </c>
      <c r="H384" s="459">
        <v>1118</v>
      </c>
      <c r="I384" s="459">
        <f t="shared" si="15"/>
        <v>2332.73</v>
      </c>
      <c r="J384" s="459">
        <v>1253.8899999999999</v>
      </c>
      <c r="K384" s="459">
        <f t="shared" si="16"/>
        <v>1078.8400000000001</v>
      </c>
      <c r="L384" s="461">
        <v>57.71</v>
      </c>
      <c r="M384" s="462">
        <v>6.25</v>
      </c>
      <c r="N384" s="456" t="s">
        <v>507</v>
      </c>
    </row>
    <row r="385" spans="1:14" ht="21" customHeight="1">
      <c r="A385" s="457">
        <f t="shared" si="17"/>
        <v>377</v>
      </c>
      <c r="B385" s="450" t="s">
        <v>1359</v>
      </c>
      <c r="C385" s="451" t="s">
        <v>1360</v>
      </c>
      <c r="D385" s="451" t="s">
        <v>554</v>
      </c>
      <c r="E385" s="450" t="s">
        <v>521</v>
      </c>
      <c r="F385" s="458" t="s">
        <v>522</v>
      </c>
      <c r="G385" s="459">
        <v>1088.63</v>
      </c>
      <c r="H385" s="459">
        <v>1070.82</v>
      </c>
      <c r="I385" s="459">
        <f t="shared" si="15"/>
        <v>2159.45</v>
      </c>
      <c r="J385" s="459">
        <v>1304.3400000000001</v>
      </c>
      <c r="K385" s="459">
        <f t="shared" si="16"/>
        <v>855.1099999999997</v>
      </c>
      <c r="L385" s="461">
        <v>59.2</v>
      </c>
      <c r="M385" s="462">
        <v>6.41</v>
      </c>
      <c r="N385" s="456" t="s">
        <v>507</v>
      </c>
    </row>
    <row r="386" spans="1:14" ht="21" customHeight="1">
      <c r="A386" s="457">
        <f t="shared" si="17"/>
        <v>378</v>
      </c>
      <c r="B386" s="450" t="s">
        <v>1361</v>
      </c>
      <c r="C386" s="451" t="s">
        <v>1362</v>
      </c>
      <c r="D386" s="451" t="s">
        <v>554</v>
      </c>
      <c r="E386" s="450" t="s">
        <v>521</v>
      </c>
      <c r="F386" s="458" t="s">
        <v>522</v>
      </c>
      <c r="G386" s="459">
        <v>1238.4700000000003</v>
      </c>
      <c r="H386" s="459">
        <v>1118</v>
      </c>
      <c r="I386" s="459">
        <f t="shared" si="15"/>
        <v>2356.4700000000003</v>
      </c>
      <c r="J386" s="459">
        <v>719.89</v>
      </c>
      <c r="K386" s="459">
        <f t="shared" si="16"/>
        <v>1636.5800000000004</v>
      </c>
      <c r="L386" s="461">
        <v>58.68</v>
      </c>
      <c r="M386" s="462">
        <v>6.359999999999999</v>
      </c>
      <c r="N386" s="456" t="s">
        <v>507</v>
      </c>
    </row>
    <row r="387" spans="1:14" ht="21" customHeight="1">
      <c r="A387" s="457">
        <f t="shared" si="17"/>
        <v>379</v>
      </c>
      <c r="B387" s="450" t="s">
        <v>1363</v>
      </c>
      <c r="C387" s="451" t="s">
        <v>1364</v>
      </c>
      <c r="D387" s="451" t="s">
        <v>1365</v>
      </c>
      <c r="E387" s="450" t="s">
        <v>590</v>
      </c>
      <c r="F387" s="458" t="s">
        <v>517</v>
      </c>
      <c r="G387" s="459">
        <v>1144.36</v>
      </c>
      <c r="H387" s="459">
        <v>1118</v>
      </c>
      <c r="I387" s="459">
        <f t="shared" si="15"/>
        <v>2262.3599999999997</v>
      </c>
      <c r="J387" s="459">
        <v>814.64</v>
      </c>
      <c r="K387" s="459">
        <f t="shared" si="16"/>
        <v>1447.7199999999998</v>
      </c>
      <c r="L387" s="461">
        <v>60.89</v>
      </c>
      <c r="M387" s="462">
        <v>6.5600000000000005</v>
      </c>
      <c r="N387" s="456" t="s">
        <v>507</v>
      </c>
    </row>
    <row r="388" spans="1:14" ht="21" customHeight="1">
      <c r="A388" s="457">
        <f t="shared" si="17"/>
        <v>380</v>
      </c>
      <c r="B388" s="450" t="s">
        <v>1366</v>
      </c>
      <c r="C388" s="451" t="s">
        <v>1367</v>
      </c>
      <c r="D388" s="451" t="s">
        <v>554</v>
      </c>
      <c r="E388" s="450" t="s">
        <v>521</v>
      </c>
      <c r="F388" s="458" t="s">
        <v>543</v>
      </c>
      <c r="G388" s="459">
        <v>1246.13</v>
      </c>
      <c r="H388" s="459">
        <v>1118</v>
      </c>
      <c r="I388" s="459">
        <f t="shared" si="15"/>
        <v>2364.13</v>
      </c>
      <c r="J388" s="459">
        <v>94.35</v>
      </c>
      <c r="K388" s="459">
        <f t="shared" si="16"/>
        <v>2269.78</v>
      </c>
      <c r="L388" s="461">
        <v>58.39</v>
      </c>
      <c r="M388" s="462">
        <v>6.32</v>
      </c>
      <c r="N388" s="456" t="s">
        <v>507</v>
      </c>
    </row>
    <row r="389" spans="1:14" ht="21" customHeight="1">
      <c r="A389" s="457">
        <f t="shared" si="17"/>
        <v>381</v>
      </c>
      <c r="B389" s="450" t="s">
        <v>1368</v>
      </c>
      <c r="C389" s="451" t="s">
        <v>1369</v>
      </c>
      <c r="D389" s="451" t="s">
        <v>554</v>
      </c>
      <c r="E389" s="450" t="s">
        <v>521</v>
      </c>
      <c r="F389" s="458" t="s">
        <v>522</v>
      </c>
      <c r="G389" s="459">
        <v>728.8000000000001</v>
      </c>
      <c r="H389" s="459">
        <v>0</v>
      </c>
      <c r="I389" s="459">
        <f t="shared" si="15"/>
        <v>728.8000000000001</v>
      </c>
      <c r="J389" s="459">
        <v>125.24</v>
      </c>
      <c r="K389" s="459">
        <f t="shared" si="16"/>
        <v>603.5600000000001</v>
      </c>
      <c r="L389" s="461">
        <v>61.09</v>
      </c>
      <c r="M389" s="462">
        <v>6.609999999999999</v>
      </c>
      <c r="N389" s="464" t="s">
        <v>507</v>
      </c>
    </row>
    <row r="390" spans="1:14" ht="21" customHeight="1">
      <c r="A390" s="457">
        <f t="shared" si="17"/>
        <v>382</v>
      </c>
      <c r="B390" s="450" t="s">
        <v>1370</v>
      </c>
      <c r="C390" s="451" t="s">
        <v>1371</v>
      </c>
      <c r="D390" s="451" t="s">
        <v>554</v>
      </c>
      <c r="E390" s="450" t="s">
        <v>555</v>
      </c>
      <c r="F390" s="458" t="s">
        <v>522</v>
      </c>
      <c r="G390" s="459">
        <v>1271.71</v>
      </c>
      <c r="H390" s="459">
        <v>1118</v>
      </c>
      <c r="I390" s="459">
        <f t="shared" si="15"/>
        <v>2389.71</v>
      </c>
      <c r="J390" s="459">
        <v>868.46</v>
      </c>
      <c r="K390" s="459">
        <f t="shared" si="16"/>
        <v>1521.25</v>
      </c>
      <c r="L390" s="461">
        <v>59.18</v>
      </c>
      <c r="M390" s="462">
        <v>6.43</v>
      </c>
      <c r="N390" s="456" t="s">
        <v>507</v>
      </c>
    </row>
    <row r="391" spans="1:14" ht="21" customHeight="1">
      <c r="A391" s="457">
        <f t="shared" si="17"/>
        <v>383</v>
      </c>
      <c r="B391" s="450" t="s">
        <v>1372</v>
      </c>
      <c r="C391" s="451" t="s">
        <v>1373</v>
      </c>
      <c r="D391" s="451" t="s">
        <v>525</v>
      </c>
      <c r="E391" s="450" t="s">
        <v>526</v>
      </c>
      <c r="F391" s="458" t="s">
        <v>522</v>
      </c>
      <c r="G391" s="459">
        <v>654.62</v>
      </c>
      <c r="H391" s="459">
        <v>1118</v>
      </c>
      <c r="I391" s="459">
        <f t="shared" si="15"/>
        <v>1772.62</v>
      </c>
      <c r="J391" s="459">
        <v>96.9</v>
      </c>
      <c r="K391" s="459">
        <f t="shared" si="16"/>
        <v>1675.7199999999998</v>
      </c>
      <c r="L391" s="461">
        <v>58.4</v>
      </c>
      <c r="M391" s="462">
        <v>6.3100000000000005</v>
      </c>
      <c r="N391" s="456" t="s">
        <v>507</v>
      </c>
    </row>
    <row r="392" spans="1:14" ht="21" customHeight="1">
      <c r="A392" s="457">
        <f t="shared" si="17"/>
        <v>384</v>
      </c>
      <c r="B392" s="450" t="s">
        <v>1374</v>
      </c>
      <c r="C392" s="451" t="s">
        <v>1375</v>
      </c>
      <c r="D392" s="451" t="s">
        <v>554</v>
      </c>
      <c r="E392" s="450" t="s">
        <v>521</v>
      </c>
      <c r="F392" s="458" t="s">
        <v>522</v>
      </c>
      <c r="G392" s="459">
        <v>1171.8600000000001</v>
      </c>
      <c r="H392" s="459">
        <v>1118</v>
      </c>
      <c r="I392" s="459">
        <f t="shared" si="15"/>
        <v>2289.86</v>
      </c>
      <c r="J392" s="459">
        <v>671.6</v>
      </c>
      <c r="K392" s="459">
        <f t="shared" si="16"/>
        <v>1618.2600000000002</v>
      </c>
      <c r="L392" s="461">
        <v>56.97</v>
      </c>
      <c r="M392" s="462">
        <v>6.16</v>
      </c>
      <c r="N392" s="456" t="s">
        <v>507</v>
      </c>
    </row>
    <row r="393" spans="1:14" ht="21" customHeight="1">
      <c r="A393" s="457">
        <f t="shared" si="17"/>
        <v>385</v>
      </c>
      <c r="B393" s="450" t="s">
        <v>1376</v>
      </c>
      <c r="C393" s="451" t="s">
        <v>1377</v>
      </c>
      <c r="D393" s="451" t="s">
        <v>695</v>
      </c>
      <c r="E393" s="450" t="s">
        <v>654</v>
      </c>
      <c r="F393" s="458" t="s">
        <v>543</v>
      </c>
      <c r="G393" s="459">
        <v>1907.64</v>
      </c>
      <c r="H393" s="459">
        <v>1118</v>
      </c>
      <c r="I393" s="459">
        <f t="shared" si="15"/>
        <v>3025.6400000000003</v>
      </c>
      <c r="J393" s="459">
        <v>206.61</v>
      </c>
      <c r="K393" s="459">
        <f t="shared" si="16"/>
        <v>2819.03</v>
      </c>
      <c r="L393" s="461">
        <v>77.79</v>
      </c>
      <c r="M393" s="462">
        <v>8.52</v>
      </c>
      <c r="N393" s="456" t="s">
        <v>507</v>
      </c>
    </row>
    <row r="394" spans="1:14" ht="21" customHeight="1">
      <c r="A394" s="457">
        <f t="shared" si="17"/>
        <v>386</v>
      </c>
      <c r="B394" s="450" t="s">
        <v>1378</v>
      </c>
      <c r="C394" s="451" t="s">
        <v>1379</v>
      </c>
      <c r="D394" s="451" t="s">
        <v>554</v>
      </c>
      <c r="E394" s="450" t="s">
        <v>521</v>
      </c>
      <c r="F394" s="458" t="s">
        <v>522</v>
      </c>
      <c r="G394" s="459">
        <v>1186.75</v>
      </c>
      <c r="H394" s="459">
        <v>1118</v>
      </c>
      <c r="I394" s="459">
        <f aca="true" t="shared" si="18" ref="I394:I457">SUM(G394:H394)</f>
        <v>2304.75</v>
      </c>
      <c r="J394" s="459">
        <v>735.26</v>
      </c>
      <c r="K394" s="459">
        <f aca="true" t="shared" si="19" ref="K394:K457">I394-J394</f>
        <v>1569.49</v>
      </c>
      <c r="L394" s="461">
        <v>57.24</v>
      </c>
      <c r="M394" s="462">
        <v>6.2</v>
      </c>
      <c r="N394" s="456" t="s">
        <v>507</v>
      </c>
    </row>
    <row r="395" spans="1:14" ht="21" customHeight="1">
      <c r="A395" s="457">
        <f aca="true" t="shared" si="20" ref="A395:A458">A394+1</f>
        <v>387</v>
      </c>
      <c r="B395" s="450" t="s">
        <v>1380</v>
      </c>
      <c r="C395" s="451" t="s">
        <v>1381</v>
      </c>
      <c r="D395" s="451" t="s">
        <v>554</v>
      </c>
      <c r="E395" s="450" t="s">
        <v>555</v>
      </c>
      <c r="F395" s="458" t="s">
        <v>522</v>
      </c>
      <c r="G395" s="459">
        <v>1222.7600000000002</v>
      </c>
      <c r="H395" s="459">
        <v>1058</v>
      </c>
      <c r="I395" s="459">
        <f t="shared" si="18"/>
        <v>2280.76</v>
      </c>
      <c r="J395" s="459">
        <v>90.17</v>
      </c>
      <c r="K395" s="459">
        <f t="shared" si="19"/>
        <v>2190.59</v>
      </c>
      <c r="L395" s="461">
        <v>58.96</v>
      </c>
      <c r="M395" s="462">
        <v>6.41</v>
      </c>
      <c r="N395" s="456" t="s">
        <v>507</v>
      </c>
    </row>
    <row r="396" spans="1:14" ht="21" customHeight="1">
      <c r="A396" s="457">
        <f t="shared" si="20"/>
        <v>388</v>
      </c>
      <c r="B396" s="450" t="s">
        <v>1382</v>
      </c>
      <c r="C396" s="451" t="s">
        <v>1383</v>
      </c>
      <c r="D396" s="451" t="s">
        <v>554</v>
      </c>
      <c r="E396" s="450" t="s">
        <v>521</v>
      </c>
      <c r="F396" s="458" t="s">
        <v>522</v>
      </c>
      <c r="G396" s="459">
        <v>1214.69</v>
      </c>
      <c r="H396" s="459">
        <v>1118</v>
      </c>
      <c r="I396" s="459">
        <f t="shared" si="18"/>
        <v>2332.69</v>
      </c>
      <c r="J396" s="459">
        <v>94.77</v>
      </c>
      <c r="K396" s="459">
        <f t="shared" si="19"/>
        <v>2237.92</v>
      </c>
      <c r="L396" s="461">
        <v>58.68</v>
      </c>
      <c r="M396" s="462">
        <v>6.359999999999999</v>
      </c>
      <c r="N396" s="456" t="s">
        <v>507</v>
      </c>
    </row>
    <row r="397" spans="1:14" ht="21" customHeight="1">
      <c r="A397" s="457">
        <f t="shared" si="20"/>
        <v>389</v>
      </c>
      <c r="B397" s="450" t="s">
        <v>1384</v>
      </c>
      <c r="C397" s="451" t="s">
        <v>1385</v>
      </c>
      <c r="D397" s="451" t="s">
        <v>546</v>
      </c>
      <c r="E397" s="450" t="s">
        <v>674</v>
      </c>
      <c r="F397" s="458" t="s">
        <v>522</v>
      </c>
      <c r="G397" s="459">
        <v>1002.8699999999999</v>
      </c>
      <c r="H397" s="459">
        <v>1118</v>
      </c>
      <c r="I397" s="459">
        <f t="shared" si="18"/>
        <v>2120.87</v>
      </c>
      <c r="J397" s="459">
        <v>143.17000000000002</v>
      </c>
      <c r="K397" s="459">
        <f t="shared" si="19"/>
        <v>1977.6999999999998</v>
      </c>
      <c r="L397" s="461">
        <v>82.33</v>
      </c>
      <c r="M397" s="462">
        <v>9.01</v>
      </c>
      <c r="N397" s="456" t="s">
        <v>507</v>
      </c>
    </row>
    <row r="398" spans="1:14" ht="21" customHeight="1">
      <c r="A398" s="457">
        <f t="shared" si="20"/>
        <v>390</v>
      </c>
      <c r="B398" s="450" t="s">
        <v>1386</v>
      </c>
      <c r="C398" s="451" t="s">
        <v>1387</v>
      </c>
      <c r="D398" s="451" t="s">
        <v>546</v>
      </c>
      <c r="E398" s="450" t="s">
        <v>595</v>
      </c>
      <c r="F398" s="458" t="s">
        <v>522</v>
      </c>
      <c r="G398" s="459">
        <v>984.22</v>
      </c>
      <c r="H398" s="459">
        <v>1118</v>
      </c>
      <c r="I398" s="459">
        <f t="shared" si="18"/>
        <v>2102.2200000000003</v>
      </c>
      <c r="J398" s="459">
        <v>148.65</v>
      </c>
      <c r="K398" s="459">
        <f t="shared" si="19"/>
        <v>1953.5700000000002</v>
      </c>
      <c r="L398" s="461">
        <v>80.65</v>
      </c>
      <c r="M398" s="462">
        <v>8.83</v>
      </c>
      <c r="N398" s="456" t="s">
        <v>507</v>
      </c>
    </row>
    <row r="399" spans="1:14" ht="21" customHeight="1">
      <c r="A399" s="457">
        <f t="shared" si="20"/>
        <v>391</v>
      </c>
      <c r="B399" s="450" t="s">
        <v>1388</v>
      </c>
      <c r="C399" s="451" t="s">
        <v>1389</v>
      </c>
      <c r="D399" s="451" t="s">
        <v>554</v>
      </c>
      <c r="E399" s="450" t="s">
        <v>521</v>
      </c>
      <c r="F399" s="458" t="s">
        <v>522</v>
      </c>
      <c r="G399" s="459">
        <v>1244.3700000000001</v>
      </c>
      <c r="H399" s="459">
        <v>1118</v>
      </c>
      <c r="I399" s="459">
        <f t="shared" si="18"/>
        <v>2362.37</v>
      </c>
      <c r="J399" s="459">
        <v>1126.63</v>
      </c>
      <c r="K399" s="459">
        <f t="shared" si="19"/>
        <v>1235.7399999999998</v>
      </c>
      <c r="L399" s="461">
        <v>61.36</v>
      </c>
      <c r="M399" s="462">
        <v>6.64</v>
      </c>
      <c r="N399" s="456" t="s">
        <v>507</v>
      </c>
    </row>
    <row r="400" spans="1:14" ht="21" customHeight="1">
      <c r="A400" s="457">
        <f t="shared" si="20"/>
        <v>392</v>
      </c>
      <c r="B400" s="450" t="s">
        <v>1390</v>
      </c>
      <c r="C400" s="451" t="s">
        <v>1391</v>
      </c>
      <c r="D400" s="451" t="s">
        <v>554</v>
      </c>
      <c r="E400" s="450" t="s">
        <v>521</v>
      </c>
      <c r="F400" s="458" t="s">
        <v>522</v>
      </c>
      <c r="G400" s="459">
        <v>1228.5800000000002</v>
      </c>
      <c r="H400" s="459">
        <v>1118</v>
      </c>
      <c r="I400" s="459">
        <f t="shared" si="18"/>
        <v>2346.58</v>
      </c>
      <c r="J400" s="459">
        <v>647.63</v>
      </c>
      <c r="K400" s="459">
        <f t="shared" si="19"/>
        <v>1698.9499999999998</v>
      </c>
      <c r="L400" s="461">
        <v>58.95</v>
      </c>
      <c r="M400" s="462">
        <v>6.38</v>
      </c>
      <c r="N400" s="456" t="s">
        <v>507</v>
      </c>
    </row>
    <row r="401" spans="1:14" ht="21" customHeight="1">
      <c r="A401" s="457">
        <f t="shared" si="20"/>
        <v>393</v>
      </c>
      <c r="B401" s="450" t="s">
        <v>1392</v>
      </c>
      <c r="C401" s="451" t="s">
        <v>1393</v>
      </c>
      <c r="D401" s="451" t="s">
        <v>546</v>
      </c>
      <c r="E401" s="450" t="s">
        <v>595</v>
      </c>
      <c r="F401" s="458" t="s">
        <v>522</v>
      </c>
      <c r="G401" s="459">
        <v>1395.3400000000001</v>
      </c>
      <c r="H401" s="459">
        <v>1118</v>
      </c>
      <c r="I401" s="459">
        <f t="shared" si="18"/>
        <v>2513.34</v>
      </c>
      <c r="J401" s="459">
        <v>156.91</v>
      </c>
      <c r="K401" s="459">
        <f t="shared" si="19"/>
        <v>2356.4300000000003</v>
      </c>
      <c r="L401" s="461">
        <v>85.5</v>
      </c>
      <c r="M401" s="462">
        <v>9.350000000000001</v>
      </c>
      <c r="N401" s="456" t="s">
        <v>507</v>
      </c>
    </row>
    <row r="402" spans="1:14" ht="21" customHeight="1">
      <c r="A402" s="457">
        <f t="shared" si="20"/>
        <v>394</v>
      </c>
      <c r="B402" s="450" t="s">
        <v>1394</v>
      </c>
      <c r="C402" s="451" t="s">
        <v>1395</v>
      </c>
      <c r="D402" s="451" t="s">
        <v>515</v>
      </c>
      <c r="E402" s="450" t="s">
        <v>516</v>
      </c>
      <c r="F402" s="458" t="s">
        <v>522</v>
      </c>
      <c r="G402" s="459">
        <v>1189.31</v>
      </c>
      <c r="H402" s="459">
        <v>1118</v>
      </c>
      <c r="I402" s="459">
        <f t="shared" si="18"/>
        <v>2307.31</v>
      </c>
      <c r="J402" s="459">
        <v>99.36</v>
      </c>
      <c r="K402" s="459">
        <f t="shared" si="19"/>
        <v>2207.95</v>
      </c>
      <c r="L402" s="461">
        <v>58.86</v>
      </c>
      <c r="M402" s="462">
        <v>6.35</v>
      </c>
      <c r="N402" s="456" t="s">
        <v>507</v>
      </c>
    </row>
    <row r="403" spans="1:14" ht="21" customHeight="1">
      <c r="A403" s="457">
        <f t="shared" si="20"/>
        <v>395</v>
      </c>
      <c r="B403" s="450" t="s">
        <v>1396</v>
      </c>
      <c r="C403" s="451" t="s">
        <v>1397</v>
      </c>
      <c r="D403" s="451" t="s">
        <v>1262</v>
      </c>
      <c r="E403" s="450" t="s">
        <v>521</v>
      </c>
      <c r="F403" s="458" t="s">
        <v>543</v>
      </c>
      <c r="G403" s="459">
        <v>1080.71</v>
      </c>
      <c r="H403" s="459">
        <v>1118</v>
      </c>
      <c r="I403" s="459">
        <f t="shared" si="18"/>
        <v>2198.71</v>
      </c>
      <c r="J403" s="459">
        <v>142.67</v>
      </c>
      <c r="K403" s="459">
        <f t="shared" si="19"/>
        <v>2056.04</v>
      </c>
      <c r="L403" s="461">
        <v>59.83</v>
      </c>
      <c r="M403" s="462">
        <v>6.47</v>
      </c>
      <c r="N403" s="456" t="s">
        <v>507</v>
      </c>
    </row>
    <row r="404" spans="1:14" ht="21" customHeight="1">
      <c r="A404" s="457">
        <f t="shared" si="20"/>
        <v>396</v>
      </c>
      <c r="B404" s="450" t="s">
        <v>1398</v>
      </c>
      <c r="C404" s="451" t="s">
        <v>1399</v>
      </c>
      <c r="D404" s="451" t="s">
        <v>546</v>
      </c>
      <c r="E404" s="450" t="s">
        <v>681</v>
      </c>
      <c r="F404" s="458" t="s">
        <v>522</v>
      </c>
      <c r="G404" s="459">
        <v>1897.06</v>
      </c>
      <c r="H404" s="459">
        <v>1118</v>
      </c>
      <c r="I404" s="459">
        <f t="shared" si="18"/>
        <v>3015.06</v>
      </c>
      <c r="J404" s="459">
        <v>432.37</v>
      </c>
      <c r="K404" s="459">
        <f t="shared" si="19"/>
        <v>2582.69</v>
      </c>
      <c r="L404" s="461">
        <v>79.15</v>
      </c>
      <c r="M404" s="462">
        <v>8.66</v>
      </c>
      <c r="N404" s="456" t="s">
        <v>507</v>
      </c>
    </row>
    <row r="405" spans="1:14" ht="21" customHeight="1">
      <c r="A405" s="457">
        <f t="shared" si="20"/>
        <v>397</v>
      </c>
      <c r="B405" s="450" t="s">
        <v>1400</v>
      </c>
      <c r="C405" s="451" t="s">
        <v>1401</v>
      </c>
      <c r="D405" s="451" t="s">
        <v>585</v>
      </c>
      <c r="E405" s="450" t="s">
        <v>586</v>
      </c>
      <c r="F405" s="458" t="s">
        <v>522</v>
      </c>
      <c r="G405" s="459">
        <v>853.6000000000001</v>
      </c>
      <c r="H405" s="459">
        <v>1148</v>
      </c>
      <c r="I405" s="459">
        <f t="shared" si="18"/>
        <v>2001.6000000000001</v>
      </c>
      <c r="J405" s="459">
        <v>329.63999999999993</v>
      </c>
      <c r="K405" s="459">
        <f t="shared" si="19"/>
        <v>1671.9600000000003</v>
      </c>
      <c r="L405" s="461">
        <v>58.84</v>
      </c>
      <c r="M405" s="462">
        <v>6.34</v>
      </c>
      <c r="N405" s="456" t="s">
        <v>507</v>
      </c>
    </row>
    <row r="406" spans="1:14" ht="21" customHeight="1">
      <c r="A406" s="457">
        <f t="shared" si="20"/>
        <v>398</v>
      </c>
      <c r="B406" s="450" t="s">
        <v>1402</v>
      </c>
      <c r="C406" s="451" t="s">
        <v>1403</v>
      </c>
      <c r="D406" s="451" t="s">
        <v>546</v>
      </c>
      <c r="E406" s="450" t="s">
        <v>595</v>
      </c>
      <c r="F406" s="458" t="s">
        <v>522</v>
      </c>
      <c r="G406" s="459">
        <v>1927.33</v>
      </c>
      <c r="H406" s="459">
        <v>1118</v>
      </c>
      <c r="I406" s="459">
        <f t="shared" si="18"/>
        <v>3045.33</v>
      </c>
      <c r="J406" s="459">
        <v>142.36</v>
      </c>
      <c r="K406" s="459">
        <f t="shared" si="19"/>
        <v>2902.97</v>
      </c>
      <c r="L406" s="461">
        <v>83.37</v>
      </c>
      <c r="M406" s="462">
        <v>9.12</v>
      </c>
      <c r="N406" s="456" t="s">
        <v>507</v>
      </c>
    </row>
    <row r="407" spans="1:14" ht="21" customHeight="1">
      <c r="A407" s="457">
        <f t="shared" si="20"/>
        <v>399</v>
      </c>
      <c r="B407" s="450" t="s">
        <v>1404</v>
      </c>
      <c r="C407" s="451" t="s">
        <v>1405</v>
      </c>
      <c r="D407" s="451" t="s">
        <v>772</v>
      </c>
      <c r="E407" s="450" t="s">
        <v>555</v>
      </c>
      <c r="F407" s="458" t="s">
        <v>543</v>
      </c>
      <c r="G407" s="459">
        <v>606.32</v>
      </c>
      <c r="H407" s="459">
        <v>1118</v>
      </c>
      <c r="I407" s="459">
        <f t="shared" si="18"/>
        <v>1724.3200000000002</v>
      </c>
      <c r="J407" s="459">
        <v>399.12</v>
      </c>
      <c r="K407" s="459">
        <f t="shared" si="19"/>
        <v>1325.2000000000003</v>
      </c>
      <c r="L407" s="461">
        <v>53.16</v>
      </c>
      <c r="M407" s="462">
        <v>4.63</v>
      </c>
      <c r="N407" s="456" t="s">
        <v>551</v>
      </c>
    </row>
    <row r="408" spans="1:14" ht="21" customHeight="1">
      <c r="A408" s="457">
        <f t="shared" si="20"/>
        <v>400</v>
      </c>
      <c r="B408" s="450" t="s">
        <v>1406</v>
      </c>
      <c r="C408" s="451" t="s">
        <v>1407</v>
      </c>
      <c r="D408" s="451" t="s">
        <v>554</v>
      </c>
      <c r="E408" s="450" t="s">
        <v>521</v>
      </c>
      <c r="F408" s="458" t="s">
        <v>543</v>
      </c>
      <c r="G408" s="459">
        <v>1178.02</v>
      </c>
      <c r="H408" s="459">
        <v>1118</v>
      </c>
      <c r="I408" s="459">
        <f t="shared" si="18"/>
        <v>2296.02</v>
      </c>
      <c r="J408" s="459">
        <v>966.4</v>
      </c>
      <c r="K408" s="459">
        <f t="shared" si="19"/>
        <v>1329.62</v>
      </c>
      <c r="L408" s="461">
        <v>58.68</v>
      </c>
      <c r="M408" s="462">
        <v>6.359999999999999</v>
      </c>
      <c r="N408" s="456" t="s">
        <v>507</v>
      </c>
    </row>
    <row r="409" spans="1:14" ht="21" customHeight="1">
      <c r="A409" s="457">
        <f t="shared" si="20"/>
        <v>401</v>
      </c>
      <c r="B409" s="450" t="s">
        <v>1408</v>
      </c>
      <c r="C409" s="451" t="s">
        <v>1409</v>
      </c>
      <c r="D409" s="451" t="s">
        <v>525</v>
      </c>
      <c r="E409" s="450" t="s">
        <v>526</v>
      </c>
      <c r="F409" s="458" t="s">
        <v>522</v>
      </c>
      <c r="G409" s="459">
        <v>844.74</v>
      </c>
      <c r="H409" s="459">
        <v>1118</v>
      </c>
      <c r="I409" s="459">
        <f t="shared" si="18"/>
        <v>1962.74</v>
      </c>
      <c r="J409" s="459">
        <v>100.24</v>
      </c>
      <c r="K409" s="459">
        <f t="shared" si="19"/>
        <v>1862.5</v>
      </c>
      <c r="L409" s="461">
        <v>59.01</v>
      </c>
      <c r="M409" s="462">
        <v>6.37</v>
      </c>
      <c r="N409" s="456" t="s">
        <v>507</v>
      </c>
    </row>
    <row r="410" spans="1:14" ht="21" customHeight="1">
      <c r="A410" s="457">
        <f t="shared" si="20"/>
        <v>402</v>
      </c>
      <c r="B410" s="450" t="s">
        <v>1410</v>
      </c>
      <c r="C410" s="451" t="s">
        <v>1411</v>
      </c>
      <c r="D410" s="451" t="s">
        <v>546</v>
      </c>
      <c r="E410" s="450" t="s">
        <v>547</v>
      </c>
      <c r="F410" s="458" t="s">
        <v>522</v>
      </c>
      <c r="G410" s="459">
        <v>1995.8</v>
      </c>
      <c r="H410" s="459">
        <v>1118</v>
      </c>
      <c r="I410" s="459">
        <f t="shared" si="18"/>
        <v>3113.8</v>
      </c>
      <c r="J410" s="459">
        <v>133.16</v>
      </c>
      <c r="K410" s="459">
        <f t="shared" si="19"/>
        <v>2980.6400000000003</v>
      </c>
      <c r="L410" s="461">
        <v>83.93</v>
      </c>
      <c r="M410" s="462">
        <v>9.18</v>
      </c>
      <c r="N410" s="456" t="s">
        <v>507</v>
      </c>
    </row>
    <row r="411" spans="1:14" ht="21" customHeight="1">
      <c r="A411" s="457">
        <f t="shared" si="20"/>
        <v>403</v>
      </c>
      <c r="B411" s="450" t="s">
        <v>1412</v>
      </c>
      <c r="C411" s="451" t="s">
        <v>1413</v>
      </c>
      <c r="D411" s="451" t="s">
        <v>558</v>
      </c>
      <c r="E411" s="450" t="s">
        <v>851</v>
      </c>
      <c r="F411" s="458" t="s">
        <v>543</v>
      </c>
      <c r="G411" s="459">
        <v>983.2</v>
      </c>
      <c r="H411" s="459">
        <v>1118</v>
      </c>
      <c r="I411" s="459">
        <f t="shared" si="18"/>
        <v>2101.2</v>
      </c>
      <c r="J411" s="459">
        <v>146.36</v>
      </c>
      <c r="K411" s="459">
        <f t="shared" si="19"/>
        <v>1954.8399999999997</v>
      </c>
      <c r="L411" s="461">
        <v>80.56</v>
      </c>
      <c r="M411" s="462">
        <v>8.81</v>
      </c>
      <c r="N411" s="456" t="s">
        <v>507</v>
      </c>
    </row>
    <row r="412" spans="1:14" ht="21" customHeight="1">
      <c r="A412" s="457">
        <f t="shared" si="20"/>
        <v>404</v>
      </c>
      <c r="B412" s="450" t="s">
        <v>1414</v>
      </c>
      <c r="C412" s="451" t="s">
        <v>1415</v>
      </c>
      <c r="D412" s="451" t="s">
        <v>558</v>
      </c>
      <c r="E412" s="450" t="s">
        <v>559</v>
      </c>
      <c r="F412" s="458" t="s">
        <v>517</v>
      </c>
      <c r="G412" s="459">
        <v>940.24</v>
      </c>
      <c r="H412" s="459">
        <v>1118</v>
      </c>
      <c r="I412" s="459">
        <f t="shared" si="18"/>
        <v>2058.24</v>
      </c>
      <c r="J412" s="459">
        <v>490.40999999999997</v>
      </c>
      <c r="K412" s="459">
        <f t="shared" si="19"/>
        <v>1567.83</v>
      </c>
      <c r="L412" s="461">
        <v>76.69</v>
      </c>
      <c r="M412" s="462">
        <v>8.4</v>
      </c>
      <c r="N412" s="456" t="s">
        <v>507</v>
      </c>
    </row>
    <row r="413" spans="1:14" ht="21" customHeight="1">
      <c r="A413" s="457">
        <f t="shared" si="20"/>
        <v>405</v>
      </c>
      <c r="B413" s="450" t="s">
        <v>1416</v>
      </c>
      <c r="C413" s="451" t="s">
        <v>1417</v>
      </c>
      <c r="D413" s="451" t="s">
        <v>525</v>
      </c>
      <c r="E413" s="450" t="s">
        <v>526</v>
      </c>
      <c r="F413" s="458" t="s">
        <v>522</v>
      </c>
      <c r="G413" s="459">
        <v>471.96000000000004</v>
      </c>
      <c r="H413" s="459">
        <v>1118</v>
      </c>
      <c r="I413" s="459">
        <f t="shared" si="18"/>
        <v>1589.96</v>
      </c>
      <c r="J413" s="459">
        <v>805.66</v>
      </c>
      <c r="K413" s="459">
        <f t="shared" si="19"/>
        <v>784.3000000000001</v>
      </c>
      <c r="L413" s="461">
        <v>23.41</v>
      </c>
      <c r="M413" s="462">
        <v>2.5300000000000002</v>
      </c>
      <c r="N413" s="456" t="s">
        <v>507</v>
      </c>
    </row>
    <row r="414" spans="1:14" ht="21" customHeight="1">
      <c r="A414" s="457">
        <f t="shared" si="20"/>
        <v>406</v>
      </c>
      <c r="B414" s="450" t="s">
        <v>1418</v>
      </c>
      <c r="C414" s="451" t="s">
        <v>1419</v>
      </c>
      <c r="D414" s="451" t="s">
        <v>546</v>
      </c>
      <c r="E414" s="450" t="s">
        <v>595</v>
      </c>
      <c r="F414" s="458" t="s">
        <v>543</v>
      </c>
      <c r="G414" s="459">
        <v>1724.9499999999998</v>
      </c>
      <c r="H414" s="459">
        <v>1118</v>
      </c>
      <c r="I414" s="459">
        <f t="shared" si="18"/>
        <v>2842.95</v>
      </c>
      <c r="J414" s="459">
        <v>1272.54</v>
      </c>
      <c r="K414" s="459">
        <f t="shared" si="19"/>
        <v>1570.4099999999999</v>
      </c>
      <c r="L414" s="461">
        <v>83.02</v>
      </c>
      <c r="M414" s="462">
        <v>9.08</v>
      </c>
      <c r="N414" s="456" t="s">
        <v>507</v>
      </c>
    </row>
    <row r="415" spans="1:14" ht="21" customHeight="1">
      <c r="A415" s="457">
        <f t="shared" si="20"/>
        <v>407</v>
      </c>
      <c r="B415" s="450" t="s">
        <v>1420</v>
      </c>
      <c r="C415" s="451" t="s">
        <v>1421</v>
      </c>
      <c r="D415" s="451" t="s">
        <v>504</v>
      </c>
      <c r="E415" s="450" t="s">
        <v>505</v>
      </c>
      <c r="F415" s="458" t="s">
        <v>517</v>
      </c>
      <c r="G415" s="459">
        <v>3635.64</v>
      </c>
      <c r="H415" s="459">
        <v>818</v>
      </c>
      <c r="I415" s="459">
        <f t="shared" si="18"/>
        <v>4453.639999999999</v>
      </c>
      <c r="J415" s="459">
        <v>1002.18</v>
      </c>
      <c r="K415" s="459">
        <f t="shared" si="19"/>
        <v>3451.4599999999996</v>
      </c>
      <c r="L415" s="461">
        <v>276.12</v>
      </c>
      <c r="M415" s="462">
        <v>29.76</v>
      </c>
      <c r="N415" s="456" t="s">
        <v>507</v>
      </c>
    </row>
    <row r="416" spans="1:14" ht="21" customHeight="1">
      <c r="A416" s="457">
        <f t="shared" si="20"/>
        <v>408</v>
      </c>
      <c r="B416" s="450" t="s">
        <v>1422</v>
      </c>
      <c r="C416" s="451" t="s">
        <v>1423</v>
      </c>
      <c r="D416" s="451" t="s">
        <v>741</v>
      </c>
      <c r="E416" s="450" t="s">
        <v>745</v>
      </c>
      <c r="F416" s="458" t="s">
        <v>543</v>
      </c>
      <c r="G416" s="459">
        <v>3916.17</v>
      </c>
      <c r="H416" s="459">
        <v>818</v>
      </c>
      <c r="I416" s="459">
        <f t="shared" si="18"/>
        <v>4734.17</v>
      </c>
      <c r="J416" s="459">
        <v>786.3299999999999</v>
      </c>
      <c r="K416" s="459">
        <f t="shared" si="19"/>
        <v>3947.84</v>
      </c>
      <c r="L416" s="461">
        <v>306.81</v>
      </c>
      <c r="M416" s="462">
        <v>33.06</v>
      </c>
      <c r="N416" s="456" t="s">
        <v>507</v>
      </c>
    </row>
    <row r="417" spans="1:14" ht="21" customHeight="1">
      <c r="A417" s="457">
        <f t="shared" si="20"/>
        <v>409</v>
      </c>
      <c r="B417" s="450" t="s">
        <v>1424</v>
      </c>
      <c r="C417" s="451" t="s">
        <v>1425</v>
      </c>
      <c r="D417" s="451" t="s">
        <v>546</v>
      </c>
      <c r="E417" s="450" t="s">
        <v>547</v>
      </c>
      <c r="F417" s="458" t="s">
        <v>537</v>
      </c>
      <c r="G417" s="459">
        <v>1745.11</v>
      </c>
      <c r="H417" s="459">
        <v>1058</v>
      </c>
      <c r="I417" s="459">
        <f t="shared" si="18"/>
        <v>2803.1099999999997</v>
      </c>
      <c r="J417" s="459">
        <v>523.3299999999999</v>
      </c>
      <c r="K417" s="459">
        <f t="shared" si="19"/>
        <v>2279.7799999999997</v>
      </c>
      <c r="L417" s="461">
        <v>83.31</v>
      </c>
      <c r="M417" s="462">
        <v>9.11</v>
      </c>
      <c r="N417" s="456" t="s">
        <v>507</v>
      </c>
    </row>
    <row r="418" spans="1:14" ht="21" customHeight="1">
      <c r="A418" s="457">
        <f t="shared" si="20"/>
        <v>410</v>
      </c>
      <c r="B418" s="450" t="s">
        <v>1426</v>
      </c>
      <c r="C418" s="451" t="s">
        <v>1427</v>
      </c>
      <c r="D418" s="451" t="s">
        <v>612</v>
      </c>
      <c r="E418" s="450" t="s">
        <v>613</v>
      </c>
      <c r="F418" s="458" t="s">
        <v>522</v>
      </c>
      <c r="G418" s="459">
        <v>1003.2600000000001</v>
      </c>
      <c r="H418" s="459">
        <v>1100.82</v>
      </c>
      <c r="I418" s="459">
        <f t="shared" si="18"/>
        <v>2104.08</v>
      </c>
      <c r="J418" s="459">
        <v>466.58000000000004</v>
      </c>
      <c r="K418" s="459">
        <f t="shared" si="19"/>
        <v>1637.5</v>
      </c>
      <c r="L418" s="461">
        <v>58.78</v>
      </c>
      <c r="M418" s="462">
        <v>6.33</v>
      </c>
      <c r="N418" s="456" t="s">
        <v>507</v>
      </c>
    </row>
    <row r="419" spans="1:14" ht="21" customHeight="1">
      <c r="A419" s="457">
        <f t="shared" si="20"/>
        <v>411</v>
      </c>
      <c r="B419" s="450" t="s">
        <v>1428</v>
      </c>
      <c r="C419" s="451" t="s">
        <v>1429</v>
      </c>
      <c r="D419" s="451" t="s">
        <v>1430</v>
      </c>
      <c r="E419" s="450" t="s">
        <v>526</v>
      </c>
      <c r="F419" s="458" t="s">
        <v>522</v>
      </c>
      <c r="G419" s="459">
        <v>637.12</v>
      </c>
      <c r="H419" s="459">
        <v>1118</v>
      </c>
      <c r="I419" s="459">
        <f t="shared" si="18"/>
        <v>1755.12</v>
      </c>
      <c r="J419" s="459">
        <v>318.55</v>
      </c>
      <c r="K419" s="459">
        <f t="shared" si="19"/>
        <v>1436.57</v>
      </c>
      <c r="L419" s="461">
        <v>56.83</v>
      </c>
      <c r="M419" s="462">
        <v>4.93</v>
      </c>
      <c r="N419" s="463" t="s">
        <v>507</v>
      </c>
    </row>
    <row r="420" spans="1:14" ht="21" customHeight="1">
      <c r="A420" s="457">
        <f t="shared" si="20"/>
        <v>412</v>
      </c>
      <c r="B420" s="450" t="s">
        <v>1431</v>
      </c>
      <c r="C420" s="451" t="s">
        <v>1432</v>
      </c>
      <c r="D420" s="451" t="s">
        <v>741</v>
      </c>
      <c r="E420" s="450" t="s">
        <v>745</v>
      </c>
      <c r="F420" s="458" t="s">
        <v>543</v>
      </c>
      <c r="G420" s="459">
        <v>1113.99</v>
      </c>
      <c r="H420" s="459">
        <v>406.46</v>
      </c>
      <c r="I420" s="459">
        <f t="shared" si="18"/>
        <v>1520.45</v>
      </c>
      <c r="J420" s="459">
        <v>557.0000000000001</v>
      </c>
      <c r="K420" s="459">
        <f t="shared" si="19"/>
        <v>963.4499999999999</v>
      </c>
      <c r="L420" s="461">
        <v>100.26</v>
      </c>
      <c r="M420" s="462">
        <v>10.8</v>
      </c>
      <c r="N420" s="456" t="s">
        <v>507</v>
      </c>
    </row>
    <row r="421" spans="1:14" ht="21" customHeight="1">
      <c r="A421" s="457">
        <f t="shared" si="20"/>
        <v>413</v>
      </c>
      <c r="B421" s="450" t="s">
        <v>1433</v>
      </c>
      <c r="C421" s="451" t="s">
        <v>1434</v>
      </c>
      <c r="D421" s="451" t="s">
        <v>1435</v>
      </c>
      <c r="E421" s="450" t="s">
        <v>564</v>
      </c>
      <c r="F421" s="458" t="s">
        <v>543</v>
      </c>
      <c r="G421" s="459">
        <v>701.5200000000001</v>
      </c>
      <c r="H421" s="459">
        <v>1100.82</v>
      </c>
      <c r="I421" s="459">
        <f t="shared" si="18"/>
        <v>1802.3400000000001</v>
      </c>
      <c r="J421" s="459">
        <v>491.59999999999997</v>
      </c>
      <c r="K421" s="459">
        <f t="shared" si="19"/>
        <v>1310.7400000000002</v>
      </c>
      <c r="L421" s="461">
        <v>61.27</v>
      </c>
      <c r="M421" s="462">
        <v>6.67</v>
      </c>
      <c r="N421" s="456" t="s">
        <v>507</v>
      </c>
    </row>
    <row r="422" spans="1:14" ht="21" customHeight="1">
      <c r="A422" s="457">
        <f t="shared" si="20"/>
        <v>414</v>
      </c>
      <c r="B422" s="450" t="s">
        <v>1436</v>
      </c>
      <c r="C422" s="451" t="s">
        <v>1437</v>
      </c>
      <c r="D422" s="451" t="s">
        <v>653</v>
      </c>
      <c r="E422" s="450" t="s">
        <v>654</v>
      </c>
      <c r="F422" s="458" t="s">
        <v>543</v>
      </c>
      <c r="G422" s="459">
        <v>1750.78</v>
      </c>
      <c r="H422" s="459">
        <v>1118</v>
      </c>
      <c r="I422" s="459">
        <f t="shared" si="18"/>
        <v>2868.7799999999997</v>
      </c>
      <c r="J422" s="459">
        <v>110.78</v>
      </c>
      <c r="K422" s="459">
        <f t="shared" si="19"/>
        <v>2757.9999999999995</v>
      </c>
      <c r="L422" s="461">
        <v>76.69</v>
      </c>
      <c r="M422" s="462">
        <v>8.4</v>
      </c>
      <c r="N422" s="456" t="s">
        <v>507</v>
      </c>
    </row>
    <row r="423" spans="1:14" ht="21" customHeight="1">
      <c r="A423" s="457">
        <f t="shared" si="20"/>
        <v>415</v>
      </c>
      <c r="B423" s="450" t="s">
        <v>1438</v>
      </c>
      <c r="C423" s="451" t="s">
        <v>1439</v>
      </c>
      <c r="D423" s="451" t="s">
        <v>535</v>
      </c>
      <c r="E423" s="450" t="s">
        <v>536</v>
      </c>
      <c r="F423" s="458" t="s">
        <v>522</v>
      </c>
      <c r="G423" s="459">
        <v>1487.71</v>
      </c>
      <c r="H423" s="459">
        <v>740.82</v>
      </c>
      <c r="I423" s="459">
        <f t="shared" si="18"/>
        <v>2228.53</v>
      </c>
      <c r="J423" s="459">
        <v>483.58</v>
      </c>
      <c r="K423" s="459">
        <f t="shared" si="19"/>
        <v>1744.9500000000003</v>
      </c>
      <c r="L423" s="461">
        <v>82.98</v>
      </c>
      <c r="M423" s="462">
        <v>9.08</v>
      </c>
      <c r="N423" s="456" t="s">
        <v>538</v>
      </c>
    </row>
    <row r="424" spans="1:14" ht="21" customHeight="1">
      <c r="A424" s="457">
        <f t="shared" si="20"/>
        <v>416</v>
      </c>
      <c r="B424" s="450" t="s">
        <v>1440</v>
      </c>
      <c r="C424" s="451" t="s">
        <v>1441</v>
      </c>
      <c r="D424" s="451" t="s">
        <v>541</v>
      </c>
      <c r="E424" s="450" t="s">
        <v>542</v>
      </c>
      <c r="F424" s="458" t="s">
        <v>543</v>
      </c>
      <c r="G424" s="459">
        <v>24.21</v>
      </c>
      <c r="H424" s="459">
        <v>998</v>
      </c>
      <c r="I424" s="459">
        <f t="shared" si="18"/>
        <v>1022.21</v>
      </c>
      <c r="J424" s="459">
        <v>547.74</v>
      </c>
      <c r="K424" s="459">
        <f t="shared" si="19"/>
        <v>474.47</v>
      </c>
      <c r="L424" s="461">
        <v>1.9</v>
      </c>
      <c r="M424" s="462">
        <v>0.2</v>
      </c>
      <c r="N424" s="456" t="s">
        <v>507</v>
      </c>
    </row>
    <row r="425" spans="1:14" ht="21" customHeight="1">
      <c r="A425" s="457">
        <f t="shared" si="20"/>
        <v>417</v>
      </c>
      <c r="B425" s="450" t="s">
        <v>1442</v>
      </c>
      <c r="C425" s="451" t="s">
        <v>1443</v>
      </c>
      <c r="D425" s="451" t="s">
        <v>554</v>
      </c>
      <c r="E425" s="450" t="s">
        <v>521</v>
      </c>
      <c r="F425" s="458" t="s">
        <v>506</v>
      </c>
      <c r="G425" s="459">
        <v>646.74</v>
      </c>
      <c r="H425" s="459">
        <v>1118</v>
      </c>
      <c r="I425" s="459">
        <f t="shared" si="18"/>
        <v>1764.74</v>
      </c>
      <c r="J425" s="459">
        <v>972.22</v>
      </c>
      <c r="K425" s="459">
        <f t="shared" si="19"/>
        <v>792.52</v>
      </c>
      <c r="L425" s="461">
        <v>57.24</v>
      </c>
      <c r="M425" s="462">
        <v>6.2</v>
      </c>
      <c r="N425" s="456" t="s">
        <v>507</v>
      </c>
    </row>
    <row r="426" spans="1:14" ht="21" customHeight="1">
      <c r="A426" s="457">
        <f t="shared" si="20"/>
        <v>418</v>
      </c>
      <c r="B426" s="450" t="s">
        <v>1444</v>
      </c>
      <c r="C426" s="451" t="s">
        <v>1445</v>
      </c>
      <c r="D426" s="451" t="s">
        <v>515</v>
      </c>
      <c r="E426" s="450" t="s">
        <v>516</v>
      </c>
      <c r="F426" s="458" t="s">
        <v>506</v>
      </c>
      <c r="G426" s="459">
        <v>1147.3000000000002</v>
      </c>
      <c r="H426" s="459">
        <v>1118</v>
      </c>
      <c r="I426" s="459">
        <f t="shared" si="18"/>
        <v>2265.3</v>
      </c>
      <c r="J426" s="459">
        <v>82.23000000000002</v>
      </c>
      <c r="K426" s="459">
        <f t="shared" si="19"/>
        <v>2183.07</v>
      </c>
      <c r="L426" s="461">
        <v>55.08</v>
      </c>
      <c r="M426" s="462">
        <v>5.9399999999999995</v>
      </c>
      <c r="N426" s="456" t="s">
        <v>507</v>
      </c>
    </row>
    <row r="427" spans="1:14" ht="21" customHeight="1">
      <c r="A427" s="457">
        <f t="shared" si="20"/>
        <v>419</v>
      </c>
      <c r="B427" s="450" t="s">
        <v>1446</v>
      </c>
      <c r="C427" s="451" t="s">
        <v>1447</v>
      </c>
      <c r="D427" s="451" t="s">
        <v>554</v>
      </c>
      <c r="E427" s="450" t="s">
        <v>521</v>
      </c>
      <c r="F427" s="458" t="s">
        <v>543</v>
      </c>
      <c r="G427" s="459">
        <v>1221.9700000000003</v>
      </c>
      <c r="H427" s="459">
        <v>1118</v>
      </c>
      <c r="I427" s="459">
        <f t="shared" si="18"/>
        <v>2339.9700000000003</v>
      </c>
      <c r="J427" s="459">
        <v>100.58</v>
      </c>
      <c r="K427" s="459">
        <f t="shared" si="19"/>
        <v>2239.3900000000003</v>
      </c>
      <c r="L427" s="461">
        <v>59.25</v>
      </c>
      <c r="M427" s="462">
        <v>6.41</v>
      </c>
      <c r="N427" s="456" t="s">
        <v>507</v>
      </c>
    </row>
    <row r="428" spans="1:14" ht="21" customHeight="1">
      <c r="A428" s="457">
        <f t="shared" si="20"/>
        <v>420</v>
      </c>
      <c r="B428" s="450" t="s">
        <v>1448</v>
      </c>
      <c r="C428" s="451" t="s">
        <v>1449</v>
      </c>
      <c r="D428" s="451" t="s">
        <v>531</v>
      </c>
      <c r="E428" s="450" t="s">
        <v>521</v>
      </c>
      <c r="F428" s="458" t="s">
        <v>517</v>
      </c>
      <c r="G428" s="459">
        <v>623.45</v>
      </c>
      <c r="H428" s="459">
        <v>1118</v>
      </c>
      <c r="I428" s="459">
        <f t="shared" si="18"/>
        <v>1741.45</v>
      </c>
      <c r="J428" s="459">
        <v>688.25</v>
      </c>
      <c r="K428" s="459">
        <f t="shared" si="19"/>
        <v>1053.2</v>
      </c>
      <c r="L428" s="461">
        <v>55.15</v>
      </c>
      <c r="M428" s="462">
        <v>4.8</v>
      </c>
      <c r="N428" s="456" t="s">
        <v>551</v>
      </c>
    </row>
    <row r="429" spans="1:14" ht="21" customHeight="1">
      <c r="A429" s="457">
        <f t="shared" si="20"/>
        <v>421</v>
      </c>
      <c r="B429" s="450" t="s">
        <v>1450</v>
      </c>
      <c r="C429" s="451" t="s">
        <v>1451</v>
      </c>
      <c r="D429" s="451" t="s">
        <v>515</v>
      </c>
      <c r="E429" s="450" t="s">
        <v>516</v>
      </c>
      <c r="F429" s="458" t="s">
        <v>537</v>
      </c>
      <c r="G429" s="459">
        <v>633.48</v>
      </c>
      <c r="H429" s="459">
        <v>1118</v>
      </c>
      <c r="I429" s="459">
        <f t="shared" si="18"/>
        <v>1751.48</v>
      </c>
      <c r="J429" s="459">
        <v>115.47</v>
      </c>
      <c r="K429" s="459">
        <f t="shared" si="19"/>
        <v>1636.01</v>
      </c>
      <c r="L429" s="461">
        <v>56.73</v>
      </c>
      <c r="M429" s="462">
        <v>4.92</v>
      </c>
      <c r="N429" s="463" t="s">
        <v>507</v>
      </c>
    </row>
    <row r="430" spans="1:14" ht="21" customHeight="1">
      <c r="A430" s="457">
        <f t="shared" si="20"/>
        <v>422</v>
      </c>
      <c r="B430" s="450" t="s">
        <v>1452</v>
      </c>
      <c r="C430" s="451" t="s">
        <v>1453</v>
      </c>
      <c r="D430" s="451" t="s">
        <v>601</v>
      </c>
      <c r="E430" s="450" t="s">
        <v>516</v>
      </c>
      <c r="F430" s="458" t="s">
        <v>506</v>
      </c>
      <c r="G430" s="459">
        <v>585.02</v>
      </c>
      <c r="H430" s="459">
        <v>1118</v>
      </c>
      <c r="I430" s="459">
        <f t="shared" si="18"/>
        <v>1703.02</v>
      </c>
      <c r="J430" s="459">
        <v>205.65</v>
      </c>
      <c r="K430" s="459">
        <f t="shared" si="19"/>
        <v>1497.37</v>
      </c>
      <c r="L430" s="461">
        <v>52.37</v>
      </c>
      <c r="M430" s="462">
        <v>4.54</v>
      </c>
      <c r="N430" s="463" t="s">
        <v>507</v>
      </c>
    </row>
    <row r="431" spans="1:14" ht="21" customHeight="1">
      <c r="A431" s="457">
        <f t="shared" si="20"/>
        <v>423</v>
      </c>
      <c r="B431" s="450" t="s">
        <v>1454</v>
      </c>
      <c r="C431" s="451" t="s">
        <v>1455</v>
      </c>
      <c r="D431" s="451" t="s">
        <v>554</v>
      </c>
      <c r="E431" s="450" t="s">
        <v>521</v>
      </c>
      <c r="F431" s="458" t="s">
        <v>543</v>
      </c>
      <c r="G431" s="459">
        <v>1124.3200000000002</v>
      </c>
      <c r="H431" s="459">
        <v>1118</v>
      </c>
      <c r="I431" s="459">
        <f t="shared" si="18"/>
        <v>2242.32</v>
      </c>
      <c r="J431" s="459">
        <v>654.51</v>
      </c>
      <c r="K431" s="459">
        <f t="shared" si="19"/>
        <v>1587.8100000000002</v>
      </c>
      <c r="L431" s="461">
        <v>60.62</v>
      </c>
      <c r="M431" s="462">
        <v>6.5600000000000005</v>
      </c>
      <c r="N431" s="456" t="s">
        <v>507</v>
      </c>
    </row>
    <row r="432" spans="1:14" ht="21" customHeight="1">
      <c r="A432" s="457">
        <f t="shared" si="20"/>
        <v>424</v>
      </c>
      <c r="B432" s="450" t="s">
        <v>1456</v>
      </c>
      <c r="C432" s="451" t="s">
        <v>1457</v>
      </c>
      <c r="D432" s="451" t="s">
        <v>504</v>
      </c>
      <c r="E432" s="450" t="s">
        <v>505</v>
      </c>
      <c r="F432" s="458" t="s">
        <v>522</v>
      </c>
      <c r="G432" s="459">
        <v>3095.79</v>
      </c>
      <c r="H432" s="459">
        <v>0</v>
      </c>
      <c r="I432" s="459">
        <f t="shared" si="18"/>
        <v>3095.79</v>
      </c>
      <c r="J432" s="459">
        <v>564.6899999999999</v>
      </c>
      <c r="K432" s="459">
        <f t="shared" si="19"/>
        <v>2531.1</v>
      </c>
      <c r="L432" s="461">
        <v>278.62</v>
      </c>
      <c r="M432" s="462">
        <v>30.03</v>
      </c>
      <c r="N432" s="464" t="s">
        <v>507</v>
      </c>
    </row>
    <row r="433" spans="1:14" ht="21" customHeight="1">
      <c r="A433" s="457">
        <f t="shared" si="20"/>
        <v>425</v>
      </c>
      <c r="B433" s="450" t="s">
        <v>1458</v>
      </c>
      <c r="C433" s="451" t="s">
        <v>1459</v>
      </c>
      <c r="D433" s="451" t="s">
        <v>546</v>
      </c>
      <c r="E433" s="450" t="s">
        <v>681</v>
      </c>
      <c r="F433" s="458" t="s">
        <v>543</v>
      </c>
      <c r="G433" s="459">
        <v>1713.62</v>
      </c>
      <c r="H433" s="459">
        <v>1818</v>
      </c>
      <c r="I433" s="459">
        <f t="shared" si="18"/>
        <v>3531.62</v>
      </c>
      <c r="J433" s="459">
        <v>157.67999999999998</v>
      </c>
      <c r="K433" s="459">
        <f t="shared" si="19"/>
        <v>3373.94</v>
      </c>
      <c r="L433" s="461">
        <v>80.07</v>
      </c>
      <c r="M433" s="462">
        <v>8.76</v>
      </c>
      <c r="N433" s="456" t="s">
        <v>507</v>
      </c>
    </row>
    <row r="434" spans="1:14" ht="21" customHeight="1">
      <c r="A434" s="457">
        <f t="shared" si="20"/>
        <v>426</v>
      </c>
      <c r="B434" s="450" t="s">
        <v>1460</v>
      </c>
      <c r="C434" s="451" t="s">
        <v>1461</v>
      </c>
      <c r="D434" s="451" t="s">
        <v>657</v>
      </c>
      <c r="E434" s="450" t="s">
        <v>555</v>
      </c>
      <c r="F434" s="458" t="s">
        <v>543</v>
      </c>
      <c r="G434" s="459">
        <v>697.0000000000001</v>
      </c>
      <c r="H434" s="459">
        <v>1118</v>
      </c>
      <c r="I434" s="459">
        <f t="shared" si="18"/>
        <v>1815</v>
      </c>
      <c r="J434" s="459">
        <v>467.70000000000005</v>
      </c>
      <c r="K434" s="459">
        <f t="shared" si="19"/>
        <v>1347.3</v>
      </c>
      <c r="L434" s="461">
        <v>61.32</v>
      </c>
      <c r="M434" s="462">
        <v>6.66</v>
      </c>
      <c r="N434" s="456" t="s">
        <v>507</v>
      </c>
    </row>
    <row r="435" spans="1:14" ht="21" customHeight="1">
      <c r="A435" s="457">
        <f t="shared" si="20"/>
        <v>427</v>
      </c>
      <c r="B435" s="450" t="s">
        <v>1462</v>
      </c>
      <c r="C435" s="451" t="s">
        <v>1463</v>
      </c>
      <c r="D435" s="451" t="s">
        <v>510</v>
      </c>
      <c r="E435" s="450" t="s">
        <v>511</v>
      </c>
      <c r="F435" s="458" t="s">
        <v>522</v>
      </c>
      <c r="G435" s="459">
        <v>956</v>
      </c>
      <c r="H435" s="459">
        <v>968</v>
      </c>
      <c r="I435" s="459">
        <f t="shared" si="18"/>
        <v>1924</v>
      </c>
      <c r="J435" s="459">
        <v>978.01</v>
      </c>
      <c r="K435" s="459">
        <f t="shared" si="19"/>
        <v>945.99</v>
      </c>
      <c r="L435" s="461">
        <v>63.82</v>
      </c>
      <c r="M435" s="462">
        <v>6.959999999999999</v>
      </c>
      <c r="N435" s="456" t="s">
        <v>538</v>
      </c>
    </row>
    <row r="436" spans="1:14" ht="21" customHeight="1">
      <c r="A436" s="457">
        <f t="shared" si="20"/>
        <v>428</v>
      </c>
      <c r="B436" s="450" t="s">
        <v>1464</v>
      </c>
      <c r="C436" s="451" t="s">
        <v>1465</v>
      </c>
      <c r="D436" s="451" t="s">
        <v>525</v>
      </c>
      <c r="E436" s="450" t="s">
        <v>526</v>
      </c>
      <c r="F436" s="458" t="s">
        <v>522</v>
      </c>
      <c r="G436" s="459">
        <v>841.4200000000001</v>
      </c>
      <c r="H436" s="459">
        <v>1118</v>
      </c>
      <c r="I436" s="459">
        <f t="shared" si="18"/>
        <v>1959.42</v>
      </c>
      <c r="J436" s="459">
        <v>89.81</v>
      </c>
      <c r="K436" s="459">
        <f t="shared" si="19"/>
        <v>1869.6100000000001</v>
      </c>
      <c r="L436" s="461">
        <v>58.71</v>
      </c>
      <c r="M436" s="462">
        <v>6.34</v>
      </c>
      <c r="N436" s="456" t="s">
        <v>507</v>
      </c>
    </row>
    <row r="437" spans="1:14" ht="21" customHeight="1">
      <c r="A437" s="457">
        <f t="shared" si="20"/>
        <v>429</v>
      </c>
      <c r="B437" s="450" t="s">
        <v>1466</v>
      </c>
      <c r="C437" s="451" t="s">
        <v>1467</v>
      </c>
      <c r="D437" s="451" t="s">
        <v>832</v>
      </c>
      <c r="E437" s="450" t="s">
        <v>564</v>
      </c>
      <c r="F437" s="458" t="s">
        <v>517</v>
      </c>
      <c r="G437" s="459">
        <v>1121.45</v>
      </c>
      <c r="H437" s="459">
        <v>963.64</v>
      </c>
      <c r="I437" s="459">
        <f t="shared" si="18"/>
        <v>2085.09</v>
      </c>
      <c r="J437" s="459">
        <v>727.22</v>
      </c>
      <c r="K437" s="459">
        <f t="shared" si="19"/>
        <v>1357.8700000000001</v>
      </c>
      <c r="L437" s="461">
        <v>59.46</v>
      </c>
      <c r="M437" s="462">
        <v>6.48</v>
      </c>
      <c r="N437" s="456" t="s">
        <v>507</v>
      </c>
    </row>
    <row r="438" spans="1:14" ht="21" customHeight="1">
      <c r="A438" s="457">
        <f t="shared" si="20"/>
        <v>430</v>
      </c>
      <c r="B438" s="450" t="s">
        <v>1468</v>
      </c>
      <c r="C438" s="451" t="s">
        <v>1469</v>
      </c>
      <c r="D438" s="451" t="s">
        <v>546</v>
      </c>
      <c r="E438" s="450" t="s">
        <v>681</v>
      </c>
      <c r="F438" s="458" t="s">
        <v>522</v>
      </c>
      <c r="G438" s="459">
        <v>1876.69</v>
      </c>
      <c r="H438" s="459">
        <v>1118</v>
      </c>
      <c r="I438" s="459">
        <f t="shared" si="18"/>
        <v>2994.69</v>
      </c>
      <c r="J438" s="459">
        <v>777.66</v>
      </c>
      <c r="K438" s="459">
        <f t="shared" si="19"/>
        <v>2217.03</v>
      </c>
      <c r="L438" s="461">
        <v>77.32</v>
      </c>
      <c r="M438" s="462">
        <v>8.47</v>
      </c>
      <c r="N438" s="456" t="s">
        <v>507</v>
      </c>
    </row>
    <row r="439" spans="1:14" ht="21" customHeight="1">
      <c r="A439" s="457">
        <f t="shared" si="20"/>
        <v>431</v>
      </c>
      <c r="B439" s="450" t="s">
        <v>1470</v>
      </c>
      <c r="C439" s="451" t="s">
        <v>1471</v>
      </c>
      <c r="D439" s="451" t="s">
        <v>612</v>
      </c>
      <c r="E439" s="450" t="s">
        <v>613</v>
      </c>
      <c r="F439" s="458" t="s">
        <v>537</v>
      </c>
      <c r="G439" s="459">
        <v>634.1500000000001</v>
      </c>
      <c r="H439" s="459">
        <v>1238</v>
      </c>
      <c r="I439" s="459">
        <f t="shared" si="18"/>
        <v>1872.15</v>
      </c>
      <c r="J439" s="459">
        <v>457.08</v>
      </c>
      <c r="K439" s="459">
        <f t="shared" si="19"/>
        <v>1415.0700000000002</v>
      </c>
      <c r="L439" s="461">
        <v>56.79</v>
      </c>
      <c r="M439" s="462">
        <v>6.12</v>
      </c>
      <c r="N439" s="463" t="s">
        <v>507</v>
      </c>
    </row>
    <row r="440" spans="1:14" ht="21" customHeight="1">
      <c r="A440" s="457">
        <f t="shared" si="20"/>
        <v>432</v>
      </c>
      <c r="B440" s="450" t="s">
        <v>1472</v>
      </c>
      <c r="C440" s="451" t="s">
        <v>1473</v>
      </c>
      <c r="D440" s="451" t="s">
        <v>741</v>
      </c>
      <c r="E440" s="450" t="s">
        <v>745</v>
      </c>
      <c r="F440" s="458" t="s">
        <v>517</v>
      </c>
      <c r="G440" s="459">
        <v>3879.3199999999997</v>
      </c>
      <c r="H440" s="459">
        <v>818</v>
      </c>
      <c r="I440" s="459">
        <f t="shared" si="18"/>
        <v>4697.32</v>
      </c>
      <c r="J440" s="459">
        <v>1089.9299999999998</v>
      </c>
      <c r="K440" s="459">
        <f t="shared" si="19"/>
        <v>3607.39</v>
      </c>
      <c r="L440" s="461">
        <v>310.8</v>
      </c>
      <c r="M440" s="462">
        <v>33.49</v>
      </c>
      <c r="N440" s="456" t="s">
        <v>507</v>
      </c>
    </row>
    <row r="441" spans="1:14" ht="21" customHeight="1">
      <c r="A441" s="457">
        <f t="shared" si="20"/>
        <v>433</v>
      </c>
      <c r="B441" s="450" t="s">
        <v>1474</v>
      </c>
      <c r="C441" s="451" t="s">
        <v>1475</v>
      </c>
      <c r="D441" s="451" t="s">
        <v>635</v>
      </c>
      <c r="E441" s="450" t="s">
        <v>636</v>
      </c>
      <c r="F441" s="458" t="s">
        <v>607</v>
      </c>
      <c r="G441" s="459">
        <v>4327.74</v>
      </c>
      <c r="H441" s="459">
        <v>698</v>
      </c>
      <c r="I441" s="459">
        <f t="shared" si="18"/>
        <v>5025.74</v>
      </c>
      <c r="J441" s="459">
        <v>882.8199999999999</v>
      </c>
      <c r="K441" s="459">
        <f t="shared" si="19"/>
        <v>4142.92</v>
      </c>
      <c r="L441" s="461">
        <v>326.38</v>
      </c>
      <c r="M441" s="462">
        <v>35.18</v>
      </c>
      <c r="N441" s="456" t="s">
        <v>507</v>
      </c>
    </row>
    <row r="442" spans="1:14" ht="21" customHeight="1">
      <c r="A442" s="457">
        <f t="shared" si="20"/>
        <v>434</v>
      </c>
      <c r="B442" s="450" t="s">
        <v>1476</v>
      </c>
      <c r="C442" s="451" t="s">
        <v>1477</v>
      </c>
      <c r="D442" s="451" t="s">
        <v>554</v>
      </c>
      <c r="E442" s="450" t="s">
        <v>521</v>
      </c>
      <c r="F442" s="458" t="s">
        <v>522</v>
      </c>
      <c r="G442" s="459">
        <v>1228.96</v>
      </c>
      <c r="H442" s="459">
        <v>1118</v>
      </c>
      <c r="I442" s="459">
        <f t="shared" si="18"/>
        <v>2346.96</v>
      </c>
      <c r="J442" s="459">
        <v>1083.5700000000002</v>
      </c>
      <c r="K442" s="459">
        <f t="shared" si="19"/>
        <v>1263.3899999999999</v>
      </c>
      <c r="L442" s="461">
        <v>58.9</v>
      </c>
      <c r="M442" s="462">
        <v>6.38</v>
      </c>
      <c r="N442" s="456" t="s">
        <v>507</v>
      </c>
    </row>
    <row r="443" spans="1:14" ht="21" customHeight="1">
      <c r="A443" s="457">
        <f t="shared" si="20"/>
        <v>435</v>
      </c>
      <c r="B443" s="450" t="s">
        <v>1478</v>
      </c>
      <c r="C443" s="451" t="s">
        <v>1479</v>
      </c>
      <c r="D443" s="451" t="s">
        <v>554</v>
      </c>
      <c r="E443" s="450" t="s">
        <v>521</v>
      </c>
      <c r="F443" s="458" t="s">
        <v>506</v>
      </c>
      <c r="G443" s="459">
        <v>688.9899999999999</v>
      </c>
      <c r="H443" s="459">
        <v>1118</v>
      </c>
      <c r="I443" s="459">
        <f t="shared" si="18"/>
        <v>1806.9899999999998</v>
      </c>
      <c r="J443" s="459">
        <v>107.5</v>
      </c>
      <c r="K443" s="459">
        <f t="shared" si="19"/>
        <v>1699.4899999999998</v>
      </c>
      <c r="L443" s="461">
        <v>61.05</v>
      </c>
      <c r="M443" s="462">
        <v>6.609999999999999</v>
      </c>
      <c r="N443" s="456" t="s">
        <v>507</v>
      </c>
    </row>
    <row r="444" spans="1:14" ht="21" customHeight="1">
      <c r="A444" s="457">
        <f t="shared" si="20"/>
        <v>436</v>
      </c>
      <c r="B444" s="450" t="s">
        <v>1480</v>
      </c>
      <c r="C444" s="451" t="s">
        <v>1481</v>
      </c>
      <c r="D444" s="451" t="s">
        <v>515</v>
      </c>
      <c r="E444" s="450" t="s">
        <v>516</v>
      </c>
      <c r="F444" s="458" t="s">
        <v>543</v>
      </c>
      <c r="G444" s="459">
        <v>1180.8200000000002</v>
      </c>
      <c r="H444" s="459">
        <v>1118</v>
      </c>
      <c r="I444" s="459">
        <f t="shared" si="18"/>
        <v>2298.82</v>
      </c>
      <c r="J444" s="459">
        <v>728.43</v>
      </c>
      <c r="K444" s="459">
        <f t="shared" si="19"/>
        <v>1570.3900000000003</v>
      </c>
      <c r="L444" s="461">
        <v>59.14</v>
      </c>
      <c r="M444" s="462">
        <v>5.13</v>
      </c>
      <c r="N444" s="456" t="s">
        <v>507</v>
      </c>
    </row>
    <row r="445" spans="1:14" ht="21" customHeight="1">
      <c r="A445" s="457">
        <f t="shared" si="20"/>
        <v>437</v>
      </c>
      <c r="B445" s="450" t="s">
        <v>1482</v>
      </c>
      <c r="C445" s="451" t="s">
        <v>1483</v>
      </c>
      <c r="D445" s="451" t="s">
        <v>550</v>
      </c>
      <c r="E445" s="450" t="s">
        <v>582</v>
      </c>
      <c r="F445" s="458" t="s">
        <v>537</v>
      </c>
      <c r="G445" s="459">
        <v>672.28</v>
      </c>
      <c r="H445" s="459">
        <v>1118</v>
      </c>
      <c r="I445" s="459">
        <f t="shared" si="18"/>
        <v>1790.28</v>
      </c>
      <c r="J445" s="459">
        <v>154.41</v>
      </c>
      <c r="K445" s="459">
        <f t="shared" si="19"/>
        <v>1635.87</v>
      </c>
      <c r="L445" s="461">
        <v>57.74</v>
      </c>
      <c r="M445" s="462">
        <v>5.0600000000000005</v>
      </c>
      <c r="N445" s="456" t="s">
        <v>551</v>
      </c>
    </row>
    <row r="446" spans="1:14" ht="21" customHeight="1">
      <c r="A446" s="457">
        <f t="shared" si="20"/>
        <v>438</v>
      </c>
      <c r="B446" s="450" t="s">
        <v>1484</v>
      </c>
      <c r="C446" s="451" t="s">
        <v>1485</v>
      </c>
      <c r="D446" s="451" t="s">
        <v>554</v>
      </c>
      <c r="E446" s="450" t="s">
        <v>521</v>
      </c>
      <c r="F446" s="458" t="s">
        <v>512</v>
      </c>
      <c r="G446" s="459">
        <v>1291.4099999999999</v>
      </c>
      <c r="H446" s="459">
        <v>1118</v>
      </c>
      <c r="I446" s="459">
        <f t="shared" si="18"/>
        <v>2409.41</v>
      </c>
      <c r="J446" s="459">
        <v>476.55</v>
      </c>
      <c r="K446" s="459">
        <f t="shared" si="19"/>
        <v>1932.86</v>
      </c>
      <c r="L446" s="461">
        <v>59.17</v>
      </c>
      <c r="M446" s="462">
        <v>6.41</v>
      </c>
      <c r="N446" s="456" t="s">
        <v>507</v>
      </c>
    </row>
    <row r="447" spans="1:14" ht="21" customHeight="1">
      <c r="A447" s="457">
        <f t="shared" si="20"/>
        <v>439</v>
      </c>
      <c r="B447" s="450" t="s">
        <v>1486</v>
      </c>
      <c r="C447" s="451" t="s">
        <v>1487</v>
      </c>
      <c r="D447" s="451" t="s">
        <v>531</v>
      </c>
      <c r="E447" s="450" t="s">
        <v>555</v>
      </c>
      <c r="F447" s="458" t="s">
        <v>522</v>
      </c>
      <c r="G447" s="459">
        <v>631.5500000000001</v>
      </c>
      <c r="H447" s="459">
        <v>1118</v>
      </c>
      <c r="I447" s="459">
        <f t="shared" si="18"/>
        <v>1749.5500000000002</v>
      </c>
      <c r="J447" s="459">
        <v>756.54</v>
      </c>
      <c r="K447" s="459">
        <f t="shared" si="19"/>
        <v>993.0100000000002</v>
      </c>
      <c r="L447" s="461">
        <v>55.43</v>
      </c>
      <c r="M447" s="462">
        <v>6.02</v>
      </c>
      <c r="N447" s="456" t="s">
        <v>551</v>
      </c>
    </row>
    <row r="448" spans="1:14" ht="21" customHeight="1">
      <c r="A448" s="457">
        <f t="shared" si="20"/>
        <v>440</v>
      </c>
      <c r="B448" s="450" t="s">
        <v>1488</v>
      </c>
      <c r="C448" s="451" t="s">
        <v>1489</v>
      </c>
      <c r="D448" s="451" t="s">
        <v>1365</v>
      </c>
      <c r="E448" s="450" t="s">
        <v>542</v>
      </c>
      <c r="F448" s="458" t="s">
        <v>522</v>
      </c>
      <c r="G448" s="459">
        <v>650.2400000000001</v>
      </c>
      <c r="H448" s="459">
        <v>1118</v>
      </c>
      <c r="I448" s="459">
        <f t="shared" si="18"/>
        <v>1768.2400000000002</v>
      </c>
      <c r="J448" s="459">
        <v>723.4</v>
      </c>
      <c r="K448" s="459">
        <f t="shared" si="19"/>
        <v>1044.8400000000001</v>
      </c>
      <c r="L448" s="461">
        <v>58.24</v>
      </c>
      <c r="M448" s="462">
        <v>6.279999999999999</v>
      </c>
      <c r="N448" s="456" t="s">
        <v>507</v>
      </c>
    </row>
    <row r="449" spans="1:14" ht="21" customHeight="1">
      <c r="A449" s="457">
        <f t="shared" si="20"/>
        <v>441</v>
      </c>
      <c r="B449" s="450" t="s">
        <v>1490</v>
      </c>
      <c r="C449" s="451" t="s">
        <v>1491</v>
      </c>
      <c r="D449" s="451" t="s">
        <v>535</v>
      </c>
      <c r="E449" s="450" t="s">
        <v>571</v>
      </c>
      <c r="F449" s="458" t="s">
        <v>543</v>
      </c>
      <c r="G449" s="459">
        <v>1457.23</v>
      </c>
      <c r="H449" s="459">
        <v>1118</v>
      </c>
      <c r="I449" s="459">
        <f t="shared" si="18"/>
        <v>2575.23</v>
      </c>
      <c r="J449" s="459">
        <v>154.49</v>
      </c>
      <c r="K449" s="459">
        <f t="shared" si="19"/>
        <v>2420.74</v>
      </c>
      <c r="L449" s="461">
        <v>76.66</v>
      </c>
      <c r="M449" s="462">
        <v>8.4</v>
      </c>
      <c r="N449" s="456" t="s">
        <v>538</v>
      </c>
    </row>
    <row r="450" spans="1:14" ht="21" customHeight="1">
      <c r="A450" s="457">
        <f t="shared" si="20"/>
        <v>442</v>
      </c>
      <c r="B450" s="450" t="s">
        <v>1492</v>
      </c>
      <c r="C450" s="451" t="s">
        <v>1493</v>
      </c>
      <c r="D450" s="451" t="s">
        <v>554</v>
      </c>
      <c r="E450" s="450" t="s">
        <v>555</v>
      </c>
      <c r="F450" s="458" t="s">
        <v>543</v>
      </c>
      <c r="G450" s="459">
        <v>1222.7600000000002</v>
      </c>
      <c r="H450" s="459">
        <v>1118</v>
      </c>
      <c r="I450" s="459">
        <f t="shared" si="18"/>
        <v>2340.76</v>
      </c>
      <c r="J450" s="459">
        <v>90.17</v>
      </c>
      <c r="K450" s="459">
        <f t="shared" si="19"/>
        <v>2250.59</v>
      </c>
      <c r="L450" s="461">
        <v>58.96</v>
      </c>
      <c r="M450" s="462">
        <v>6.41</v>
      </c>
      <c r="N450" s="456" t="s">
        <v>507</v>
      </c>
    </row>
    <row r="451" spans="1:14" ht="21" customHeight="1">
      <c r="A451" s="457">
        <f t="shared" si="20"/>
        <v>443</v>
      </c>
      <c r="B451" s="450" t="s">
        <v>1494</v>
      </c>
      <c r="C451" s="451" t="s">
        <v>1495</v>
      </c>
      <c r="D451" s="451" t="s">
        <v>554</v>
      </c>
      <c r="E451" s="450" t="s">
        <v>555</v>
      </c>
      <c r="F451" s="458" t="s">
        <v>517</v>
      </c>
      <c r="G451" s="459">
        <v>1257.43</v>
      </c>
      <c r="H451" s="459">
        <v>1118</v>
      </c>
      <c r="I451" s="459">
        <f t="shared" si="18"/>
        <v>2375.4300000000003</v>
      </c>
      <c r="J451" s="459">
        <v>737.67</v>
      </c>
      <c r="K451" s="459">
        <f t="shared" si="19"/>
        <v>1637.7600000000002</v>
      </c>
      <c r="L451" s="461">
        <v>58.96</v>
      </c>
      <c r="M451" s="462">
        <v>6.41</v>
      </c>
      <c r="N451" s="456" t="s">
        <v>507</v>
      </c>
    </row>
    <row r="452" spans="1:14" ht="21" customHeight="1">
      <c r="A452" s="457">
        <f t="shared" si="20"/>
        <v>444</v>
      </c>
      <c r="B452" s="450" t="s">
        <v>1496</v>
      </c>
      <c r="C452" s="451" t="s">
        <v>1497</v>
      </c>
      <c r="D452" s="451" t="s">
        <v>554</v>
      </c>
      <c r="E452" s="450" t="s">
        <v>521</v>
      </c>
      <c r="F452" s="458" t="s">
        <v>506</v>
      </c>
      <c r="G452" s="459">
        <v>1217.69</v>
      </c>
      <c r="H452" s="459">
        <v>1118</v>
      </c>
      <c r="I452" s="459">
        <f t="shared" si="18"/>
        <v>2335.69</v>
      </c>
      <c r="J452" s="459">
        <v>743.81</v>
      </c>
      <c r="K452" s="459">
        <f t="shared" si="19"/>
        <v>1591.88</v>
      </c>
      <c r="L452" s="461">
        <v>58.95</v>
      </c>
      <c r="M452" s="462">
        <v>6.38</v>
      </c>
      <c r="N452" s="456" t="s">
        <v>507</v>
      </c>
    </row>
    <row r="453" spans="1:14" ht="21" customHeight="1">
      <c r="A453" s="457">
        <f t="shared" si="20"/>
        <v>445</v>
      </c>
      <c r="B453" s="450" t="s">
        <v>1498</v>
      </c>
      <c r="C453" s="451" t="s">
        <v>1499</v>
      </c>
      <c r="D453" s="451" t="s">
        <v>1332</v>
      </c>
      <c r="E453" s="450" t="s">
        <v>590</v>
      </c>
      <c r="F453" s="458" t="s">
        <v>506</v>
      </c>
      <c r="G453" s="459">
        <v>1043.25</v>
      </c>
      <c r="H453" s="459">
        <v>1118</v>
      </c>
      <c r="I453" s="459">
        <f t="shared" si="18"/>
        <v>2161.25</v>
      </c>
      <c r="J453" s="459">
        <v>99.08</v>
      </c>
      <c r="K453" s="459">
        <f t="shared" si="19"/>
        <v>2062.17</v>
      </c>
      <c r="L453" s="461">
        <v>58.21</v>
      </c>
      <c r="M453" s="462">
        <v>6.279999999999999</v>
      </c>
      <c r="N453" s="456" t="s">
        <v>507</v>
      </c>
    </row>
    <row r="454" spans="1:14" ht="21" customHeight="1">
      <c r="A454" s="457">
        <f t="shared" si="20"/>
        <v>446</v>
      </c>
      <c r="B454" s="450" t="s">
        <v>1500</v>
      </c>
      <c r="C454" s="451" t="s">
        <v>1501</v>
      </c>
      <c r="D454" s="451" t="s">
        <v>554</v>
      </c>
      <c r="E454" s="450" t="s">
        <v>521</v>
      </c>
      <c r="F454" s="458" t="s">
        <v>522</v>
      </c>
      <c r="G454" s="459">
        <v>1242.5</v>
      </c>
      <c r="H454" s="459">
        <v>1118</v>
      </c>
      <c r="I454" s="459">
        <f t="shared" si="18"/>
        <v>2360.5</v>
      </c>
      <c r="J454" s="459">
        <v>149.29000000000002</v>
      </c>
      <c r="K454" s="459">
        <f t="shared" si="19"/>
        <v>2211.21</v>
      </c>
      <c r="L454" s="461">
        <v>59.05</v>
      </c>
      <c r="M454" s="462">
        <v>6.390000000000001</v>
      </c>
      <c r="N454" s="456" t="s">
        <v>507</v>
      </c>
    </row>
    <row r="455" spans="1:14" ht="21" customHeight="1">
      <c r="A455" s="457">
        <f t="shared" si="20"/>
        <v>447</v>
      </c>
      <c r="B455" s="450" t="s">
        <v>1502</v>
      </c>
      <c r="C455" s="451" t="s">
        <v>1503</v>
      </c>
      <c r="D455" s="451" t="s">
        <v>554</v>
      </c>
      <c r="E455" s="450" t="s">
        <v>521</v>
      </c>
      <c r="F455" s="458" t="s">
        <v>522</v>
      </c>
      <c r="G455" s="459">
        <v>1272.18</v>
      </c>
      <c r="H455" s="459">
        <v>1118</v>
      </c>
      <c r="I455" s="459">
        <f t="shared" si="18"/>
        <v>2390.1800000000003</v>
      </c>
      <c r="J455" s="459">
        <v>147.65</v>
      </c>
      <c r="K455" s="459">
        <f t="shared" si="19"/>
        <v>2242.53</v>
      </c>
      <c r="L455" s="461">
        <v>62.79</v>
      </c>
      <c r="M455" s="462">
        <v>6.800000000000001</v>
      </c>
      <c r="N455" s="456" t="s">
        <v>507</v>
      </c>
    </row>
    <row r="456" spans="1:14" ht="21" customHeight="1">
      <c r="A456" s="457">
        <f t="shared" si="20"/>
        <v>448</v>
      </c>
      <c r="B456" s="450" t="s">
        <v>1504</v>
      </c>
      <c r="C456" s="451" t="s">
        <v>1505</v>
      </c>
      <c r="D456" s="451" t="s">
        <v>525</v>
      </c>
      <c r="E456" s="450" t="s">
        <v>526</v>
      </c>
      <c r="F456" s="458" t="s">
        <v>517</v>
      </c>
      <c r="G456" s="459">
        <v>844.24</v>
      </c>
      <c r="H456" s="459">
        <v>1118</v>
      </c>
      <c r="I456" s="459">
        <f t="shared" si="18"/>
        <v>1962.24</v>
      </c>
      <c r="J456" s="459">
        <v>228.53</v>
      </c>
      <c r="K456" s="459">
        <f t="shared" si="19"/>
        <v>1733.71</v>
      </c>
      <c r="L456" s="461">
        <v>58.97</v>
      </c>
      <c r="M456" s="462">
        <v>6.37</v>
      </c>
      <c r="N456" s="456" t="s">
        <v>507</v>
      </c>
    </row>
    <row r="457" spans="1:14" ht="21" customHeight="1">
      <c r="A457" s="457">
        <f t="shared" si="20"/>
        <v>449</v>
      </c>
      <c r="B457" s="450" t="s">
        <v>1506</v>
      </c>
      <c r="C457" s="451" t="s">
        <v>1507</v>
      </c>
      <c r="D457" s="451" t="s">
        <v>736</v>
      </c>
      <c r="E457" s="450" t="s">
        <v>1142</v>
      </c>
      <c r="F457" s="458" t="s">
        <v>738</v>
      </c>
      <c r="G457" s="459">
        <v>1032.9299999999998</v>
      </c>
      <c r="H457" s="459">
        <v>3458</v>
      </c>
      <c r="I457" s="459">
        <f t="shared" si="18"/>
        <v>4490.93</v>
      </c>
      <c r="J457" s="459">
        <v>457.96000000000004</v>
      </c>
      <c r="K457" s="459">
        <f t="shared" si="19"/>
        <v>4032.9700000000003</v>
      </c>
      <c r="L457" s="461">
        <v>89.98</v>
      </c>
      <c r="M457" s="462">
        <v>9.81</v>
      </c>
      <c r="N457" s="465" t="s">
        <v>551</v>
      </c>
    </row>
    <row r="458" spans="1:14" ht="21" customHeight="1">
      <c r="A458" s="457">
        <f t="shared" si="20"/>
        <v>450</v>
      </c>
      <c r="B458" s="450" t="s">
        <v>1508</v>
      </c>
      <c r="C458" s="451" t="s">
        <v>1509</v>
      </c>
      <c r="D458" s="451" t="s">
        <v>554</v>
      </c>
      <c r="E458" s="450" t="s">
        <v>521</v>
      </c>
      <c r="F458" s="458" t="s">
        <v>522</v>
      </c>
      <c r="G458" s="459">
        <v>1268.5300000000002</v>
      </c>
      <c r="H458" s="459">
        <v>1118</v>
      </c>
      <c r="I458" s="459">
        <f aca="true" t="shared" si="21" ref="I458:I521">SUM(G458:H458)</f>
        <v>2386.53</v>
      </c>
      <c r="J458" s="459">
        <v>100.58</v>
      </c>
      <c r="K458" s="459">
        <f aca="true" t="shared" si="22" ref="K458:K521">I458-J458</f>
        <v>2285.9500000000003</v>
      </c>
      <c r="L458" s="461">
        <v>59.25</v>
      </c>
      <c r="M458" s="462">
        <v>6.41</v>
      </c>
      <c r="N458" s="456" t="s">
        <v>507</v>
      </c>
    </row>
    <row r="459" spans="1:14" ht="21" customHeight="1">
      <c r="A459" s="457">
        <f aca="true" t="shared" si="23" ref="A459:A522">A458+1</f>
        <v>451</v>
      </c>
      <c r="B459" s="450" t="s">
        <v>1510</v>
      </c>
      <c r="C459" s="451" t="s">
        <v>1511</v>
      </c>
      <c r="D459" s="451" t="s">
        <v>546</v>
      </c>
      <c r="E459" s="450" t="s">
        <v>547</v>
      </c>
      <c r="F459" s="458" t="s">
        <v>537</v>
      </c>
      <c r="G459" s="459">
        <v>2049.2799999999997</v>
      </c>
      <c r="H459" s="459">
        <v>1118</v>
      </c>
      <c r="I459" s="459">
        <f t="shared" si="21"/>
        <v>3167.2799999999997</v>
      </c>
      <c r="J459" s="459">
        <v>149.98</v>
      </c>
      <c r="K459" s="459">
        <f t="shared" si="22"/>
        <v>3017.2999999999997</v>
      </c>
      <c r="L459" s="461">
        <v>88.75</v>
      </c>
      <c r="M459" s="462">
        <v>9.7</v>
      </c>
      <c r="N459" s="456" t="s">
        <v>507</v>
      </c>
    </row>
    <row r="460" spans="1:14" ht="21" customHeight="1">
      <c r="A460" s="457">
        <f t="shared" si="23"/>
        <v>452</v>
      </c>
      <c r="B460" s="450" t="s">
        <v>1512</v>
      </c>
      <c r="C460" s="451" t="s">
        <v>1513</v>
      </c>
      <c r="D460" s="451" t="s">
        <v>546</v>
      </c>
      <c r="E460" s="450" t="s">
        <v>547</v>
      </c>
      <c r="F460" s="458" t="s">
        <v>522</v>
      </c>
      <c r="G460" s="459">
        <v>1846.44</v>
      </c>
      <c r="H460" s="459">
        <v>1118</v>
      </c>
      <c r="I460" s="459">
        <f t="shared" si="21"/>
        <v>2964.44</v>
      </c>
      <c r="J460" s="459">
        <v>141.91</v>
      </c>
      <c r="K460" s="459">
        <f t="shared" si="22"/>
        <v>2822.53</v>
      </c>
      <c r="L460" s="461">
        <v>81.46</v>
      </c>
      <c r="M460" s="462">
        <v>8.91</v>
      </c>
      <c r="N460" s="456" t="s">
        <v>507</v>
      </c>
    </row>
    <row r="461" spans="1:14" ht="21" customHeight="1">
      <c r="A461" s="457">
        <f t="shared" si="23"/>
        <v>453</v>
      </c>
      <c r="B461" s="450" t="s">
        <v>1514</v>
      </c>
      <c r="C461" s="451" t="s">
        <v>1515</v>
      </c>
      <c r="D461" s="451" t="s">
        <v>585</v>
      </c>
      <c r="E461" s="450" t="s">
        <v>586</v>
      </c>
      <c r="F461" s="458" t="s">
        <v>543</v>
      </c>
      <c r="G461" s="459">
        <v>811.6100000000001</v>
      </c>
      <c r="H461" s="459">
        <v>1070.82</v>
      </c>
      <c r="I461" s="459">
        <f t="shared" si="21"/>
        <v>1882.43</v>
      </c>
      <c r="J461" s="459">
        <v>452.79</v>
      </c>
      <c r="K461" s="459">
        <f t="shared" si="22"/>
        <v>1429.64</v>
      </c>
      <c r="L461" s="461">
        <v>55.06</v>
      </c>
      <c r="M461" s="462">
        <v>5.93</v>
      </c>
      <c r="N461" s="456" t="s">
        <v>507</v>
      </c>
    </row>
    <row r="462" spans="1:14" ht="21" customHeight="1">
      <c r="A462" s="457">
        <f t="shared" si="23"/>
        <v>454</v>
      </c>
      <c r="B462" s="450" t="s">
        <v>1516</v>
      </c>
      <c r="C462" s="451" t="s">
        <v>1517</v>
      </c>
      <c r="D462" s="451" t="s">
        <v>554</v>
      </c>
      <c r="E462" s="450" t="s">
        <v>521</v>
      </c>
      <c r="F462" s="458" t="s">
        <v>522</v>
      </c>
      <c r="G462" s="459">
        <v>1160.42</v>
      </c>
      <c r="H462" s="459">
        <v>1083.64</v>
      </c>
      <c r="I462" s="459">
        <f t="shared" si="21"/>
        <v>2244.0600000000004</v>
      </c>
      <c r="J462" s="459">
        <v>796.08</v>
      </c>
      <c r="K462" s="459">
        <f t="shared" si="22"/>
        <v>1447.9800000000005</v>
      </c>
      <c r="L462" s="461">
        <v>61.29</v>
      </c>
      <c r="M462" s="462">
        <v>6.64</v>
      </c>
      <c r="N462" s="456" t="s">
        <v>507</v>
      </c>
    </row>
    <row r="463" spans="1:14" ht="21" customHeight="1">
      <c r="A463" s="457">
        <f t="shared" si="23"/>
        <v>455</v>
      </c>
      <c r="B463" s="450" t="s">
        <v>1518</v>
      </c>
      <c r="C463" s="451" t="s">
        <v>1519</v>
      </c>
      <c r="D463" s="451" t="s">
        <v>525</v>
      </c>
      <c r="E463" s="450" t="s">
        <v>526</v>
      </c>
      <c r="F463" s="458" t="s">
        <v>522</v>
      </c>
      <c r="G463" s="459">
        <v>882.97</v>
      </c>
      <c r="H463" s="459">
        <v>1118</v>
      </c>
      <c r="I463" s="459">
        <f t="shared" si="21"/>
        <v>2000.97</v>
      </c>
      <c r="J463" s="459">
        <v>98.7</v>
      </c>
      <c r="K463" s="459">
        <f t="shared" si="22"/>
        <v>1902.27</v>
      </c>
      <c r="L463" s="461">
        <v>60.4</v>
      </c>
      <c r="M463" s="462">
        <v>6.52</v>
      </c>
      <c r="N463" s="456" t="s">
        <v>507</v>
      </c>
    </row>
    <row r="464" spans="1:14" ht="21" customHeight="1">
      <c r="A464" s="457">
        <f t="shared" si="23"/>
        <v>456</v>
      </c>
      <c r="B464" s="450" t="s">
        <v>1520</v>
      </c>
      <c r="C464" s="451" t="s">
        <v>1521</v>
      </c>
      <c r="D464" s="451" t="s">
        <v>504</v>
      </c>
      <c r="E464" s="450" t="s">
        <v>505</v>
      </c>
      <c r="F464" s="458" t="s">
        <v>522</v>
      </c>
      <c r="G464" s="459">
        <v>3068.04</v>
      </c>
      <c r="H464" s="459">
        <v>458</v>
      </c>
      <c r="I464" s="459">
        <f t="shared" si="21"/>
        <v>3526.04</v>
      </c>
      <c r="J464" s="459">
        <v>970.7</v>
      </c>
      <c r="K464" s="459">
        <f t="shared" si="22"/>
        <v>2555.34</v>
      </c>
      <c r="L464" s="461">
        <v>276.12</v>
      </c>
      <c r="M464" s="462">
        <v>29.76</v>
      </c>
      <c r="N464" s="456" t="s">
        <v>507</v>
      </c>
    </row>
    <row r="465" spans="1:14" ht="21" customHeight="1">
      <c r="A465" s="457">
        <f t="shared" si="23"/>
        <v>457</v>
      </c>
      <c r="B465" s="450" t="s">
        <v>1522</v>
      </c>
      <c r="C465" s="451" t="s">
        <v>1523</v>
      </c>
      <c r="D465" s="451" t="s">
        <v>515</v>
      </c>
      <c r="E465" s="450" t="s">
        <v>516</v>
      </c>
      <c r="F465" s="458" t="s">
        <v>522</v>
      </c>
      <c r="G465" s="459">
        <v>660.12</v>
      </c>
      <c r="H465" s="459">
        <v>1118</v>
      </c>
      <c r="I465" s="459">
        <f t="shared" si="21"/>
        <v>1778.12</v>
      </c>
      <c r="J465" s="459">
        <v>829.47</v>
      </c>
      <c r="K465" s="459">
        <f t="shared" si="22"/>
        <v>948.6499999999999</v>
      </c>
      <c r="L465" s="461">
        <v>59.13</v>
      </c>
      <c r="M465" s="462">
        <v>5.13</v>
      </c>
      <c r="N465" s="456" t="s">
        <v>507</v>
      </c>
    </row>
    <row r="466" spans="1:14" ht="21" customHeight="1">
      <c r="A466" s="457">
        <f t="shared" si="23"/>
        <v>458</v>
      </c>
      <c r="B466" s="450" t="s">
        <v>1524</v>
      </c>
      <c r="C466" s="451" t="s">
        <v>1525</v>
      </c>
      <c r="D466" s="451" t="s">
        <v>1526</v>
      </c>
      <c r="E466" s="450" t="s">
        <v>555</v>
      </c>
      <c r="F466" s="458" t="s">
        <v>522</v>
      </c>
      <c r="G466" s="459">
        <v>737.7</v>
      </c>
      <c r="H466" s="459">
        <v>0</v>
      </c>
      <c r="I466" s="459">
        <f t="shared" si="21"/>
        <v>737.7</v>
      </c>
      <c r="J466" s="459">
        <v>120.74</v>
      </c>
      <c r="K466" s="459">
        <f t="shared" si="22"/>
        <v>616.96</v>
      </c>
      <c r="L466" s="461">
        <v>61.44</v>
      </c>
      <c r="M466" s="462">
        <v>6.67</v>
      </c>
      <c r="N466" s="464" t="s">
        <v>507</v>
      </c>
    </row>
    <row r="467" spans="1:14" ht="21" customHeight="1">
      <c r="A467" s="457">
        <f t="shared" si="23"/>
        <v>459</v>
      </c>
      <c r="B467" s="450" t="s">
        <v>1527</v>
      </c>
      <c r="C467" s="451" t="s">
        <v>1528</v>
      </c>
      <c r="D467" s="451" t="s">
        <v>635</v>
      </c>
      <c r="E467" s="450" t="s">
        <v>636</v>
      </c>
      <c r="F467" s="458" t="s">
        <v>522</v>
      </c>
      <c r="G467" s="459">
        <v>3731.4</v>
      </c>
      <c r="H467" s="459">
        <v>492.1</v>
      </c>
      <c r="I467" s="459">
        <f t="shared" si="21"/>
        <v>4223.5</v>
      </c>
      <c r="J467" s="459">
        <v>1865.6999999999998</v>
      </c>
      <c r="K467" s="459">
        <f t="shared" si="22"/>
        <v>2357.8</v>
      </c>
      <c r="L467" s="461">
        <v>335.83</v>
      </c>
      <c r="M467" s="462">
        <v>36.2</v>
      </c>
      <c r="N467" s="456" t="s">
        <v>507</v>
      </c>
    </row>
    <row r="468" spans="1:14" ht="21" customHeight="1">
      <c r="A468" s="457">
        <f t="shared" si="23"/>
        <v>460</v>
      </c>
      <c r="B468" s="450" t="s">
        <v>1529</v>
      </c>
      <c r="C468" s="451" t="s">
        <v>1530</v>
      </c>
      <c r="D468" s="451" t="s">
        <v>554</v>
      </c>
      <c r="E468" s="450" t="s">
        <v>521</v>
      </c>
      <c r="F468" s="458" t="s">
        <v>522</v>
      </c>
      <c r="G468" s="459">
        <v>1220.42</v>
      </c>
      <c r="H468" s="459">
        <v>1118</v>
      </c>
      <c r="I468" s="459">
        <f t="shared" si="21"/>
        <v>2338.42</v>
      </c>
      <c r="J468" s="459">
        <v>1260.21</v>
      </c>
      <c r="K468" s="459">
        <f t="shared" si="22"/>
        <v>1078.21</v>
      </c>
      <c r="L468" s="461">
        <v>56.97</v>
      </c>
      <c r="M468" s="462">
        <v>6.16</v>
      </c>
      <c r="N468" s="456" t="s">
        <v>507</v>
      </c>
    </row>
    <row r="469" spans="1:14" ht="21" customHeight="1">
      <c r="A469" s="457">
        <f t="shared" si="23"/>
        <v>461</v>
      </c>
      <c r="B469" s="450" t="s">
        <v>1531</v>
      </c>
      <c r="C469" s="451" t="s">
        <v>1532</v>
      </c>
      <c r="D469" s="451" t="s">
        <v>554</v>
      </c>
      <c r="E469" s="450" t="s">
        <v>521</v>
      </c>
      <c r="F469" s="458" t="s">
        <v>748</v>
      </c>
      <c r="G469" s="459">
        <v>1181.02</v>
      </c>
      <c r="H469" s="459">
        <v>1363.64</v>
      </c>
      <c r="I469" s="459">
        <f t="shared" si="21"/>
        <v>2544.66</v>
      </c>
      <c r="J469" s="459">
        <v>794.54</v>
      </c>
      <c r="K469" s="459">
        <f t="shared" si="22"/>
        <v>1750.12</v>
      </c>
      <c r="L469" s="461">
        <v>58.95</v>
      </c>
      <c r="M469" s="462">
        <v>6.38</v>
      </c>
      <c r="N469" s="456" t="s">
        <v>507</v>
      </c>
    </row>
    <row r="470" spans="1:14" ht="21" customHeight="1">
      <c r="A470" s="457">
        <f t="shared" si="23"/>
        <v>462</v>
      </c>
      <c r="B470" s="450" t="s">
        <v>1533</v>
      </c>
      <c r="C470" s="451" t="s">
        <v>1534</v>
      </c>
      <c r="D470" s="451" t="s">
        <v>558</v>
      </c>
      <c r="E470" s="450" t="s">
        <v>559</v>
      </c>
      <c r="F470" s="458" t="s">
        <v>522</v>
      </c>
      <c r="G470" s="459">
        <v>940.37</v>
      </c>
      <c r="H470" s="459">
        <v>1118</v>
      </c>
      <c r="I470" s="459">
        <f t="shared" si="21"/>
        <v>2058.37</v>
      </c>
      <c r="J470" s="459">
        <v>807.05</v>
      </c>
      <c r="K470" s="459">
        <f t="shared" si="22"/>
        <v>1251.32</v>
      </c>
      <c r="L470" s="461">
        <v>76.7</v>
      </c>
      <c r="M470" s="462">
        <v>8.4</v>
      </c>
      <c r="N470" s="456" t="s">
        <v>507</v>
      </c>
    </row>
    <row r="471" spans="1:14" ht="21" customHeight="1">
      <c r="A471" s="457">
        <f t="shared" si="23"/>
        <v>463</v>
      </c>
      <c r="B471" s="450" t="s">
        <v>1535</v>
      </c>
      <c r="C471" s="451" t="s">
        <v>1536</v>
      </c>
      <c r="D471" s="451" t="s">
        <v>546</v>
      </c>
      <c r="E471" s="450" t="s">
        <v>547</v>
      </c>
      <c r="F471" s="458" t="s">
        <v>543</v>
      </c>
      <c r="G471" s="459">
        <v>1971.93</v>
      </c>
      <c r="H471" s="459">
        <v>998</v>
      </c>
      <c r="I471" s="459">
        <f t="shared" si="21"/>
        <v>2969.9300000000003</v>
      </c>
      <c r="J471" s="459">
        <v>152.88</v>
      </c>
      <c r="K471" s="459">
        <f t="shared" si="22"/>
        <v>2817.05</v>
      </c>
      <c r="L471" s="461">
        <v>85.44</v>
      </c>
      <c r="M471" s="462">
        <v>9.34</v>
      </c>
      <c r="N471" s="456" t="s">
        <v>507</v>
      </c>
    </row>
    <row r="472" spans="1:14" ht="21" customHeight="1">
      <c r="A472" s="457">
        <f t="shared" si="23"/>
        <v>464</v>
      </c>
      <c r="B472" s="450" t="s">
        <v>1537</v>
      </c>
      <c r="C472" s="451" t="s">
        <v>1538</v>
      </c>
      <c r="D472" s="451" t="s">
        <v>554</v>
      </c>
      <c r="E472" s="450" t="s">
        <v>521</v>
      </c>
      <c r="F472" s="458" t="s">
        <v>543</v>
      </c>
      <c r="G472" s="459">
        <v>1255.69</v>
      </c>
      <c r="H472" s="459">
        <v>1118</v>
      </c>
      <c r="I472" s="459">
        <f t="shared" si="21"/>
        <v>2373.69</v>
      </c>
      <c r="J472" s="459">
        <v>754.53</v>
      </c>
      <c r="K472" s="459">
        <f t="shared" si="22"/>
        <v>1619.16</v>
      </c>
      <c r="L472" s="461">
        <v>62.46</v>
      </c>
      <c r="M472" s="462">
        <v>6.76</v>
      </c>
      <c r="N472" s="456" t="s">
        <v>507</v>
      </c>
    </row>
    <row r="473" spans="1:14" ht="21" customHeight="1">
      <c r="A473" s="457">
        <f t="shared" si="23"/>
        <v>465</v>
      </c>
      <c r="B473" s="450" t="s">
        <v>1539</v>
      </c>
      <c r="C473" s="451" t="s">
        <v>1540</v>
      </c>
      <c r="D473" s="451" t="s">
        <v>554</v>
      </c>
      <c r="E473" s="450" t="s">
        <v>521</v>
      </c>
      <c r="F473" s="458" t="s">
        <v>517</v>
      </c>
      <c r="G473" s="459">
        <v>1194.91</v>
      </c>
      <c r="H473" s="459">
        <v>1118</v>
      </c>
      <c r="I473" s="459">
        <f t="shared" si="21"/>
        <v>2312.91</v>
      </c>
      <c r="J473" s="459">
        <v>104.5</v>
      </c>
      <c r="K473" s="459">
        <f t="shared" si="22"/>
        <v>2208.41</v>
      </c>
      <c r="L473" s="461">
        <v>58.95</v>
      </c>
      <c r="M473" s="462">
        <v>6.38</v>
      </c>
      <c r="N473" s="456" t="s">
        <v>507</v>
      </c>
    </row>
    <row r="474" spans="1:14" ht="21" customHeight="1">
      <c r="A474" s="457">
        <f t="shared" si="23"/>
        <v>466</v>
      </c>
      <c r="B474" s="450" t="s">
        <v>1541</v>
      </c>
      <c r="C474" s="451" t="s">
        <v>1542</v>
      </c>
      <c r="D474" s="451" t="s">
        <v>677</v>
      </c>
      <c r="E474" s="450" t="s">
        <v>678</v>
      </c>
      <c r="F474" s="458" t="s">
        <v>522</v>
      </c>
      <c r="G474" s="459">
        <v>657.32</v>
      </c>
      <c r="H474" s="459">
        <v>864.92</v>
      </c>
      <c r="I474" s="459">
        <f t="shared" si="21"/>
        <v>1522.24</v>
      </c>
      <c r="J474" s="459">
        <v>433.57</v>
      </c>
      <c r="K474" s="459">
        <f t="shared" si="22"/>
        <v>1088.67</v>
      </c>
      <c r="L474" s="461">
        <v>58.88</v>
      </c>
      <c r="M474" s="462">
        <v>6.35</v>
      </c>
      <c r="N474" s="456" t="s">
        <v>507</v>
      </c>
    </row>
    <row r="475" spans="1:14" ht="21" customHeight="1">
      <c r="A475" s="457">
        <f t="shared" si="23"/>
        <v>467</v>
      </c>
      <c r="B475" s="450" t="s">
        <v>1543</v>
      </c>
      <c r="C475" s="451" t="s">
        <v>1544</v>
      </c>
      <c r="D475" s="451" t="s">
        <v>612</v>
      </c>
      <c r="E475" s="450" t="s">
        <v>613</v>
      </c>
      <c r="F475" s="458" t="s">
        <v>522</v>
      </c>
      <c r="G475" s="459">
        <v>980.32</v>
      </c>
      <c r="H475" s="459">
        <v>1118</v>
      </c>
      <c r="I475" s="459">
        <f t="shared" si="21"/>
        <v>2098.32</v>
      </c>
      <c r="J475" s="459">
        <v>544.24</v>
      </c>
      <c r="K475" s="459">
        <f t="shared" si="22"/>
        <v>1554.0800000000002</v>
      </c>
      <c r="L475" s="461">
        <v>56.71</v>
      </c>
      <c r="M475" s="462">
        <v>6.11</v>
      </c>
      <c r="N475" s="456" t="s">
        <v>507</v>
      </c>
    </row>
    <row r="476" spans="1:14" ht="21" customHeight="1">
      <c r="A476" s="457">
        <f t="shared" si="23"/>
        <v>468</v>
      </c>
      <c r="B476" s="450" t="s">
        <v>1545</v>
      </c>
      <c r="C476" s="451" t="s">
        <v>1546</v>
      </c>
      <c r="D476" s="451" t="s">
        <v>515</v>
      </c>
      <c r="E476" s="450" t="s">
        <v>516</v>
      </c>
      <c r="F476" s="458" t="s">
        <v>506</v>
      </c>
      <c r="G476" s="459">
        <v>1147.3000000000002</v>
      </c>
      <c r="H476" s="459">
        <v>1118</v>
      </c>
      <c r="I476" s="459">
        <f t="shared" si="21"/>
        <v>2265.3</v>
      </c>
      <c r="J476" s="459">
        <v>1062.6</v>
      </c>
      <c r="K476" s="459">
        <f t="shared" si="22"/>
        <v>1202.7000000000003</v>
      </c>
      <c r="L476" s="461">
        <v>55.08</v>
      </c>
      <c r="M476" s="462">
        <v>5.9399999999999995</v>
      </c>
      <c r="N476" s="456" t="s">
        <v>507</v>
      </c>
    </row>
    <row r="477" spans="1:14" ht="21" customHeight="1">
      <c r="A477" s="457">
        <f t="shared" si="23"/>
        <v>469</v>
      </c>
      <c r="B477" s="450" t="s">
        <v>1547</v>
      </c>
      <c r="C477" s="451" t="s">
        <v>1548</v>
      </c>
      <c r="D477" s="451" t="s">
        <v>554</v>
      </c>
      <c r="E477" s="450" t="s">
        <v>521</v>
      </c>
      <c r="F477" s="458" t="s">
        <v>517</v>
      </c>
      <c r="G477" s="459">
        <v>1075.0100000000002</v>
      </c>
      <c r="H477" s="459">
        <v>1083.64</v>
      </c>
      <c r="I477" s="459">
        <f t="shared" si="21"/>
        <v>2158.6500000000005</v>
      </c>
      <c r="J477" s="459">
        <v>174.45</v>
      </c>
      <c r="K477" s="459">
        <f t="shared" si="22"/>
        <v>1984.2000000000005</v>
      </c>
      <c r="L477" s="461">
        <v>58.68</v>
      </c>
      <c r="M477" s="462">
        <v>6.359999999999999</v>
      </c>
      <c r="N477" s="456" t="s">
        <v>507</v>
      </c>
    </row>
    <row r="478" spans="1:14" ht="21" customHeight="1">
      <c r="A478" s="457">
        <f t="shared" si="23"/>
        <v>470</v>
      </c>
      <c r="B478" s="450" t="s">
        <v>1549</v>
      </c>
      <c r="C478" s="451" t="s">
        <v>1550</v>
      </c>
      <c r="D478" s="451" t="s">
        <v>554</v>
      </c>
      <c r="E478" s="450" t="s">
        <v>521</v>
      </c>
      <c r="F478" s="458" t="s">
        <v>522</v>
      </c>
      <c r="G478" s="459">
        <v>886.0500000000001</v>
      </c>
      <c r="H478" s="459">
        <v>1118</v>
      </c>
      <c r="I478" s="459">
        <f t="shared" si="21"/>
        <v>2004.0500000000002</v>
      </c>
      <c r="J478" s="459">
        <v>100.19</v>
      </c>
      <c r="K478" s="459">
        <f t="shared" si="22"/>
        <v>1903.8600000000001</v>
      </c>
      <c r="L478" s="461">
        <v>58.98</v>
      </c>
      <c r="M478" s="462">
        <v>6.390000000000001</v>
      </c>
      <c r="N478" s="456" t="s">
        <v>507</v>
      </c>
    </row>
    <row r="479" spans="1:14" ht="21" customHeight="1">
      <c r="A479" s="457">
        <f t="shared" si="23"/>
        <v>471</v>
      </c>
      <c r="B479" s="450" t="s">
        <v>1551</v>
      </c>
      <c r="C479" s="451" t="s">
        <v>1552</v>
      </c>
      <c r="D479" s="451" t="s">
        <v>554</v>
      </c>
      <c r="E479" s="450" t="s">
        <v>521</v>
      </c>
      <c r="F479" s="458" t="s">
        <v>506</v>
      </c>
      <c r="G479" s="459">
        <v>1218.04</v>
      </c>
      <c r="H479" s="459">
        <v>1118</v>
      </c>
      <c r="I479" s="459">
        <f t="shared" si="21"/>
        <v>2336.04</v>
      </c>
      <c r="J479" s="459">
        <v>1005.14</v>
      </c>
      <c r="K479" s="459">
        <f t="shared" si="22"/>
        <v>1330.9</v>
      </c>
      <c r="L479" s="461">
        <v>61.04</v>
      </c>
      <c r="M479" s="462">
        <v>6.609999999999999</v>
      </c>
      <c r="N479" s="456" t="s">
        <v>507</v>
      </c>
    </row>
    <row r="480" spans="1:14" ht="21" customHeight="1">
      <c r="A480" s="457">
        <f t="shared" si="23"/>
        <v>472</v>
      </c>
      <c r="B480" s="450" t="s">
        <v>1553</v>
      </c>
      <c r="C480" s="451" t="s">
        <v>1554</v>
      </c>
      <c r="D480" s="451" t="s">
        <v>554</v>
      </c>
      <c r="E480" s="450" t="s">
        <v>521</v>
      </c>
      <c r="F480" s="458" t="s">
        <v>522</v>
      </c>
      <c r="G480" s="459">
        <v>1244.75</v>
      </c>
      <c r="H480" s="459">
        <v>818</v>
      </c>
      <c r="I480" s="459">
        <f t="shared" si="21"/>
        <v>2062.75</v>
      </c>
      <c r="J480" s="459">
        <v>98.92999999999999</v>
      </c>
      <c r="K480" s="459">
        <f t="shared" si="22"/>
        <v>1963.82</v>
      </c>
      <c r="L480" s="461">
        <v>59.25</v>
      </c>
      <c r="M480" s="462">
        <v>6.41</v>
      </c>
      <c r="N480" s="456" t="s">
        <v>507</v>
      </c>
    </row>
    <row r="481" spans="1:14" ht="21" customHeight="1">
      <c r="A481" s="457">
        <f t="shared" si="23"/>
        <v>473</v>
      </c>
      <c r="B481" s="450" t="s">
        <v>1555</v>
      </c>
      <c r="C481" s="451" t="s">
        <v>1556</v>
      </c>
      <c r="D481" s="451" t="s">
        <v>554</v>
      </c>
      <c r="E481" s="450" t="s">
        <v>521</v>
      </c>
      <c r="F481" s="458" t="s">
        <v>522</v>
      </c>
      <c r="G481" s="459">
        <v>1174.41</v>
      </c>
      <c r="H481" s="459">
        <v>1118</v>
      </c>
      <c r="I481" s="459">
        <f t="shared" si="21"/>
        <v>2292.41</v>
      </c>
      <c r="J481" s="459">
        <v>131.92</v>
      </c>
      <c r="K481" s="459">
        <f t="shared" si="22"/>
        <v>2160.49</v>
      </c>
      <c r="L481" s="461">
        <v>59.25</v>
      </c>
      <c r="M481" s="462">
        <v>6.41</v>
      </c>
      <c r="N481" s="456" t="s">
        <v>507</v>
      </c>
    </row>
    <row r="482" spans="1:14" ht="21" customHeight="1">
      <c r="A482" s="457">
        <f t="shared" si="23"/>
        <v>474</v>
      </c>
      <c r="B482" s="450" t="s">
        <v>1557</v>
      </c>
      <c r="C482" s="451" t="s">
        <v>1558</v>
      </c>
      <c r="D482" s="451" t="s">
        <v>585</v>
      </c>
      <c r="E482" s="450" t="s">
        <v>586</v>
      </c>
      <c r="F482" s="458" t="s">
        <v>543</v>
      </c>
      <c r="G482" s="459">
        <v>766.28</v>
      </c>
      <c r="H482" s="459">
        <v>1118</v>
      </c>
      <c r="I482" s="459">
        <f t="shared" si="21"/>
        <v>1884.28</v>
      </c>
      <c r="J482" s="459">
        <v>627.26</v>
      </c>
      <c r="K482" s="459">
        <f t="shared" si="22"/>
        <v>1257.02</v>
      </c>
      <c r="L482" s="461">
        <v>53.07</v>
      </c>
      <c r="M482" s="462">
        <v>5.720000000000001</v>
      </c>
      <c r="N482" s="456" t="s">
        <v>507</v>
      </c>
    </row>
    <row r="483" spans="1:14" ht="21" customHeight="1">
      <c r="A483" s="457">
        <f t="shared" si="23"/>
        <v>475</v>
      </c>
      <c r="B483" s="450" t="s">
        <v>1559</v>
      </c>
      <c r="C483" s="451" t="s">
        <v>1560</v>
      </c>
      <c r="D483" s="451" t="s">
        <v>510</v>
      </c>
      <c r="E483" s="450" t="s">
        <v>582</v>
      </c>
      <c r="F483" s="458" t="s">
        <v>543</v>
      </c>
      <c r="G483" s="459">
        <v>739.77</v>
      </c>
      <c r="H483" s="459">
        <v>1118</v>
      </c>
      <c r="I483" s="459">
        <f t="shared" si="21"/>
        <v>1857.77</v>
      </c>
      <c r="J483" s="459">
        <v>753.66</v>
      </c>
      <c r="K483" s="459">
        <f t="shared" si="22"/>
        <v>1104.1100000000001</v>
      </c>
      <c r="L483" s="461">
        <v>63.82</v>
      </c>
      <c r="M483" s="462">
        <v>6.9799999999999995</v>
      </c>
      <c r="N483" s="456" t="s">
        <v>507</v>
      </c>
    </row>
    <row r="484" spans="1:14" ht="21" customHeight="1">
      <c r="A484" s="457">
        <f t="shared" si="23"/>
        <v>476</v>
      </c>
      <c r="B484" s="450" t="s">
        <v>1561</v>
      </c>
      <c r="C484" s="451" t="s">
        <v>1562</v>
      </c>
      <c r="D484" s="451" t="s">
        <v>531</v>
      </c>
      <c r="E484" s="450" t="s">
        <v>526</v>
      </c>
      <c r="F484" s="458" t="s">
        <v>522</v>
      </c>
      <c r="G484" s="459">
        <v>590.1</v>
      </c>
      <c r="H484" s="459">
        <v>1558</v>
      </c>
      <c r="I484" s="459">
        <f t="shared" si="21"/>
        <v>2148.1</v>
      </c>
      <c r="J484" s="459">
        <v>830.07</v>
      </c>
      <c r="K484" s="459">
        <f t="shared" si="22"/>
        <v>1318.0299999999997</v>
      </c>
      <c r="L484" s="461">
        <v>52.6</v>
      </c>
      <c r="M484" s="462">
        <v>4.57</v>
      </c>
      <c r="N484" s="456" t="s">
        <v>551</v>
      </c>
    </row>
    <row r="485" spans="1:14" ht="21" customHeight="1">
      <c r="A485" s="457">
        <f t="shared" si="23"/>
        <v>477</v>
      </c>
      <c r="B485" s="450" t="s">
        <v>1563</v>
      </c>
      <c r="C485" s="451" t="s">
        <v>1564</v>
      </c>
      <c r="D485" s="451" t="s">
        <v>550</v>
      </c>
      <c r="E485" s="450" t="s">
        <v>582</v>
      </c>
      <c r="F485" s="458" t="s">
        <v>522</v>
      </c>
      <c r="G485" s="459">
        <v>1412.33</v>
      </c>
      <c r="H485" s="459">
        <v>1118</v>
      </c>
      <c r="I485" s="459">
        <f t="shared" si="21"/>
        <v>2530.33</v>
      </c>
      <c r="J485" s="459">
        <v>385.51</v>
      </c>
      <c r="K485" s="459">
        <f t="shared" si="22"/>
        <v>2144.8199999999997</v>
      </c>
      <c r="L485" s="461">
        <v>66.23</v>
      </c>
      <c r="M485" s="462">
        <v>7.24</v>
      </c>
      <c r="N485" s="456" t="s">
        <v>507</v>
      </c>
    </row>
    <row r="486" spans="1:14" ht="21" customHeight="1">
      <c r="A486" s="457">
        <f t="shared" si="23"/>
        <v>478</v>
      </c>
      <c r="B486" s="450" t="s">
        <v>1565</v>
      </c>
      <c r="C486" s="451" t="s">
        <v>1566</v>
      </c>
      <c r="D486" s="451" t="s">
        <v>525</v>
      </c>
      <c r="E486" s="450" t="s">
        <v>526</v>
      </c>
      <c r="F486" s="458" t="s">
        <v>517</v>
      </c>
      <c r="G486" s="459">
        <v>863.8800000000001</v>
      </c>
      <c r="H486" s="459">
        <v>1118</v>
      </c>
      <c r="I486" s="459">
        <f t="shared" si="21"/>
        <v>1981.88</v>
      </c>
      <c r="J486" s="459">
        <v>686.89</v>
      </c>
      <c r="K486" s="459">
        <f t="shared" si="22"/>
        <v>1294.9900000000002</v>
      </c>
      <c r="L486" s="461">
        <v>60.73</v>
      </c>
      <c r="M486" s="462">
        <v>6.55</v>
      </c>
      <c r="N486" s="456" t="s">
        <v>507</v>
      </c>
    </row>
    <row r="487" spans="1:14" ht="21" customHeight="1">
      <c r="A487" s="457">
        <f t="shared" si="23"/>
        <v>479</v>
      </c>
      <c r="B487" s="450" t="s">
        <v>1567</v>
      </c>
      <c r="C487" s="451" t="s">
        <v>1568</v>
      </c>
      <c r="D487" s="451" t="s">
        <v>554</v>
      </c>
      <c r="E487" s="450" t="s">
        <v>521</v>
      </c>
      <c r="F487" s="458" t="s">
        <v>517</v>
      </c>
      <c r="G487" s="459">
        <v>1243.75</v>
      </c>
      <c r="H487" s="459">
        <v>1118</v>
      </c>
      <c r="I487" s="459">
        <f t="shared" si="21"/>
        <v>2361.75</v>
      </c>
      <c r="J487" s="459">
        <v>88.08</v>
      </c>
      <c r="K487" s="459">
        <f t="shared" si="22"/>
        <v>2273.67</v>
      </c>
      <c r="L487" s="461">
        <v>59.25</v>
      </c>
      <c r="M487" s="462">
        <v>6.41</v>
      </c>
      <c r="N487" s="456" t="s">
        <v>507</v>
      </c>
    </row>
    <row r="488" spans="1:14" ht="21" customHeight="1">
      <c r="A488" s="457">
        <f t="shared" si="23"/>
        <v>480</v>
      </c>
      <c r="B488" s="450" t="s">
        <v>1569</v>
      </c>
      <c r="C488" s="451" t="s">
        <v>1570</v>
      </c>
      <c r="D488" s="451" t="s">
        <v>554</v>
      </c>
      <c r="E488" s="450" t="s">
        <v>521</v>
      </c>
      <c r="F488" s="458" t="s">
        <v>517</v>
      </c>
      <c r="G488" s="459">
        <v>1109.0700000000002</v>
      </c>
      <c r="H488" s="459">
        <v>1118</v>
      </c>
      <c r="I488" s="459">
        <f t="shared" si="21"/>
        <v>2227.07</v>
      </c>
      <c r="J488" s="459">
        <v>850.5</v>
      </c>
      <c r="K488" s="459">
        <f t="shared" si="22"/>
        <v>1376.5700000000002</v>
      </c>
      <c r="L488" s="461">
        <v>59.25</v>
      </c>
      <c r="M488" s="462">
        <v>6.41</v>
      </c>
      <c r="N488" s="456" t="s">
        <v>507</v>
      </c>
    </row>
    <row r="489" spans="1:14" ht="21" customHeight="1">
      <c r="A489" s="457">
        <f t="shared" si="23"/>
        <v>481</v>
      </c>
      <c r="B489" s="450" t="s">
        <v>1571</v>
      </c>
      <c r="C489" s="451" t="s">
        <v>1572</v>
      </c>
      <c r="D489" s="451" t="s">
        <v>515</v>
      </c>
      <c r="E489" s="450" t="s">
        <v>516</v>
      </c>
      <c r="F489" s="458" t="s">
        <v>522</v>
      </c>
      <c r="G489" s="459">
        <v>1195.22</v>
      </c>
      <c r="H489" s="459">
        <v>1118</v>
      </c>
      <c r="I489" s="459">
        <f t="shared" si="21"/>
        <v>2313.2200000000003</v>
      </c>
      <c r="J489" s="459">
        <v>1248.1399999999999</v>
      </c>
      <c r="K489" s="459">
        <f t="shared" si="22"/>
        <v>1065.0800000000004</v>
      </c>
      <c r="L489" s="461">
        <v>57.31</v>
      </c>
      <c r="M489" s="462">
        <v>6.18</v>
      </c>
      <c r="N489" s="456" t="s">
        <v>507</v>
      </c>
    </row>
    <row r="490" spans="1:14" ht="21" customHeight="1">
      <c r="A490" s="457">
        <f t="shared" si="23"/>
        <v>482</v>
      </c>
      <c r="B490" s="450" t="s">
        <v>1573</v>
      </c>
      <c r="C490" s="451" t="s">
        <v>1574</v>
      </c>
      <c r="D490" s="451" t="s">
        <v>919</v>
      </c>
      <c r="E490" s="450" t="s">
        <v>555</v>
      </c>
      <c r="F490" s="458" t="s">
        <v>522</v>
      </c>
      <c r="G490" s="459">
        <v>674.11</v>
      </c>
      <c r="H490" s="459">
        <v>1118</v>
      </c>
      <c r="I490" s="459">
        <f t="shared" si="21"/>
        <v>1792.1100000000001</v>
      </c>
      <c r="J490" s="459">
        <v>128.09</v>
      </c>
      <c r="K490" s="459">
        <f t="shared" si="22"/>
        <v>1664.0200000000002</v>
      </c>
      <c r="L490" s="461">
        <v>59.26</v>
      </c>
      <c r="M490" s="462">
        <v>6.43</v>
      </c>
      <c r="N490" s="456" t="s">
        <v>551</v>
      </c>
    </row>
    <row r="491" spans="1:14" ht="21" customHeight="1">
      <c r="A491" s="457">
        <f t="shared" si="23"/>
        <v>483</v>
      </c>
      <c r="B491" s="450" t="s">
        <v>1575</v>
      </c>
      <c r="C491" s="451" t="s">
        <v>1576</v>
      </c>
      <c r="D491" s="451" t="s">
        <v>531</v>
      </c>
      <c r="E491" s="450" t="s">
        <v>526</v>
      </c>
      <c r="F491" s="458" t="s">
        <v>522</v>
      </c>
      <c r="G491" s="459">
        <v>594.7800000000001</v>
      </c>
      <c r="H491" s="459">
        <v>1118</v>
      </c>
      <c r="I491" s="459">
        <f t="shared" si="21"/>
        <v>1712.7800000000002</v>
      </c>
      <c r="J491" s="459">
        <v>88.64999999999999</v>
      </c>
      <c r="K491" s="459">
        <f t="shared" si="22"/>
        <v>1624.13</v>
      </c>
      <c r="L491" s="461">
        <v>53.02</v>
      </c>
      <c r="M491" s="462">
        <v>4.6</v>
      </c>
      <c r="N491" s="456" t="s">
        <v>551</v>
      </c>
    </row>
    <row r="492" spans="1:14" ht="21" customHeight="1">
      <c r="A492" s="457">
        <f t="shared" si="23"/>
        <v>484</v>
      </c>
      <c r="B492" s="450" t="s">
        <v>1577</v>
      </c>
      <c r="C492" s="451" t="s">
        <v>1578</v>
      </c>
      <c r="D492" s="451" t="s">
        <v>439</v>
      </c>
      <c r="E492" s="450" t="s">
        <v>1579</v>
      </c>
      <c r="F492" s="458" t="s">
        <v>522</v>
      </c>
      <c r="G492" s="459">
        <v>1412.1</v>
      </c>
      <c r="H492" s="459">
        <v>818</v>
      </c>
      <c r="I492" s="459">
        <f t="shared" si="21"/>
        <v>2230.1</v>
      </c>
      <c r="J492" s="459">
        <v>531.74</v>
      </c>
      <c r="K492" s="459">
        <f t="shared" si="22"/>
        <v>1698.36</v>
      </c>
      <c r="L492" s="461">
        <v>81.55</v>
      </c>
      <c r="M492" s="462">
        <v>8.93</v>
      </c>
      <c r="N492" s="456" t="s">
        <v>507</v>
      </c>
    </row>
    <row r="493" spans="1:14" ht="21" customHeight="1">
      <c r="A493" s="457">
        <f t="shared" si="23"/>
        <v>485</v>
      </c>
      <c r="B493" s="450" t="s">
        <v>1580</v>
      </c>
      <c r="C493" s="451" t="s">
        <v>1581</v>
      </c>
      <c r="D493" s="451" t="s">
        <v>563</v>
      </c>
      <c r="E493" s="450" t="s">
        <v>555</v>
      </c>
      <c r="F493" s="458" t="s">
        <v>522</v>
      </c>
      <c r="G493" s="459">
        <v>1116.8600000000001</v>
      </c>
      <c r="H493" s="459">
        <v>1118</v>
      </c>
      <c r="I493" s="459">
        <f t="shared" si="21"/>
        <v>2234.86</v>
      </c>
      <c r="J493" s="459">
        <v>965.87</v>
      </c>
      <c r="K493" s="459">
        <f t="shared" si="22"/>
        <v>1268.9900000000002</v>
      </c>
      <c r="L493" s="461">
        <v>61.65</v>
      </c>
      <c r="M493" s="462">
        <v>6.6899999999999995</v>
      </c>
      <c r="N493" s="456" t="s">
        <v>507</v>
      </c>
    </row>
    <row r="494" spans="1:14" ht="21" customHeight="1">
      <c r="A494" s="457">
        <f t="shared" si="23"/>
        <v>486</v>
      </c>
      <c r="B494" s="450" t="s">
        <v>1582</v>
      </c>
      <c r="C494" s="451" t="s">
        <v>1583</v>
      </c>
      <c r="D494" s="451" t="s">
        <v>585</v>
      </c>
      <c r="E494" s="450" t="s">
        <v>586</v>
      </c>
      <c r="F494" s="458" t="s">
        <v>517</v>
      </c>
      <c r="G494" s="459">
        <v>1031.4299999999998</v>
      </c>
      <c r="H494" s="459">
        <v>1118</v>
      </c>
      <c r="I494" s="459">
        <f t="shared" si="21"/>
        <v>2149.43</v>
      </c>
      <c r="J494" s="459">
        <v>699.58</v>
      </c>
      <c r="K494" s="459">
        <f t="shared" si="22"/>
        <v>1449.85</v>
      </c>
      <c r="L494" s="461">
        <v>55.06</v>
      </c>
      <c r="M494" s="462">
        <v>5.93</v>
      </c>
      <c r="N494" s="456" t="s">
        <v>507</v>
      </c>
    </row>
    <row r="495" spans="1:14" ht="21" customHeight="1">
      <c r="A495" s="457">
        <f t="shared" si="23"/>
        <v>487</v>
      </c>
      <c r="B495" s="450" t="s">
        <v>1584</v>
      </c>
      <c r="C495" s="451" t="s">
        <v>1585</v>
      </c>
      <c r="D495" s="451" t="s">
        <v>515</v>
      </c>
      <c r="E495" s="450" t="s">
        <v>516</v>
      </c>
      <c r="F495" s="458" t="s">
        <v>543</v>
      </c>
      <c r="G495" s="459">
        <v>1244.68</v>
      </c>
      <c r="H495" s="459">
        <v>1118</v>
      </c>
      <c r="I495" s="459">
        <f t="shared" si="21"/>
        <v>2362.6800000000003</v>
      </c>
      <c r="J495" s="459">
        <v>668.36</v>
      </c>
      <c r="K495" s="459">
        <f t="shared" si="22"/>
        <v>1694.3200000000002</v>
      </c>
      <c r="L495" s="461">
        <v>61.76</v>
      </c>
      <c r="M495" s="462">
        <v>6.66</v>
      </c>
      <c r="N495" s="456" t="s">
        <v>507</v>
      </c>
    </row>
    <row r="496" spans="1:14" ht="21" customHeight="1">
      <c r="A496" s="457">
        <f t="shared" si="23"/>
        <v>488</v>
      </c>
      <c r="B496" s="450" t="s">
        <v>1586</v>
      </c>
      <c r="C496" s="451" t="s">
        <v>1587</v>
      </c>
      <c r="D496" s="451" t="s">
        <v>541</v>
      </c>
      <c r="E496" s="450" t="s">
        <v>542</v>
      </c>
      <c r="F496" s="458" t="s">
        <v>512</v>
      </c>
      <c r="G496" s="459">
        <v>656.5500000000001</v>
      </c>
      <c r="H496" s="459">
        <v>1118</v>
      </c>
      <c r="I496" s="459">
        <f t="shared" si="21"/>
        <v>1774.5500000000002</v>
      </c>
      <c r="J496" s="459">
        <v>468.28</v>
      </c>
      <c r="K496" s="459">
        <f t="shared" si="22"/>
        <v>1306.2700000000002</v>
      </c>
      <c r="L496" s="461">
        <v>58.81</v>
      </c>
      <c r="M496" s="462">
        <v>6.34</v>
      </c>
      <c r="N496" s="456" t="s">
        <v>507</v>
      </c>
    </row>
    <row r="497" spans="1:14" ht="21" customHeight="1">
      <c r="A497" s="457">
        <f t="shared" si="23"/>
        <v>489</v>
      </c>
      <c r="B497" s="450" t="s">
        <v>1588</v>
      </c>
      <c r="C497" s="451" t="s">
        <v>1589</v>
      </c>
      <c r="D497" s="451" t="s">
        <v>554</v>
      </c>
      <c r="E497" s="450" t="s">
        <v>521</v>
      </c>
      <c r="F497" s="458" t="s">
        <v>537</v>
      </c>
      <c r="G497" s="459">
        <v>1220.9700000000003</v>
      </c>
      <c r="H497" s="459">
        <v>1118</v>
      </c>
      <c r="I497" s="459">
        <f t="shared" si="21"/>
        <v>2338.9700000000003</v>
      </c>
      <c r="J497" s="459">
        <v>351.29</v>
      </c>
      <c r="K497" s="459">
        <f t="shared" si="22"/>
        <v>1987.6800000000003</v>
      </c>
      <c r="L497" s="461">
        <v>59.25</v>
      </c>
      <c r="M497" s="462">
        <v>6.41</v>
      </c>
      <c r="N497" s="456" t="s">
        <v>507</v>
      </c>
    </row>
    <row r="498" spans="1:14" ht="21" customHeight="1">
      <c r="A498" s="457">
        <f t="shared" si="23"/>
        <v>490</v>
      </c>
      <c r="B498" s="450" t="s">
        <v>1590</v>
      </c>
      <c r="C498" s="451" t="s">
        <v>1591</v>
      </c>
      <c r="D498" s="451" t="s">
        <v>1592</v>
      </c>
      <c r="E498" s="450" t="s">
        <v>555</v>
      </c>
      <c r="F498" s="458" t="s">
        <v>738</v>
      </c>
      <c r="G498" s="459">
        <v>677.11</v>
      </c>
      <c r="H498" s="459">
        <v>1298</v>
      </c>
      <c r="I498" s="459">
        <f t="shared" si="21"/>
        <v>1975.1100000000001</v>
      </c>
      <c r="J498" s="459">
        <v>705.64</v>
      </c>
      <c r="K498" s="459">
        <f t="shared" si="22"/>
        <v>1269.4700000000003</v>
      </c>
      <c r="L498" s="461">
        <v>59.53</v>
      </c>
      <c r="M498" s="462">
        <v>6.46</v>
      </c>
      <c r="N498" s="456" t="s">
        <v>551</v>
      </c>
    </row>
    <row r="499" spans="1:14" ht="21" customHeight="1">
      <c r="A499" s="457">
        <f t="shared" si="23"/>
        <v>491</v>
      </c>
      <c r="B499" s="450" t="s">
        <v>1593</v>
      </c>
      <c r="C499" s="451" t="s">
        <v>1594</v>
      </c>
      <c r="D499" s="451" t="s">
        <v>657</v>
      </c>
      <c r="E499" s="450" t="s">
        <v>521</v>
      </c>
      <c r="F499" s="458" t="s">
        <v>522</v>
      </c>
      <c r="G499" s="459">
        <v>684.7800000000001</v>
      </c>
      <c r="H499" s="459">
        <v>1118</v>
      </c>
      <c r="I499" s="459">
        <f t="shared" si="21"/>
        <v>1802.7800000000002</v>
      </c>
      <c r="J499" s="459">
        <v>783.51</v>
      </c>
      <c r="K499" s="459">
        <f t="shared" si="22"/>
        <v>1019.2700000000002</v>
      </c>
      <c r="L499" s="461">
        <v>60.67</v>
      </c>
      <c r="M499" s="462">
        <v>5.28</v>
      </c>
      <c r="N499" s="463" t="s">
        <v>507</v>
      </c>
    </row>
    <row r="500" spans="1:14" ht="21" customHeight="1">
      <c r="A500" s="457">
        <f t="shared" si="23"/>
        <v>492</v>
      </c>
      <c r="B500" s="450" t="s">
        <v>1595</v>
      </c>
      <c r="C500" s="451" t="s">
        <v>1596</v>
      </c>
      <c r="D500" s="451" t="s">
        <v>554</v>
      </c>
      <c r="E500" s="450" t="s">
        <v>521</v>
      </c>
      <c r="F500" s="458" t="s">
        <v>522</v>
      </c>
      <c r="G500" s="459">
        <v>1068.85</v>
      </c>
      <c r="H500" s="459">
        <v>1118</v>
      </c>
      <c r="I500" s="459">
        <f t="shared" si="21"/>
        <v>2186.85</v>
      </c>
      <c r="J500" s="459">
        <v>90.12</v>
      </c>
      <c r="K500" s="459">
        <f t="shared" si="22"/>
        <v>2096.73</v>
      </c>
      <c r="L500" s="461">
        <v>58.93</v>
      </c>
      <c r="M500" s="462">
        <v>6.38</v>
      </c>
      <c r="N500" s="456" t="s">
        <v>507</v>
      </c>
    </row>
    <row r="501" spans="1:14" ht="21" customHeight="1">
      <c r="A501" s="457">
        <f t="shared" si="23"/>
        <v>493</v>
      </c>
      <c r="B501" s="450" t="s">
        <v>1597</v>
      </c>
      <c r="C501" s="451" t="s">
        <v>1598</v>
      </c>
      <c r="D501" s="451" t="s">
        <v>1285</v>
      </c>
      <c r="E501" s="450" t="s">
        <v>1013</v>
      </c>
      <c r="F501" s="458" t="s">
        <v>522</v>
      </c>
      <c r="G501" s="459">
        <v>813.5100000000001</v>
      </c>
      <c r="H501" s="459">
        <v>1118</v>
      </c>
      <c r="I501" s="459">
        <f t="shared" si="21"/>
        <v>1931.5100000000002</v>
      </c>
      <c r="J501" s="459">
        <v>647.4300000000001</v>
      </c>
      <c r="K501" s="459">
        <f t="shared" si="22"/>
        <v>1284.0800000000002</v>
      </c>
      <c r="L501" s="461">
        <v>70.09</v>
      </c>
      <c r="M501" s="462">
        <v>6.13</v>
      </c>
      <c r="N501" s="456" t="s">
        <v>551</v>
      </c>
    </row>
    <row r="502" spans="1:14" ht="21" customHeight="1">
      <c r="A502" s="457">
        <f t="shared" si="23"/>
        <v>494</v>
      </c>
      <c r="B502" s="450" t="s">
        <v>1599</v>
      </c>
      <c r="C502" s="451" t="s">
        <v>1600</v>
      </c>
      <c r="D502" s="451" t="s">
        <v>546</v>
      </c>
      <c r="E502" s="450" t="s">
        <v>547</v>
      </c>
      <c r="F502" s="458" t="s">
        <v>517</v>
      </c>
      <c r="G502" s="459">
        <v>2082.04</v>
      </c>
      <c r="H502" s="459">
        <v>1118</v>
      </c>
      <c r="I502" s="459">
        <f t="shared" si="21"/>
        <v>3200.04</v>
      </c>
      <c r="J502" s="459">
        <v>244.23000000000002</v>
      </c>
      <c r="K502" s="459">
        <f t="shared" si="22"/>
        <v>2955.81</v>
      </c>
      <c r="L502" s="461">
        <v>86.5</v>
      </c>
      <c r="M502" s="462">
        <v>9.46</v>
      </c>
      <c r="N502" s="456" t="s">
        <v>507</v>
      </c>
    </row>
    <row r="503" spans="1:14" ht="21" customHeight="1">
      <c r="A503" s="457">
        <f t="shared" si="23"/>
        <v>495</v>
      </c>
      <c r="B503" s="450" t="s">
        <v>1601</v>
      </c>
      <c r="C503" s="451" t="s">
        <v>1602</v>
      </c>
      <c r="D503" s="451" t="s">
        <v>510</v>
      </c>
      <c r="E503" s="450" t="s">
        <v>511</v>
      </c>
      <c r="F503" s="458" t="s">
        <v>522</v>
      </c>
      <c r="G503" s="459">
        <v>708.22</v>
      </c>
      <c r="H503" s="459">
        <v>1118</v>
      </c>
      <c r="I503" s="459">
        <f t="shared" si="21"/>
        <v>1826.22</v>
      </c>
      <c r="J503" s="459">
        <v>118.89</v>
      </c>
      <c r="K503" s="459">
        <f t="shared" si="22"/>
        <v>1707.33</v>
      </c>
      <c r="L503" s="461">
        <v>61.34</v>
      </c>
      <c r="M503" s="462">
        <v>6.699999999999999</v>
      </c>
      <c r="N503" s="456" t="s">
        <v>507</v>
      </c>
    </row>
    <row r="504" spans="1:14" ht="21" customHeight="1">
      <c r="A504" s="457">
        <f t="shared" si="23"/>
        <v>496</v>
      </c>
      <c r="B504" s="450" t="s">
        <v>1603</v>
      </c>
      <c r="C504" s="451" t="s">
        <v>1604</v>
      </c>
      <c r="D504" s="451" t="s">
        <v>531</v>
      </c>
      <c r="E504" s="450" t="s">
        <v>521</v>
      </c>
      <c r="F504" s="458" t="s">
        <v>537</v>
      </c>
      <c r="G504" s="459">
        <v>598.25</v>
      </c>
      <c r="H504" s="459">
        <v>1070.82</v>
      </c>
      <c r="I504" s="459">
        <f t="shared" si="21"/>
        <v>1669.07</v>
      </c>
      <c r="J504" s="459">
        <v>299.13</v>
      </c>
      <c r="K504" s="459">
        <f t="shared" si="22"/>
        <v>1369.94</v>
      </c>
      <c r="L504" s="461">
        <v>52.88</v>
      </c>
      <c r="M504" s="462">
        <v>4.6</v>
      </c>
      <c r="N504" s="463" t="s">
        <v>507</v>
      </c>
    </row>
    <row r="505" spans="1:14" ht="21" customHeight="1">
      <c r="A505" s="457">
        <f t="shared" si="23"/>
        <v>497</v>
      </c>
      <c r="B505" s="450" t="s">
        <v>1605</v>
      </c>
      <c r="C505" s="451" t="s">
        <v>1606</v>
      </c>
      <c r="D505" s="451" t="s">
        <v>535</v>
      </c>
      <c r="E505" s="450" t="s">
        <v>571</v>
      </c>
      <c r="F505" s="458" t="s">
        <v>543</v>
      </c>
      <c r="G505" s="459">
        <v>1317.22</v>
      </c>
      <c r="H505" s="459">
        <v>1058</v>
      </c>
      <c r="I505" s="459">
        <f t="shared" si="21"/>
        <v>2375.2200000000003</v>
      </c>
      <c r="J505" s="459">
        <v>142.22</v>
      </c>
      <c r="K505" s="459">
        <f t="shared" si="22"/>
        <v>2233.0000000000005</v>
      </c>
      <c r="L505" s="461">
        <v>81.96</v>
      </c>
      <c r="M505" s="462">
        <v>8.96</v>
      </c>
      <c r="N505" s="456" t="s">
        <v>538</v>
      </c>
    </row>
    <row r="506" spans="1:14" ht="21" customHeight="1">
      <c r="A506" s="457">
        <f t="shared" si="23"/>
        <v>498</v>
      </c>
      <c r="B506" s="450" t="s">
        <v>1607</v>
      </c>
      <c r="C506" s="451" t="s">
        <v>1608</v>
      </c>
      <c r="D506" s="451" t="s">
        <v>657</v>
      </c>
      <c r="E506" s="450" t="s">
        <v>521</v>
      </c>
      <c r="F506" s="458" t="s">
        <v>522</v>
      </c>
      <c r="G506" s="459">
        <v>647.77</v>
      </c>
      <c r="H506" s="459">
        <v>1100.82</v>
      </c>
      <c r="I506" s="459">
        <f t="shared" si="21"/>
        <v>1748.59</v>
      </c>
      <c r="J506" s="459">
        <v>323.89</v>
      </c>
      <c r="K506" s="459">
        <f t="shared" si="22"/>
        <v>1424.6999999999998</v>
      </c>
      <c r="L506" s="461">
        <v>57.34</v>
      </c>
      <c r="M506" s="462">
        <v>6.21</v>
      </c>
      <c r="N506" s="456" t="s">
        <v>507</v>
      </c>
    </row>
    <row r="507" spans="1:14" ht="21" customHeight="1">
      <c r="A507" s="457">
        <f t="shared" si="23"/>
        <v>499</v>
      </c>
      <c r="B507" s="450" t="s">
        <v>1609</v>
      </c>
      <c r="C507" s="451" t="s">
        <v>1610</v>
      </c>
      <c r="D507" s="451" t="s">
        <v>653</v>
      </c>
      <c r="E507" s="450" t="s">
        <v>654</v>
      </c>
      <c r="F507" s="458" t="s">
        <v>517</v>
      </c>
      <c r="G507" s="459">
        <v>1750.78</v>
      </c>
      <c r="H507" s="459">
        <v>1312.36</v>
      </c>
      <c r="I507" s="459">
        <f t="shared" si="21"/>
        <v>3063.14</v>
      </c>
      <c r="J507" s="459">
        <v>110.78</v>
      </c>
      <c r="K507" s="459">
        <f t="shared" si="22"/>
        <v>2952.3599999999997</v>
      </c>
      <c r="L507" s="461">
        <v>76.69</v>
      </c>
      <c r="M507" s="462">
        <v>8.4</v>
      </c>
      <c r="N507" s="456" t="s">
        <v>507</v>
      </c>
    </row>
    <row r="508" spans="1:14" ht="21" customHeight="1">
      <c r="A508" s="457">
        <f t="shared" si="23"/>
        <v>500</v>
      </c>
      <c r="B508" s="450" t="s">
        <v>1611</v>
      </c>
      <c r="C508" s="451" t="s">
        <v>1612</v>
      </c>
      <c r="D508" s="451" t="s">
        <v>653</v>
      </c>
      <c r="E508" s="450" t="s">
        <v>654</v>
      </c>
      <c r="F508" s="458" t="s">
        <v>517</v>
      </c>
      <c r="G508" s="459">
        <v>775.29</v>
      </c>
      <c r="H508" s="459">
        <v>1118</v>
      </c>
      <c r="I508" s="459">
        <f t="shared" si="21"/>
        <v>1893.29</v>
      </c>
      <c r="J508" s="459">
        <v>89.33</v>
      </c>
      <c r="K508" s="459">
        <f t="shared" si="22"/>
        <v>1803.96</v>
      </c>
      <c r="L508" s="461">
        <v>61.85</v>
      </c>
      <c r="M508" s="462">
        <v>6.79</v>
      </c>
      <c r="N508" s="456" t="s">
        <v>507</v>
      </c>
    </row>
    <row r="509" spans="1:14" ht="21" customHeight="1">
      <c r="A509" s="457">
        <f t="shared" si="23"/>
        <v>501</v>
      </c>
      <c r="B509" s="450" t="s">
        <v>1613</v>
      </c>
      <c r="C509" s="451" t="s">
        <v>1614</v>
      </c>
      <c r="D509" s="451" t="s">
        <v>846</v>
      </c>
      <c r="E509" s="450" t="s">
        <v>555</v>
      </c>
      <c r="F509" s="458" t="s">
        <v>522</v>
      </c>
      <c r="G509" s="459">
        <v>670.82</v>
      </c>
      <c r="H509" s="459">
        <v>1118</v>
      </c>
      <c r="I509" s="459">
        <f t="shared" si="21"/>
        <v>1788.8200000000002</v>
      </c>
      <c r="J509" s="459">
        <v>90.17</v>
      </c>
      <c r="K509" s="459">
        <f t="shared" si="22"/>
        <v>1698.65</v>
      </c>
      <c r="L509" s="461">
        <v>58.96</v>
      </c>
      <c r="M509" s="462">
        <v>6.41</v>
      </c>
      <c r="N509" s="456" t="s">
        <v>507</v>
      </c>
    </row>
    <row r="510" spans="1:14" ht="21" customHeight="1">
      <c r="A510" s="457">
        <f t="shared" si="23"/>
        <v>502</v>
      </c>
      <c r="B510" s="450" t="s">
        <v>1615</v>
      </c>
      <c r="C510" s="451" t="s">
        <v>1616</v>
      </c>
      <c r="D510" s="451" t="s">
        <v>554</v>
      </c>
      <c r="E510" s="450" t="s">
        <v>521</v>
      </c>
      <c r="F510" s="458" t="s">
        <v>522</v>
      </c>
      <c r="G510" s="459">
        <v>1186.3899999999999</v>
      </c>
      <c r="H510" s="459">
        <v>1118</v>
      </c>
      <c r="I510" s="459">
        <f t="shared" si="21"/>
        <v>2304.39</v>
      </c>
      <c r="J510" s="459">
        <v>732</v>
      </c>
      <c r="K510" s="459">
        <f t="shared" si="22"/>
        <v>1572.3899999999999</v>
      </c>
      <c r="L510" s="461">
        <v>58.28</v>
      </c>
      <c r="M510" s="462">
        <v>6.3100000000000005</v>
      </c>
      <c r="N510" s="456" t="s">
        <v>507</v>
      </c>
    </row>
    <row r="511" spans="1:14" ht="21" customHeight="1">
      <c r="A511" s="457">
        <f t="shared" si="23"/>
        <v>503</v>
      </c>
      <c r="B511" s="450" t="s">
        <v>1617</v>
      </c>
      <c r="C511" s="451" t="s">
        <v>1618</v>
      </c>
      <c r="D511" s="451" t="s">
        <v>1042</v>
      </c>
      <c r="E511" s="450" t="s">
        <v>571</v>
      </c>
      <c r="F511" s="458" t="s">
        <v>522</v>
      </c>
      <c r="G511" s="459">
        <v>1357.73</v>
      </c>
      <c r="H511" s="459">
        <v>1468</v>
      </c>
      <c r="I511" s="459">
        <f t="shared" si="21"/>
        <v>2825.73</v>
      </c>
      <c r="J511" s="459">
        <v>408.48</v>
      </c>
      <c r="K511" s="459">
        <f t="shared" si="22"/>
        <v>2417.25</v>
      </c>
      <c r="L511" s="461">
        <v>76.66</v>
      </c>
      <c r="M511" s="462">
        <v>8.4</v>
      </c>
      <c r="N511" s="456" t="s">
        <v>507</v>
      </c>
    </row>
    <row r="512" spans="1:14" ht="21" customHeight="1">
      <c r="A512" s="457">
        <f t="shared" si="23"/>
        <v>504</v>
      </c>
      <c r="B512" s="450" t="s">
        <v>1619</v>
      </c>
      <c r="C512" s="451" t="s">
        <v>1620</v>
      </c>
      <c r="D512" s="451" t="s">
        <v>741</v>
      </c>
      <c r="E512" s="450" t="s">
        <v>745</v>
      </c>
      <c r="F512" s="458" t="s">
        <v>537</v>
      </c>
      <c r="G512" s="459">
        <v>4172.21</v>
      </c>
      <c r="H512" s="459">
        <v>1938</v>
      </c>
      <c r="I512" s="459">
        <f t="shared" si="21"/>
        <v>6110.21</v>
      </c>
      <c r="J512" s="459">
        <v>1212.1799999999998</v>
      </c>
      <c r="K512" s="459">
        <f t="shared" si="22"/>
        <v>4898.030000000001</v>
      </c>
      <c r="L512" s="461">
        <v>318.9</v>
      </c>
      <c r="M512" s="462">
        <v>34.370000000000005</v>
      </c>
      <c r="N512" s="456" t="s">
        <v>507</v>
      </c>
    </row>
    <row r="513" spans="1:14" ht="21" customHeight="1">
      <c r="A513" s="457">
        <f t="shared" si="23"/>
        <v>505</v>
      </c>
      <c r="B513" s="450" t="s">
        <v>1621</v>
      </c>
      <c r="C513" s="451" t="s">
        <v>1622</v>
      </c>
      <c r="D513" s="451" t="s">
        <v>554</v>
      </c>
      <c r="E513" s="450" t="s">
        <v>521</v>
      </c>
      <c r="F513" s="458" t="s">
        <v>522</v>
      </c>
      <c r="G513" s="459">
        <v>1054.56</v>
      </c>
      <c r="H513" s="459">
        <v>1058</v>
      </c>
      <c r="I513" s="459">
        <f t="shared" si="21"/>
        <v>2112.56</v>
      </c>
      <c r="J513" s="459">
        <v>1085.48</v>
      </c>
      <c r="K513" s="459">
        <f t="shared" si="22"/>
        <v>1027.08</v>
      </c>
      <c r="L513" s="461">
        <v>58.27</v>
      </c>
      <c r="M513" s="462">
        <v>6.3100000000000005</v>
      </c>
      <c r="N513" s="456" t="s">
        <v>507</v>
      </c>
    </row>
    <row r="514" spans="1:14" ht="21" customHeight="1">
      <c r="A514" s="457">
        <f t="shared" si="23"/>
        <v>506</v>
      </c>
      <c r="B514" s="450" t="s">
        <v>1623</v>
      </c>
      <c r="C514" s="451" t="s">
        <v>1624</v>
      </c>
      <c r="D514" s="451" t="s">
        <v>550</v>
      </c>
      <c r="E514" s="450" t="s">
        <v>511</v>
      </c>
      <c r="F514" s="458" t="s">
        <v>543</v>
      </c>
      <c r="G514" s="459">
        <v>689.1</v>
      </c>
      <c r="H514" s="459">
        <v>1558</v>
      </c>
      <c r="I514" s="459">
        <f t="shared" si="21"/>
        <v>2247.1</v>
      </c>
      <c r="J514" s="459">
        <v>331.66</v>
      </c>
      <c r="K514" s="459">
        <f t="shared" si="22"/>
        <v>1915.4399999999998</v>
      </c>
      <c r="L514" s="461">
        <v>59.62</v>
      </c>
      <c r="M514" s="462">
        <v>5.21</v>
      </c>
      <c r="N514" s="463" t="s">
        <v>507</v>
      </c>
    </row>
    <row r="515" spans="1:14" ht="21" customHeight="1">
      <c r="A515" s="457">
        <f t="shared" si="23"/>
        <v>507</v>
      </c>
      <c r="B515" s="450" t="s">
        <v>1625</v>
      </c>
      <c r="C515" s="451" t="s">
        <v>1626</v>
      </c>
      <c r="D515" s="451" t="s">
        <v>558</v>
      </c>
      <c r="E515" s="450" t="s">
        <v>559</v>
      </c>
      <c r="F515" s="458" t="s">
        <v>738</v>
      </c>
      <c r="G515" s="459">
        <v>972.77</v>
      </c>
      <c r="H515" s="459">
        <v>1118</v>
      </c>
      <c r="I515" s="459">
        <f t="shared" si="21"/>
        <v>2090.77</v>
      </c>
      <c r="J515" s="459">
        <v>130.41000000000003</v>
      </c>
      <c r="K515" s="459">
        <f t="shared" si="22"/>
        <v>1960.36</v>
      </c>
      <c r="L515" s="461">
        <v>79.62</v>
      </c>
      <c r="M515" s="462">
        <v>8.71</v>
      </c>
      <c r="N515" s="456" t="s">
        <v>507</v>
      </c>
    </row>
    <row r="516" spans="1:14" ht="21" customHeight="1">
      <c r="A516" s="457">
        <f t="shared" si="23"/>
        <v>508</v>
      </c>
      <c r="B516" s="450" t="s">
        <v>1627</v>
      </c>
      <c r="C516" s="451" t="s">
        <v>1628</v>
      </c>
      <c r="D516" s="451" t="s">
        <v>1137</v>
      </c>
      <c r="E516" s="450" t="s">
        <v>564</v>
      </c>
      <c r="F516" s="458" t="s">
        <v>543</v>
      </c>
      <c r="G516" s="459">
        <v>758.0100000000001</v>
      </c>
      <c r="H516" s="459">
        <v>1083.64</v>
      </c>
      <c r="I516" s="459">
        <f t="shared" si="21"/>
        <v>1841.65</v>
      </c>
      <c r="J516" s="459">
        <v>584.94</v>
      </c>
      <c r="K516" s="459">
        <f t="shared" si="22"/>
        <v>1256.71</v>
      </c>
      <c r="L516" s="461">
        <v>59.76</v>
      </c>
      <c r="M516" s="462">
        <v>6.51</v>
      </c>
      <c r="N516" s="456" t="s">
        <v>507</v>
      </c>
    </row>
    <row r="517" spans="1:14" ht="21" customHeight="1">
      <c r="A517" s="457">
        <f t="shared" si="23"/>
        <v>509</v>
      </c>
      <c r="B517" s="450" t="s">
        <v>1629</v>
      </c>
      <c r="C517" s="451" t="s">
        <v>1630</v>
      </c>
      <c r="D517" s="451" t="s">
        <v>546</v>
      </c>
      <c r="E517" s="450" t="s">
        <v>547</v>
      </c>
      <c r="F517" s="458" t="s">
        <v>512</v>
      </c>
      <c r="G517" s="459">
        <v>1968.8000000000002</v>
      </c>
      <c r="H517" s="459">
        <v>1118</v>
      </c>
      <c r="I517" s="459">
        <f t="shared" si="21"/>
        <v>3086.8</v>
      </c>
      <c r="J517" s="459">
        <v>346.05</v>
      </c>
      <c r="K517" s="459">
        <f t="shared" si="22"/>
        <v>2740.75</v>
      </c>
      <c r="L517" s="461">
        <v>81.5</v>
      </c>
      <c r="M517" s="462">
        <v>8.91</v>
      </c>
      <c r="N517" s="456" t="s">
        <v>507</v>
      </c>
    </row>
    <row r="518" spans="1:14" ht="21" customHeight="1">
      <c r="A518" s="457">
        <f t="shared" si="23"/>
        <v>510</v>
      </c>
      <c r="B518" s="450" t="s">
        <v>1631</v>
      </c>
      <c r="C518" s="451" t="s">
        <v>1632</v>
      </c>
      <c r="D518" s="451" t="s">
        <v>531</v>
      </c>
      <c r="E518" s="450" t="s">
        <v>555</v>
      </c>
      <c r="F518" s="458" t="s">
        <v>537</v>
      </c>
      <c r="G518" s="459">
        <v>846.57</v>
      </c>
      <c r="H518" s="459">
        <v>1118</v>
      </c>
      <c r="I518" s="459">
        <f t="shared" si="21"/>
        <v>1964.5700000000002</v>
      </c>
      <c r="J518" s="459">
        <v>684.83</v>
      </c>
      <c r="K518" s="459">
        <f t="shared" si="22"/>
        <v>1279.7400000000002</v>
      </c>
      <c r="L518" s="461">
        <v>59.53</v>
      </c>
      <c r="M518" s="462">
        <v>6.46</v>
      </c>
      <c r="N518" s="456" t="s">
        <v>507</v>
      </c>
    </row>
    <row r="519" spans="1:14" ht="21" customHeight="1">
      <c r="A519" s="457">
        <f t="shared" si="23"/>
        <v>511</v>
      </c>
      <c r="B519" s="450" t="s">
        <v>1633</v>
      </c>
      <c r="C519" s="451" t="s">
        <v>1634</v>
      </c>
      <c r="D519" s="451" t="s">
        <v>531</v>
      </c>
      <c r="E519" s="450" t="s">
        <v>564</v>
      </c>
      <c r="F519" s="458" t="s">
        <v>543</v>
      </c>
      <c r="G519" s="459">
        <v>1010.8600000000001</v>
      </c>
      <c r="H519" s="459">
        <v>1118</v>
      </c>
      <c r="I519" s="459">
        <f t="shared" si="21"/>
        <v>2128.86</v>
      </c>
      <c r="J519" s="459">
        <v>83.9</v>
      </c>
      <c r="K519" s="459">
        <f t="shared" si="22"/>
        <v>2044.96</v>
      </c>
      <c r="L519" s="461">
        <v>58.08</v>
      </c>
      <c r="M519" s="462">
        <v>6.33</v>
      </c>
      <c r="N519" s="456" t="s">
        <v>507</v>
      </c>
    </row>
    <row r="520" spans="1:14" ht="21" customHeight="1">
      <c r="A520" s="457">
        <f t="shared" si="23"/>
        <v>512</v>
      </c>
      <c r="B520" s="450" t="s">
        <v>1635</v>
      </c>
      <c r="C520" s="451" t="s">
        <v>1636</v>
      </c>
      <c r="D520" s="451" t="s">
        <v>1637</v>
      </c>
      <c r="E520" s="450" t="s">
        <v>555</v>
      </c>
      <c r="F520" s="458" t="s">
        <v>537</v>
      </c>
      <c r="G520" s="459">
        <v>677.11</v>
      </c>
      <c r="H520" s="459">
        <v>1118</v>
      </c>
      <c r="I520" s="459">
        <f t="shared" si="21"/>
        <v>1795.1100000000001</v>
      </c>
      <c r="J520" s="459">
        <v>95.98</v>
      </c>
      <c r="K520" s="459">
        <f t="shared" si="22"/>
        <v>1699.13</v>
      </c>
      <c r="L520" s="461">
        <v>59.53</v>
      </c>
      <c r="M520" s="462">
        <v>6.46</v>
      </c>
      <c r="N520" s="456" t="s">
        <v>507</v>
      </c>
    </row>
    <row r="521" spans="1:14" ht="21" customHeight="1">
      <c r="A521" s="457">
        <f t="shared" si="23"/>
        <v>513</v>
      </c>
      <c r="B521" s="450" t="s">
        <v>1638</v>
      </c>
      <c r="C521" s="451" t="s">
        <v>1639</v>
      </c>
      <c r="D521" s="451" t="s">
        <v>541</v>
      </c>
      <c r="E521" s="450" t="s">
        <v>526</v>
      </c>
      <c r="F521" s="458" t="s">
        <v>543</v>
      </c>
      <c r="G521" s="459">
        <v>660.89</v>
      </c>
      <c r="H521" s="459">
        <v>1118</v>
      </c>
      <c r="I521" s="459">
        <f t="shared" si="21"/>
        <v>1778.8899999999999</v>
      </c>
      <c r="J521" s="459">
        <v>746.4</v>
      </c>
      <c r="K521" s="459">
        <f t="shared" si="22"/>
        <v>1032.4899999999998</v>
      </c>
      <c r="L521" s="461">
        <v>58.97</v>
      </c>
      <c r="M521" s="462">
        <v>6.37</v>
      </c>
      <c r="N521" s="456" t="s">
        <v>507</v>
      </c>
    </row>
    <row r="522" spans="1:14" ht="21" customHeight="1">
      <c r="A522" s="457">
        <f t="shared" si="23"/>
        <v>514</v>
      </c>
      <c r="B522" s="450" t="s">
        <v>1640</v>
      </c>
      <c r="C522" s="451" t="s">
        <v>1641</v>
      </c>
      <c r="D522" s="451" t="s">
        <v>1122</v>
      </c>
      <c r="E522" s="450" t="s">
        <v>571</v>
      </c>
      <c r="F522" s="458" t="s">
        <v>543</v>
      </c>
      <c r="G522" s="459">
        <v>1218.3</v>
      </c>
      <c r="H522" s="459">
        <v>1118</v>
      </c>
      <c r="I522" s="459">
        <f aca="true" t="shared" si="24" ref="I522:I585">SUM(G522:H522)</f>
        <v>2336.3</v>
      </c>
      <c r="J522" s="459">
        <v>178.79</v>
      </c>
      <c r="K522" s="459">
        <f aca="true" t="shared" si="25" ref="K522:K585">I522-J522</f>
        <v>2157.51</v>
      </c>
      <c r="L522" s="461">
        <v>80.23</v>
      </c>
      <c r="M522" s="462">
        <v>8.78</v>
      </c>
      <c r="N522" s="456" t="s">
        <v>538</v>
      </c>
    </row>
    <row r="523" spans="1:14" ht="21" customHeight="1">
      <c r="A523" s="457">
        <f aca="true" t="shared" si="26" ref="A523:A586">A522+1</f>
        <v>515</v>
      </c>
      <c r="B523" s="450" t="s">
        <v>1642</v>
      </c>
      <c r="C523" s="451" t="s">
        <v>1643</v>
      </c>
      <c r="D523" s="451" t="s">
        <v>1430</v>
      </c>
      <c r="E523" s="450" t="s">
        <v>526</v>
      </c>
      <c r="F523" s="458" t="s">
        <v>537</v>
      </c>
      <c r="G523" s="459">
        <v>1187.9099999999999</v>
      </c>
      <c r="H523" s="459">
        <v>1118</v>
      </c>
      <c r="I523" s="459">
        <f t="shared" si="24"/>
        <v>2305.91</v>
      </c>
      <c r="J523" s="459">
        <v>652.22</v>
      </c>
      <c r="K523" s="459">
        <f t="shared" si="25"/>
        <v>1653.6899999999998</v>
      </c>
      <c r="L523" s="461">
        <v>58.24</v>
      </c>
      <c r="M523" s="462">
        <v>6.29</v>
      </c>
      <c r="N523" s="463" t="s">
        <v>507</v>
      </c>
    </row>
    <row r="524" spans="1:14" ht="21" customHeight="1">
      <c r="A524" s="457">
        <f t="shared" si="26"/>
        <v>516</v>
      </c>
      <c r="B524" s="450" t="s">
        <v>1644</v>
      </c>
      <c r="C524" s="451" t="s">
        <v>1645</v>
      </c>
      <c r="D524" s="451" t="s">
        <v>695</v>
      </c>
      <c r="E524" s="450" t="s">
        <v>654</v>
      </c>
      <c r="F524" s="458" t="s">
        <v>522</v>
      </c>
      <c r="G524" s="459">
        <v>1625.79</v>
      </c>
      <c r="H524" s="459">
        <v>1118</v>
      </c>
      <c r="I524" s="459">
        <f t="shared" si="24"/>
        <v>2743.79</v>
      </c>
      <c r="J524" s="459">
        <v>150.04</v>
      </c>
      <c r="K524" s="459">
        <f t="shared" si="25"/>
        <v>2593.75</v>
      </c>
      <c r="L524" s="461">
        <v>78.06</v>
      </c>
      <c r="M524" s="462">
        <v>8.55</v>
      </c>
      <c r="N524" s="456" t="s">
        <v>507</v>
      </c>
    </row>
    <row r="525" spans="1:14" ht="21" customHeight="1">
      <c r="A525" s="457">
        <f t="shared" si="26"/>
        <v>517</v>
      </c>
      <c r="B525" s="450" t="s">
        <v>1646</v>
      </c>
      <c r="C525" s="451" t="s">
        <v>1647</v>
      </c>
      <c r="D525" s="451" t="s">
        <v>554</v>
      </c>
      <c r="E525" s="450" t="s">
        <v>555</v>
      </c>
      <c r="F525" s="458" t="s">
        <v>543</v>
      </c>
      <c r="G525" s="459">
        <v>673.25</v>
      </c>
      <c r="H525" s="459">
        <v>1118</v>
      </c>
      <c r="I525" s="459">
        <f t="shared" si="24"/>
        <v>1791.25</v>
      </c>
      <c r="J525" s="459">
        <v>115.48</v>
      </c>
      <c r="K525" s="459">
        <f t="shared" si="25"/>
        <v>1675.77</v>
      </c>
      <c r="L525" s="461">
        <v>59.18</v>
      </c>
      <c r="M525" s="462">
        <v>6.43</v>
      </c>
      <c r="N525" s="456" t="s">
        <v>507</v>
      </c>
    </row>
    <row r="526" spans="1:14" ht="21" customHeight="1">
      <c r="A526" s="457">
        <f t="shared" si="26"/>
        <v>518</v>
      </c>
      <c r="B526" s="450" t="s">
        <v>1648</v>
      </c>
      <c r="C526" s="451" t="s">
        <v>1649</v>
      </c>
      <c r="D526" s="451" t="s">
        <v>541</v>
      </c>
      <c r="E526" s="450" t="s">
        <v>542</v>
      </c>
      <c r="F526" s="458" t="s">
        <v>506</v>
      </c>
      <c r="G526" s="459">
        <v>650.2400000000001</v>
      </c>
      <c r="H526" s="459">
        <v>1118</v>
      </c>
      <c r="I526" s="459">
        <f t="shared" si="24"/>
        <v>1768.2400000000002</v>
      </c>
      <c r="J526" s="459">
        <v>663.24</v>
      </c>
      <c r="K526" s="459">
        <f t="shared" si="25"/>
        <v>1105.0000000000002</v>
      </c>
      <c r="L526" s="461">
        <v>58.24</v>
      </c>
      <c r="M526" s="462">
        <v>6.279999999999999</v>
      </c>
      <c r="N526" s="456" t="s">
        <v>507</v>
      </c>
    </row>
    <row r="527" spans="1:14" ht="21" customHeight="1">
      <c r="A527" s="457">
        <f t="shared" si="26"/>
        <v>519</v>
      </c>
      <c r="B527" s="450" t="s">
        <v>1650</v>
      </c>
      <c r="C527" s="451" t="s">
        <v>1651</v>
      </c>
      <c r="D527" s="451" t="s">
        <v>541</v>
      </c>
      <c r="E527" s="450" t="s">
        <v>555</v>
      </c>
      <c r="F527" s="458" t="s">
        <v>522</v>
      </c>
      <c r="G527" s="459">
        <v>700.71</v>
      </c>
      <c r="H527" s="459">
        <v>1118</v>
      </c>
      <c r="I527" s="459">
        <f t="shared" si="24"/>
        <v>1818.71</v>
      </c>
      <c r="J527" s="459">
        <v>1000.36</v>
      </c>
      <c r="K527" s="459">
        <f t="shared" si="25"/>
        <v>818.35</v>
      </c>
      <c r="L527" s="461">
        <v>61.65</v>
      </c>
      <c r="M527" s="462">
        <v>6.6899999999999995</v>
      </c>
      <c r="N527" s="456" t="s">
        <v>507</v>
      </c>
    </row>
    <row r="528" spans="1:14" ht="21" customHeight="1">
      <c r="A528" s="457">
        <f t="shared" si="26"/>
        <v>520</v>
      </c>
      <c r="B528" s="450" t="s">
        <v>1652</v>
      </c>
      <c r="C528" s="451" t="s">
        <v>1653</v>
      </c>
      <c r="D528" s="451" t="s">
        <v>558</v>
      </c>
      <c r="E528" s="450" t="s">
        <v>559</v>
      </c>
      <c r="F528" s="458" t="s">
        <v>738</v>
      </c>
      <c r="G528" s="459">
        <v>830.2800000000001</v>
      </c>
      <c r="H528" s="459">
        <v>1058</v>
      </c>
      <c r="I528" s="459">
        <f t="shared" si="24"/>
        <v>1888.2800000000002</v>
      </c>
      <c r="J528" s="459">
        <v>993.6700000000001</v>
      </c>
      <c r="K528" s="459">
        <f t="shared" si="25"/>
        <v>894.6100000000001</v>
      </c>
      <c r="L528" s="461">
        <v>66.8</v>
      </c>
      <c r="M528" s="462">
        <v>7.33</v>
      </c>
      <c r="N528" s="456" t="s">
        <v>507</v>
      </c>
    </row>
    <row r="529" spans="1:14" ht="21" customHeight="1">
      <c r="A529" s="457">
        <f t="shared" si="26"/>
        <v>521</v>
      </c>
      <c r="B529" s="450" t="s">
        <v>1654</v>
      </c>
      <c r="C529" s="451" t="s">
        <v>1655</v>
      </c>
      <c r="D529" s="451" t="s">
        <v>504</v>
      </c>
      <c r="E529" s="450" t="s">
        <v>505</v>
      </c>
      <c r="F529" s="458" t="s">
        <v>543</v>
      </c>
      <c r="G529" s="459">
        <v>3328.55</v>
      </c>
      <c r="H529" s="459">
        <v>440.82</v>
      </c>
      <c r="I529" s="459">
        <f t="shared" si="24"/>
        <v>3769.3700000000003</v>
      </c>
      <c r="J529" s="459">
        <v>783</v>
      </c>
      <c r="K529" s="459">
        <f t="shared" si="25"/>
        <v>2986.3700000000003</v>
      </c>
      <c r="L529" s="461">
        <v>267.22</v>
      </c>
      <c r="M529" s="462">
        <v>28.799999999999997</v>
      </c>
      <c r="N529" s="456" t="s">
        <v>507</v>
      </c>
    </row>
    <row r="530" spans="1:14" ht="21" customHeight="1">
      <c r="A530" s="457">
        <f t="shared" si="26"/>
        <v>522</v>
      </c>
      <c r="B530" s="450" t="s">
        <v>1656</v>
      </c>
      <c r="C530" s="451" t="s">
        <v>1657</v>
      </c>
      <c r="D530" s="451" t="s">
        <v>741</v>
      </c>
      <c r="E530" s="450" t="s">
        <v>745</v>
      </c>
      <c r="F530" s="458" t="s">
        <v>522</v>
      </c>
      <c r="G530" s="459">
        <v>3729.35</v>
      </c>
      <c r="H530" s="459">
        <v>818</v>
      </c>
      <c r="I530" s="459">
        <f t="shared" si="24"/>
        <v>4547.35</v>
      </c>
      <c r="J530" s="459">
        <v>1316.02</v>
      </c>
      <c r="K530" s="459">
        <f t="shared" si="25"/>
        <v>3231.3300000000004</v>
      </c>
      <c r="L530" s="461">
        <v>304.61</v>
      </c>
      <c r="M530" s="462">
        <v>32.83</v>
      </c>
      <c r="N530" s="456" t="s">
        <v>507</v>
      </c>
    </row>
    <row r="531" spans="1:14" ht="21" customHeight="1">
      <c r="A531" s="457">
        <f t="shared" si="26"/>
        <v>523</v>
      </c>
      <c r="B531" s="450" t="s">
        <v>1658</v>
      </c>
      <c r="C531" s="451" t="s">
        <v>1659</v>
      </c>
      <c r="D531" s="451" t="s">
        <v>1660</v>
      </c>
      <c r="E531" s="450" t="s">
        <v>678</v>
      </c>
      <c r="F531" s="458" t="s">
        <v>543</v>
      </c>
      <c r="G531" s="459">
        <v>599.57</v>
      </c>
      <c r="H531" s="459">
        <v>1118</v>
      </c>
      <c r="I531" s="459">
        <f t="shared" si="24"/>
        <v>1717.5700000000002</v>
      </c>
      <c r="J531" s="459">
        <v>784.13</v>
      </c>
      <c r="K531" s="459">
        <f t="shared" si="25"/>
        <v>933.4400000000002</v>
      </c>
      <c r="L531" s="461">
        <v>53.68</v>
      </c>
      <c r="M531" s="462">
        <v>4.65</v>
      </c>
      <c r="N531" s="463" t="s">
        <v>507</v>
      </c>
    </row>
    <row r="532" spans="1:14" ht="21" customHeight="1">
      <c r="A532" s="457">
        <f t="shared" si="26"/>
        <v>524</v>
      </c>
      <c r="B532" s="450" t="s">
        <v>1661</v>
      </c>
      <c r="C532" s="451" t="s">
        <v>1662</v>
      </c>
      <c r="D532" s="451" t="s">
        <v>657</v>
      </c>
      <c r="E532" s="450" t="s">
        <v>590</v>
      </c>
      <c r="F532" s="458" t="s">
        <v>537</v>
      </c>
      <c r="G532" s="459">
        <v>676.65</v>
      </c>
      <c r="H532" s="459">
        <v>1118</v>
      </c>
      <c r="I532" s="459">
        <f t="shared" si="24"/>
        <v>1794.65</v>
      </c>
      <c r="J532" s="459">
        <v>245.19000000000003</v>
      </c>
      <c r="K532" s="459">
        <f t="shared" si="25"/>
        <v>1549.46</v>
      </c>
      <c r="L532" s="461">
        <v>60.62</v>
      </c>
      <c r="M532" s="462">
        <v>6.53</v>
      </c>
      <c r="N532" s="456" t="s">
        <v>507</v>
      </c>
    </row>
    <row r="533" spans="1:14" ht="21" customHeight="1">
      <c r="A533" s="457">
        <f t="shared" si="26"/>
        <v>525</v>
      </c>
      <c r="B533" s="450" t="s">
        <v>1663</v>
      </c>
      <c r="C533" s="451" t="s">
        <v>1664</v>
      </c>
      <c r="D533" s="451" t="s">
        <v>720</v>
      </c>
      <c r="E533" s="450" t="s">
        <v>721</v>
      </c>
      <c r="F533" s="458" t="s">
        <v>537</v>
      </c>
      <c r="G533" s="459">
        <v>3749.88</v>
      </c>
      <c r="H533" s="459">
        <v>818</v>
      </c>
      <c r="I533" s="459">
        <f t="shared" si="24"/>
        <v>4567.88</v>
      </c>
      <c r="J533" s="459">
        <v>794.16</v>
      </c>
      <c r="K533" s="459">
        <f t="shared" si="25"/>
        <v>3773.7200000000003</v>
      </c>
      <c r="L533" s="461">
        <v>337.49</v>
      </c>
      <c r="M533" s="462">
        <v>36.370000000000005</v>
      </c>
      <c r="N533" s="456" t="s">
        <v>507</v>
      </c>
    </row>
    <row r="534" spans="1:14" ht="21" customHeight="1">
      <c r="A534" s="457">
        <f t="shared" si="26"/>
        <v>526</v>
      </c>
      <c r="B534" s="450" t="s">
        <v>1665</v>
      </c>
      <c r="C534" s="451" t="s">
        <v>1666</v>
      </c>
      <c r="D534" s="451" t="s">
        <v>541</v>
      </c>
      <c r="E534" s="450" t="s">
        <v>555</v>
      </c>
      <c r="F534" s="458" t="s">
        <v>522</v>
      </c>
      <c r="G534" s="459">
        <v>700.91</v>
      </c>
      <c r="H534" s="459">
        <v>1258</v>
      </c>
      <c r="I534" s="459">
        <f t="shared" si="24"/>
        <v>1958.9099999999999</v>
      </c>
      <c r="J534" s="459">
        <v>888.2099999999999</v>
      </c>
      <c r="K534" s="459">
        <f t="shared" si="25"/>
        <v>1070.6999999999998</v>
      </c>
      <c r="L534" s="461">
        <v>61.67</v>
      </c>
      <c r="M534" s="462">
        <v>6.6899999999999995</v>
      </c>
      <c r="N534" s="465" t="s">
        <v>507</v>
      </c>
    </row>
    <row r="535" spans="1:14" ht="21" customHeight="1">
      <c r="A535" s="457">
        <f t="shared" si="26"/>
        <v>527</v>
      </c>
      <c r="B535" s="450" t="s">
        <v>1667</v>
      </c>
      <c r="C535" s="451" t="s">
        <v>1668</v>
      </c>
      <c r="D535" s="451" t="s">
        <v>657</v>
      </c>
      <c r="E535" s="450" t="s">
        <v>521</v>
      </c>
      <c r="F535" s="458" t="s">
        <v>522</v>
      </c>
      <c r="G535" s="459">
        <v>1212.0500000000002</v>
      </c>
      <c r="H535" s="459">
        <v>1118</v>
      </c>
      <c r="I535" s="459">
        <f t="shared" si="24"/>
        <v>2330.05</v>
      </c>
      <c r="J535" s="459">
        <v>91.47</v>
      </c>
      <c r="K535" s="459">
        <f t="shared" si="25"/>
        <v>2238.5800000000004</v>
      </c>
      <c r="L535" s="461">
        <v>61.04</v>
      </c>
      <c r="M535" s="462">
        <v>5.3</v>
      </c>
      <c r="N535" s="463" t="s">
        <v>507</v>
      </c>
    </row>
    <row r="536" spans="1:14" ht="21" customHeight="1">
      <c r="A536" s="457">
        <f t="shared" si="26"/>
        <v>528</v>
      </c>
      <c r="B536" s="450" t="s">
        <v>1669</v>
      </c>
      <c r="C536" s="451" t="s">
        <v>1670</v>
      </c>
      <c r="D536" s="451" t="s">
        <v>695</v>
      </c>
      <c r="E536" s="450" t="s">
        <v>654</v>
      </c>
      <c r="F536" s="458" t="s">
        <v>543</v>
      </c>
      <c r="G536" s="459">
        <v>1750.79</v>
      </c>
      <c r="H536" s="459">
        <v>1118</v>
      </c>
      <c r="I536" s="459">
        <f t="shared" si="24"/>
        <v>2868.79</v>
      </c>
      <c r="J536" s="459">
        <v>143.11999999999998</v>
      </c>
      <c r="K536" s="459">
        <f t="shared" si="25"/>
        <v>2725.67</v>
      </c>
      <c r="L536" s="461">
        <v>76.69</v>
      </c>
      <c r="M536" s="462">
        <v>8.4</v>
      </c>
      <c r="N536" s="456" t="s">
        <v>507</v>
      </c>
    </row>
    <row r="537" spans="1:14" ht="21" customHeight="1">
      <c r="A537" s="457">
        <f t="shared" si="26"/>
        <v>529</v>
      </c>
      <c r="B537" s="450" t="s">
        <v>1671</v>
      </c>
      <c r="C537" s="451" t="s">
        <v>1672</v>
      </c>
      <c r="D537" s="451" t="s">
        <v>585</v>
      </c>
      <c r="E537" s="450" t="s">
        <v>586</v>
      </c>
      <c r="F537" s="458" t="s">
        <v>537</v>
      </c>
      <c r="G537" s="459">
        <v>663.65</v>
      </c>
      <c r="H537" s="459">
        <v>1238</v>
      </c>
      <c r="I537" s="459">
        <f t="shared" si="24"/>
        <v>1901.65</v>
      </c>
      <c r="J537" s="459">
        <v>818.01</v>
      </c>
      <c r="K537" s="459">
        <f t="shared" si="25"/>
        <v>1083.64</v>
      </c>
      <c r="L537" s="461">
        <v>59.45</v>
      </c>
      <c r="M537" s="462">
        <v>6.41</v>
      </c>
      <c r="N537" s="456" t="s">
        <v>551</v>
      </c>
    </row>
    <row r="538" spans="1:14" ht="21" customHeight="1">
      <c r="A538" s="457">
        <f t="shared" si="26"/>
        <v>530</v>
      </c>
      <c r="B538" s="450" t="s">
        <v>1673</v>
      </c>
      <c r="C538" s="451" t="s">
        <v>1674</v>
      </c>
      <c r="D538" s="451" t="s">
        <v>554</v>
      </c>
      <c r="E538" s="450" t="s">
        <v>521</v>
      </c>
      <c r="F538" s="458" t="s">
        <v>543</v>
      </c>
      <c r="G538" s="459">
        <v>1214.69</v>
      </c>
      <c r="H538" s="459">
        <v>1118</v>
      </c>
      <c r="I538" s="459">
        <f t="shared" si="24"/>
        <v>2332.69</v>
      </c>
      <c r="J538" s="459">
        <v>149.76999999999998</v>
      </c>
      <c r="K538" s="459">
        <f t="shared" si="25"/>
        <v>2182.92</v>
      </c>
      <c r="L538" s="461">
        <v>58.68</v>
      </c>
      <c r="M538" s="462">
        <v>6.359999999999999</v>
      </c>
      <c r="N538" s="456" t="s">
        <v>507</v>
      </c>
    </row>
    <row r="539" spans="1:14" ht="21" customHeight="1">
      <c r="A539" s="457">
        <f t="shared" si="26"/>
        <v>531</v>
      </c>
      <c r="B539" s="450" t="s">
        <v>1675</v>
      </c>
      <c r="C539" s="451" t="s">
        <v>1676</v>
      </c>
      <c r="D539" s="451" t="s">
        <v>657</v>
      </c>
      <c r="E539" s="450" t="s">
        <v>590</v>
      </c>
      <c r="F539" s="458" t="s">
        <v>522</v>
      </c>
      <c r="G539" s="459">
        <v>632.87</v>
      </c>
      <c r="H539" s="459">
        <v>1118</v>
      </c>
      <c r="I539" s="459">
        <f t="shared" si="24"/>
        <v>1750.87</v>
      </c>
      <c r="J539" s="459">
        <v>664.19</v>
      </c>
      <c r="K539" s="459">
        <f t="shared" si="25"/>
        <v>1086.6799999999998</v>
      </c>
      <c r="L539" s="461">
        <v>56.68</v>
      </c>
      <c r="M539" s="462">
        <v>4.92</v>
      </c>
      <c r="N539" s="456" t="s">
        <v>551</v>
      </c>
    </row>
    <row r="540" spans="1:14" ht="21" customHeight="1">
      <c r="A540" s="457">
        <f t="shared" si="26"/>
        <v>532</v>
      </c>
      <c r="B540" s="450" t="s">
        <v>1677</v>
      </c>
      <c r="C540" s="451" t="s">
        <v>1678</v>
      </c>
      <c r="D540" s="451" t="s">
        <v>531</v>
      </c>
      <c r="E540" s="450" t="s">
        <v>521</v>
      </c>
      <c r="F540" s="458" t="s">
        <v>522</v>
      </c>
      <c r="G540" s="459">
        <v>692.7900000000001</v>
      </c>
      <c r="H540" s="459">
        <v>1118</v>
      </c>
      <c r="I540" s="459">
        <f t="shared" si="24"/>
        <v>1810.79</v>
      </c>
      <c r="J540" s="459">
        <v>105.09</v>
      </c>
      <c r="K540" s="459">
        <f t="shared" si="25"/>
        <v>1705.7</v>
      </c>
      <c r="L540" s="461">
        <v>61.39</v>
      </c>
      <c r="M540" s="462">
        <v>5.33</v>
      </c>
      <c r="N540" s="456" t="s">
        <v>551</v>
      </c>
    </row>
    <row r="541" spans="1:14" ht="21" customHeight="1">
      <c r="A541" s="457">
        <f t="shared" si="26"/>
        <v>533</v>
      </c>
      <c r="B541" s="450" t="s">
        <v>1679</v>
      </c>
      <c r="C541" s="451" t="s">
        <v>1680</v>
      </c>
      <c r="D541" s="451" t="s">
        <v>554</v>
      </c>
      <c r="E541" s="450" t="s">
        <v>521</v>
      </c>
      <c r="F541" s="458" t="s">
        <v>522</v>
      </c>
      <c r="G541" s="459">
        <v>1334.02</v>
      </c>
      <c r="H541" s="459">
        <v>1118</v>
      </c>
      <c r="I541" s="459">
        <f t="shared" si="24"/>
        <v>2452.02</v>
      </c>
      <c r="J541" s="459">
        <v>751.96</v>
      </c>
      <c r="K541" s="459">
        <f t="shared" si="25"/>
        <v>1700.06</v>
      </c>
      <c r="L541" s="461">
        <v>65.36</v>
      </c>
      <c r="M541" s="462">
        <v>7.07</v>
      </c>
      <c r="N541" s="456" t="s">
        <v>507</v>
      </c>
    </row>
    <row r="542" spans="1:14" ht="21" customHeight="1">
      <c r="A542" s="457">
        <f t="shared" si="26"/>
        <v>534</v>
      </c>
      <c r="B542" s="450" t="s">
        <v>1681</v>
      </c>
      <c r="C542" s="451" t="s">
        <v>1682</v>
      </c>
      <c r="D542" s="451" t="s">
        <v>546</v>
      </c>
      <c r="E542" s="450" t="s">
        <v>547</v>
      </c>
      <c r="F542" s="458" t="s">
        <v>543</v>
      </c>
      <c r="G542" s="459">
        <v>1932.6799999999998</v>
      </c>
      <c r="H542" s="459">
        <v>1100.82</v>
      </c>
      <c r="I542" s="459">
        <f t="shared" si="24"/>
        <v>3033.5</v>
      </c>
      <c r="J542" s="459">
        <v>1374.6100000000001</v>
      </c>
      <c r="K542" s="459">
        <f t="shared" si="25"/>
        <v>1658.8899999999999</v>
      </c>
      <c r="L542" s="461">
        <v>83.74</v>
      </c>
      <c r="M542" s="462">
        <v>9.16</v>
      </c>
      <c r="N542" s="456" t="s">
        <v>507</v>
      </c>
    </row>
    <row r="543" spans="1:14" ht="21" customHeight="1">
      <c r="A543" s="457">
        <f t="shared" si="26"/>
        <v>535</v>
      </c>
      <c r="B543" s="450" t="s">
        <v>1683</v>
      </c>
      <c r="C543" s="451" t="s">
        <v>1684</v>
      </c>
      <c r="D543" s="451" t="s">
        <v>554</v>
      </c>
      <c r="E543" s="450" t="s">
        <v>521</v>
      </c>
      <c r="F543" s="458" t="s">
        <v>506</v>
      </c>
      <c r="G543" s="459">
        <v>699.46</v>
      </c>
      <c r="H543" s="459">
        <v>1118</v>
      </c>
      <c r="I543" s="459">
        <f t="shared" si="24"/>
        <v>1817.46</v>
      </c>
      <c r="J543" s="459">
        <v>223.8</v>
      </c>
      <c r="K543" s="459">
        <f t="shared" si="25"/>
        <v>1593.66</v>
      </c>
      <c r="L543" s="461">
        <v>58.69</v>
      </c>
      <c r="M543" s="462">
        <v>6.359999999999999</v>
      </c>
      <c r="N543" s="456" t="s">
        <v>507</v>
      </c>
    </row>
    <row r="544" spans="1:14" ht="21" customHeight="1">
      <c r="A544" s="457">
        <f t="shared" si="26"/>
        <v>536</v>
      </c>
      <c r="B544" s="450" t="s">
        <v>1685</v>
      </c>
      <c r="C544" s="451" t="s">
        <v>1686</v>
      </c>
      <c r="D544" s="451" t="s">
        <v>554</v>
      </c>
      <c r="E544" s="450" t="s">
        <v>521</v>
      </c>
      <c r="F544" s="458" t="s">
        <v>506</v>
      </c>
      <c r="G544" s="459">
        <v>1214.69</v>
      </c>
      <c r="H544" s="459">
        <v>1118</v>
      </c>
      <c r="I544" s="459">
        <f t="shared" si="24"/>
        <v>2332.69</v>
      </c>
      <c r="J544" s="459">
        <v>1208.13</v>
      </c>
      <c r="K544" s="459">
        <f t="shared" si="25"/>
        <v>1124.56</v>
      </c>
      <c r="L544" s="461">
        <v>58.68</v>
      </c>
      <c r="M544" s="462">
        <v>6.359999999999999</v>
      </c>
      <c r="N544" s="456" t="s">
        <v>507</v>
      </c>
    </row>
    <row r="545" spans="1:14" ht="21" customHeight="1">
      <c r="A545" s="457">
        <f t="shared" si="26"/>
        <v>537</v>
      </c>
      <c r="B545" s="450" t="s">
        <v>1687</v>
      </c>
      <c r="C545" s="451" t="s">
        <v>1688</v>
      </c>
      <c r="D545" s="451" t="s">
        <v>657</v>
      </c>
      <c r="E545" s="450" t="s">
        <v>590</v>
      </c>
      <c r="F545" s="458" t="s">
        <v>517</v>
      </c>
      <c r="G545" s="459">
        <v>649.88</v>
      </c>
      <c r="H545" s="459">
        <v>1118</v>
      </c>
      <c r="I545" s="459">
        <f t="shared" si="24"/>
        <v>1767.88</v>
      </c>
      <c r="J545" s="459">
        <v>173.57999999999998</v>
      </c>
      <c r="K545" s="459">
        <f t="shared" si="25"/>
        <v>1594.3000000000002</v>
      </c>
      <c r="L545" s="461">
        <v>58.21</v>
      </c>
      <c r="M545" s="462">
        <v>6.279999999999999</v>
      </c>
      <c r="N545" s="456" t="s">
        <v>507</v>
      </c>
    </row>
    <row r="546" spans="1:14" ht="21" customHeight="1">
      <c r="A546" s="457">
        <f t="shared" si="26"/>
        <v>538</v>
      </c>
      <c r="B546" s="450" t="s">
        <v>1689</v>
      </c>
      <c r="C546" s="451" t="s">
        <v>1690</v>
      </c>
      <c r="D546" s="451" t="s">
        <v>510</v>
      </c>
      <c r="E546" s="450" t="s">
        <v>511</v>
      </c>
      <c r="F546" s="458" t="s">
        <v>537</v>
      </c>
      <c r="G546" s="459">
        <v>1349.8300000000002</v>
      </c>
      <c r="H546" s="459">
        <v>1118</v>
      </c>
      <c r="I546" s="459">
        <f t="shared" si="24"/>
        <v>2467.83</v>
      </c>
      <c r="J546" s="459">
        <v>772.5</v>
      </c>
      <c r="K546" s="459">
        <f t="shared" si="25"/>
        <v>1695.33</v>
      </c>
      <c r="L546" s="461">
        <v>58.32</v>
      </c>
      <c r="M546" s="462">
        <v>6.369999999999999</v>
      </c>
      <c r="N546" s="456" t="s">
        <v>507</v>
      </c>
    </row>
    <row r="547" spans="1:14" ht="21" customHeight="1">
      <c r="A547" s="457">
        <f t="shared" si="26"/>
        <v>539</v>
      </c>
      <c r="B547" s="450" t="s">
        <v>1691</v>
      </c>
      <c r="C547" s="451" t="s">
        <v>1692</v>
      </c>
      <c r="D547" s="451" t="s">
        <v>515</v>
      </c>
      <c r="E547" s="450" t="s">
        <v>516</v>
      </c>
      <c r="F547" s="458" t="s">
        <v>506</v>
      </c>
      <c r="G547" s="459">
        <v>1147.3000000000002</v>
      </c>
      <c r="H547" s="459">
        <v>1118</v>
      </c>
      <c r="I547" s="459">
        <f t="shared" si="24"/>
        <v>2265.3</v>
      </c>
      <c r="J547" s="459">
        <v>89.56</v>
      </c>
      <c r="K547" s="459">
        <f t="shared" si="25"/>
        <v>2175.7400000000002</v>
      </c>
      <c r="L547" s="461">
        <v>55.08</v>
      </c>
      <c r="M547" s="462">
        <v>5.9399999999999995</v>
      </c>
      <c r="N547" s="456" t="s">
        <v>507</v>
      </c>
    </row>
    <row r="548" spans="1:14" ht="21" customHeight="1">
      <c r="A548" s="457">
        <f t="shared" si="26"/>
        <v>540</v>
      </c>
      <c r="B548" s="450" t="s">
        <v>1693</v>
      </c>
      <c r="C548" s="451" t="s">
        <v>1694</v>
      </c>
      <c r="D548" s="451" t="s">
        <v>554</v>
      </c>
      <c r="E548" s="450" t="s">
        <v>521</v>
      </c>
      <c r="F548" s="458" t="s">
        <v>522</v>
      </c>
      <c r="G548" s="459">
        <v>1251.79</v>
      </c>
      <c r="H548" s="459">
        <v>1118</v>
      </c>
      <c r="I548" s="459">
        <f t="shared" si="24"/>
        <v>2369.79</v>
      </c>
      <c r="J548" s="459">
        <v>1275.8899999999999</v>
      </c>
      <c r="K548" s="459">
        <f t="shared" si="25"/>
        <v>1093.9</v>
      </c>
      <c r="L548" s="461">
        <v>58.9</v>
      </c>
      <c r="M548" s="462">
        <v>6.38</v>
      </c>
      <c r="N548" s="456" t="s">
        <v>507</v>
      </c>
    </row>
    <row r="549" spans="1:14" ht="21" customHeight="1">
      <c r="A549" s="457">
        <f t="shared" si="26"/>
        <v>541</v>
      </c>
      <c r="B549" s="450" t="s">
        <v>1695</v>
      </c>
      <c r="C549" s="451" t="s">
        <v>1696</v>
      </c>
      <c r="D549" s="451" t="s">
        <v>531</v>
      </c>
      <c r="E549" s="450" t="s">
        <v>526</v>
      </c>
      <c r="F549" s="458" t="s">
        <v>537</v>
      </c>
      <c r="G549" s="459">
        <v>652.1</v>
      </c>
      <c r="H549" s="459">
        <v>0</v>
      </c>
      <c r="I549" s="459">
        <f t="shared" si="24"/>
        <v>652.1</v>
      </c>
      <c r="J549" s="459">
        <v>85.99000000000001</v>
      </c>
      <c r="K549" s="459">
        <f t="shared" si="25"/>
        <v>566.11</v>
      </c>
      <c r="L549" s="461">
        <v>54.6</v>
      </c>
      <c r="M549" s="462">
        <v>5.9</v>
      </c>
      <c r="N549" s="464" t="s">
        <v>507</v>
      </c>
    </row>
    <row r="550" spans="1:14" ht="21" customHeight="1">
      <c r="A550" s="457">
        <f t="shared" si="26"/>
        <v>542</v>
      </c>
      <c r="B550" s="450" t="s">
        <v>1697</v>
      </c>
      <c r="C550" s="451" t="s">
        <v>1698</v>
      </c>
      <c r="D550" s="451" t="s">
        <v>531</v>
      </c>
      <c r="E550" s="450" t="s">
        <v>526</v>
      </c>
      <c r="F550" s="458" t="s">
        <v>543</v>
      </c>
      <c r="G550" s="459">
        <v>622.1800000000001</v>
      </c>
      <c r="H550" s="459">
        <v>1528</v>
      </c>
      <c r="I550" s="459">
        <f t="shared" si="24"/>
        <v>2150.1800000000003</v>
      </c>
      <c r="J550" s="459">
        <v>420.53</v>
      </c>
      <c r="K550" s="459">
        <f t="shared" si="25"/>
        <v>1729.6500000000003</v>
      </c>
      <c r="L550" s="461">
        <v>55.48</v>
      </c>
      <c r="M550" s="462">
        <v>4.82</v>
      </c>
      <c r="N550" s="456" t="s">
        <v>551</v>
      </c>
    </row>
    <row r="551" spans="1:14" ht="21" customHeight="1">
      <c r="A551" s="457">
        <f t="shared" si="26"/>
        <v>543</v>
      </c>
      <c r="B551" s="450" t="s">
        <v>1699</v>
      </c>
      <c r="C551" s="451" t="s">
        <v>1700</v>
      </c>
      <c r="D551" s="451" t="s">
        <v>531</v>
      </c>
      <c r="E551" s="450" t="s">
        <v>521</v>
      </c>
      <c r="F551" s="458" t="s">
        <v>517</v>
      </c>
      <c r="G551" s="459">
        <v>630.1700000000001</v>
      </c>
      <c r="H551" s="459">
        <v>1040.82</v>
      </c>
      <c r="I551" s="459">
        <f t="shared" si="24"/>
        <v>1670.99</v>
      </c>
      <c r="J551" s="459">
        <v>140.42000000000002</v>
      </c>
      <c r="K551" s="459">
        <f t="shared" si="25"/>
        <v>1530.57</v>
      </c>
      <c r="L551" s="461">
        <v>55.75</v>
      </c>
      <c r="M551" s="462">
        <v>6.029999999999999</v>
      </c>
      <c r="N551" s="456" t="s">
        <v>551</v>
      </c>
    </row>
    <row r="552" spans="1:14" ht="21" customHeight="1">
      <c r="A552" s="457">
        <f t="shared" si="26"/>
        <v>544</v>
      </c>
      <c r="B552" s="450" t="s">
        <v>1701</v>
      </c>
      <c r="C552" s="451" t="s">
        <v>1702</v>
      </c>
      <c r="D552" s="451" t="s">
        <v>554</v>
      </c>
      <c r="E552" s="450" t="s">
        <v>521</v>
      </c>
      <c r="F552" s="458" t="s">
        <v>522</v>
      </c>
      <c r="G552" s="459">
        <v>646.7</v>
      </c>
      <c r="H552" s="459">
        <v>1028</v>
      </c>
      <c r="I552" s="459">
        <f t="shared" si="24"/>
        <v>1674.7</v>
      </c>
      <c r="J552" s="459">
        <v>174.51</v>
      </c>
      <c r="K552" s="459">
        <f t="shared" si="25"/>
        <v>1500.19</v>
      </c>
      <c r="L552" s="461">
        <v>57.24</v>
      </c>
      <c r="M552" s="462">
        <v>6.2</v>
      </c>
      <c r="N552" s="456" t="s">
        <v>507</v>
      </c>
    </row>
    <row r="553" spans="1:14" ht="21" customHeight="1">
      <c r="A553" s="457">
        <f t="shared" si="26"/>
        <v>545</v>
      </c>
      <c r="B553" s="450" t="s">
        <v>1703</v>
      </c>
      <c r="C553" s="451" t="s">
        <v>1704</v>
      </c>
      <c r="D553" s="451" t="s">
        <v>554</v>
      </c>
      <c r="E553" s="450" t="s">
        <v>521</v>
      </c>
      <c r="F553" s="458" t="s">
        <v>537</v>
      </c>
      <c r="G553" s="459">
        <v>1221.77</v>
      </c>
      <c r="H553" s="459">
        <v>1118</v>
      </c>
      <c r="I553" s="459">
        <f t="shared" si="24"/>
        <v>2339.77</v>
      </c>
      <c r="J553" s="459">
        <v>865.06</v>
      </c>
      <c r="K553" s="459">
        <f t="shared" si="25"/>
        <v>1474.71</v>
      </c>
      <c r="L553" s="461">
        <v>61.37</v>
      </c>
      <c r="M553" s="462">
        <v>6.64</v>
      </c>
      <c r="N553" s="456" t="s">
        <v>507</v>
      </c>
    </row>
    <row r="554" spans="1:14" ht="21" customHeight="1">
      <c r="A554" s="457">
        <f t="shared" si="26"/>
        <v>546</v>
      </c>
      <c r="B554" s="450" t="s">
        <v>1705</v>
      </c>
      <c r="C554" s="451" t="s">
        <v>1706</v>
      </c>
      <c r="D554" s="451" t="s">
        <v>515</v>
      </c>
      <c r="E554" s="450" t="s">
        <v>516</v>
      </c>
      <c r="F554" s="458" t="s">
        <v>537</v>
      </c>
      <c r="G554" s="459">
        <v>1192.3400000000001</v>
      </c>
      <c r="H554" s="459">
        <v>1118</v>
      </c>
      <c r="I554" s="459">
        <f t="shared" si="24"/>
        <v>2310.34</v>
      </c>
      <c r="J554" s="459">
        <v>1246.1599999999999</v>
      </c>
      <c r="K554" s="459">
        <f t="shared" si="25"/>
        <v>1064.1800000000003</v>
      </c>
      <c r="L554" s="461">
        <v>59.13</v>
      </c>
      <c r="M554" s="462">
        <v>6.38</v>
      </c>
      <c r="N554" s="456" t="s">
        <v>507</v>
      </c>
    </row>
    <row r="555" spans="1:14" ht="21" customHeight="1">
      <c r="A555" s="457">
        <f t="shared" si="26"/>
        <v>547</v>
      </c>
      <c r="B555" s="450" t="s">
        <v>1707</v>
      </c>
      <c r="C555" s="451" t="s">
        <v>1708</v>
      </c>
      <c r="D555" s="451" t="s">
        <v>832</v>
      </c>
      <c r="E555" s="450" t="s">
        <v>555</v>
      </c>
      <c r="F555" s="458" t="s">
        <v>522</v>
      </c>
      <c r="G555" s="459">
        <v>1225.15</v>
      </c>
      <c r="H555" s="459">
        <v>1118</v>
      </c>
      <c r="I555" s="459">
        <f t="shared" si="24"/>
        <v>2343.15</v>
      </c>
      <c r="J555" s="459">
        <v>204.48000000000002</v>
      </c>
      <c r="K555" s="459">
        <f t="shared" si="25"/>
        <v>2138.67</v>
      </c>
      <c r="L555" s="461">
        <v>59.18</v>
      </c>
      <c r="M555" s="462">
        <v>6.43</v>
      </c>
      <c r="N555" s="456" t="s">
        <v>507</v>
      </c>
    </row>
    <row r="556" spans="1:14" ht="21" customHeight="1">
      <c r="A556" s="457">
        <f t="shared" si="26"/>
        <v>548</v>
      </c>
      <c r="B556" s="450" t="s">
        <v>1709</v>
      </c>
      <c r="C556" s="451" t="s">
        <v>1710</v>
      </c>
      <c r="D556" s="451" t="s">
        <v>546</v>
      </c>
      <c r="E556" s="450" t="s">
        <v>547</v>
      </c>
      <c r="F556" s="458" t="s">
        <v>543</v>
      </c>
      <c r="G556" s="459">
        <v>1921.8899999999999</v>
      </c>
      <c r="H556" s="459">
        <v>1118</v>
      </c>
      <c r="I556" s="459">
        <f t="shared" si="24"/>
        <v>3039.89</v>
      </c>
      <c r="J556" s="459">
        <v>141.16</v>
      </c>
      <c r="K556" s="459">
        <f t="shared" si="25"/>
        <v>2898.73</v>
      </c>
      <c r="L556" s="461">
        <v>80.94</v>
      </c>
      <c r="M556" s="462">
        <v>8.86</v>
      </c>
      <c r="N556" s="456" t="s">
        <v>507</v>
      </c>
    </row>
    <row r="557" spans="1:14" ht="21" customHeight="1">
      <c r="A557" s="457">
        <f t="shared" si="26"/>
        <v>549</v>
      </c>
      <c r="B557" s="450" t="s">
        <v>1711</v>
      </c>
      <c r="C557" s="451" t="s">
        <v>1712</v>
      </c>
      <c r="D557" s="451" t="s">
        <v>515</v>
      </c>
      <c r="E557" s="450" t="s">
        <v>516</v>
      </c>
      <c r="F557" s="458" t="s">
        <v>522</v>
      </c>
      <c r="G557" s="459">
        <v>1207.6399999999999</v>
      </c>
      <c r="H557" s="459">
        <v>1118</v>
      </c>
      <c r="I557" s="459">
        <f t="shared" si="24"/>
        <v>2325.64</v>
      </c>
      <c r="J557" s="459">
        <v>569.28</v>
      </c>
      <c r="K557" s="459">
        <f t="shared" si="25"/>
        <v>1756.36</v>
      </c>
      <c r="L557" s="461">
        <v>59.47</v>
      </c>
      <c r="M557" s="462">
        <v>6.41</v>
      </c>
      <c r="N557" s="456" t="s">
        <v>507</v>
      </c>
    </row>
    <row r="558" spans="1:14" ht="21" customHeight="1">
      <c r="A558" s="457">
        <f t="shared" si="26"/>
        <v>550</v>
      </c>
      <c r="B558" s="450" t="s">
        <v>1713</v>
      </c>
      <c r="C558" s="451" t="s">
        <v>1714</v>
      </c>
      <c r="D558" s="451" t="s">
        <v>504</v>
      </c>
      <c r="E558" s="450" t="s">
        <v>505</v>
      </c>
      <c r="F558" s="458" t="s">
        <v>522</v>
      </c>
      <c r="G558" s="459">
        <v>3351.84</v>
      </c>
      <c r="H558" s="459">
        <v>818</v>
      </c>
      <c r="I558" s="459">
        <f t="shared" si="24"/>
        <v>4169.84</v>
      </c>
      <c r="J558" s="459">
        <v>642.78</v>
      </c>
      <c r="K558" s="459">
        <f t="shared" si="25"/>
        <v>3527.0600000000004</v>
      </c>
      <c r="L558" s="461">
        <v>276.12</v>
      </c>
      <c r="M558" s="462">
        <v>29.76</v>
      </c>
      <c r="N558" s="456" t="s">
        <v>507</v>
      </c>
    </row>
    <row r="559" spans="1:14" ht="21" customHeight="1">
      <c r="A559" s="457">
        <f t="shared" si="26"/>
        <v>551</v>
      </c>
      <c r="B559" s="450" t="s">
        <v>1715</v>
      </c>
      <c r="C559" s="451" t="s">
        <v>1716</v>
      </c>
      <c r="D559" s="451" t="s">
        <v>736</v>
      </c>
      <c r="E559" s="450" t="s">
        <v>1142</v>
      </c>
      <c r="F559" s="458" t="s">
        <v>537</v>
      </c>
      <c r="G559" s="459">
        <v>1010.9300000000001</v>
      </c>
      <c r="H559" s="459">
        <v>3458</v>
      </c>
      <c r="I559" s="459">
        <f t="shared" si="24"/>
        <v>4468.93</v>
      </c>
      <c r="J559" s="459">
        <v>603.43</v>
      </c>
      <c r="K559" s="459">
        <f t="shared" si="25"/>
        <v>3865.5000000000005</v>
      </c>
      <c r="L559" s="461">
        <v>88</v>
      </c>
      <c r="M559" s="462">
        <v>9.6</v>
      </c>
      <c r="N559" s="465" t="s">
        <v>551</v>
      </c>
    </row>
    <row r="560" spans="1:14" ht="21" customHeight="1">
      <c r="A560" s="457">
        <f t="shared" si="26"/>
        <v>552</v>
      </c>
      <c r="B560" s="450" t="s">
        <v>1717</v>
      </c>
      <c r="C560" s="451" t="s">
        <v>1718</v>
      </c>
      <c r="D560" s="451" t="s">
        <v>546</v>
      </c>
      <c r="E560" s="450" t="s">
        <v>681</v>
      </c>
      <c r="F560" s="458" t="s">
        <v>512</v>
      </c>
      <c r="G560" s="459">
        <v>1837.97</v>
      </c>
      <c r="H560" s="459">
        <v>1118</v>
      </c>
      <c r="I560" s="459">
        <f t="shared" si="24"/>
        <v>2955.9700000000003</v>
      </c>
      <c r="J560" s="459">
        <v>125.07</v>
      </c>
      <c r="K560" s="459">
        <f t="shared" si="25"/>
        <v>2830.9</v>
      </c>
      <c r="L560" s="461">
        <v>77.32</v>
      </c>
      <c r="M560" s="462">
        <v>8.47</v>
      </c>
      <c r="N560" s="456" t="s">
        <v>507</v>
      </c>
    </row>
    <row r="561" spans="1:14" ht="21" customHeight="1">
      <c r="A561" s="457">
        <f t="shared" si="26"/>
        <v>553</v>
      </c>
      <c r="B561" s="450" t="s">
        <v>1719</v>
      </c>
      <c r="C561" s="451" t="s">
        <v>1720</v>
      </c>
      <c r="D561" s="451" t="s">
        <v>515</v>
      </c>
      <c r="E561" s="450" t="s">
        <v>516</v>
      </c>
      <c r="F561" s="458" t="s">
        <v>517</v>
      </c>
      <c r="G561" s="459">
        <v>657.12</v>
      </c>
      <c r="H561" s="459">
        <v>1118</v>
      </c>
      <c r="I561" s="459">
        <f t="shared" si="24"/>
        <v>1775.12</v>
      </c>
      <c r="J561" s="459">
        <v>89.36</v>
      </c>
      <c r="K561" s="459">
        <f t="shared" si="25"/>
        <v>1685.76</v>
      </c>
      <c r="L561" s="461">
        <v>58.86</v>
      </c>
      <c r="M561" s="462">
        <v>5.1</v>
      </c>
      <c r="N561" s="463" t="s">
        <v>507</v>
      </c>
    </row>
    <row r="562" spans="1:14" ht="21" customHeight="1">
      <c r="A562" s="457">
        <f t="shared" si="26"/>
        <v>554</v>
      </c>
      <c r="B562" s="450" t="s">
        <v>1721</v>
      </c>
      <c r="C562" s="451" t="s">
        <v>1722</v>
      </c>
      <c r="D562" s="451" t="s">
        <v>504</v>
      </c>
      <c r="E562" s="450" t="s">
        <v>505</v>
      </c>
      <c r="F562" s="458" t="s">
        <v>522</v>
      </c>
      <c r="G562" s="459">
        <v>3522.12</v>
      </c>
      <c r="H562" s="459">
        <v>818</v>
      </c>
      <c r="I562" s="459">
        <f t="shared" si="24"/>
        <v>4340.12</v>
      </c>
      <c r="J562" s="459">
        <v>655.1800000000001</v>
      </c>
      <c r="K562" s="459">
        <f t="shared" si="25"/>
        <v>3684.9399999999996</v>
      </c>
      <c r="L562" s="461">
        <v>276.12</v>
      </c>
      <c r="M562" s="462">
        <v>29.76</v>
      </c>
      <c r="N562" s="456" t="s">
        <v>507</v>
      </c>
    </row>
    <row r="563" spans="1:14" ht="21" customHeight="1">
      <c r="A563" s="457">
        <f t="shared" si="26"/>
        <v>555</v>
      </c>
      <c r="B563" s="450" t="s">
        <v>1723</v>
      </c>
      <c r="C563" s="451" t="s">
        <v>1724</v>
      </c>
      <c r="D563" s="451" t="s">
        <v>1332</v>
      </c>
      <c r="E563" s="450" t="s">
        <v>542</v>
      </c>
      <c r="F563" s="458" t="s">
        <v>537</v>
      </c>
      <c r="G563" s="459">
        <v>656.5200000000001</v>
      </c>
      <c r="H563" s="459">
        <v>1118</v>
      </c>
      <c r="I563" s="459">
        <f t="shared" si="24"/>
        <v>1774.52</v>
      </c>
      <c r="J563" s="459">
        <v>154.94</v>
      </c>
      <c r="K563" s="459">
        <f t="shared" si="25"/>
        <v>1619.58</v>
      </c>
      <c r="L563" s="461">
        <v>58.81</v>
      </c>
      <c r="M563" s="462">
        <v>6.34</v>
      </c>
      <c r="N563" s="456" t="s">
        <v>507</v>
      </c>
    </row>
    <row r="564" spans="1:14" ht="21" customHeight="1">
      <c r="A564" s="457">
        <f t="shared" si="26"/>
        <v>556</v>
      </c>
      <c r="B564" s="450" t="s">
        <v>1725</v>
      </c>
      <c r="C564" s="451" t="s">
        <v>1726</v>
      </c>
      <c r="D564" s="451" t="s">
        <v>878</v>
      </c>
      <c r="E564" s="450" t="s">
        <v>613</v>
      </c>
      <c r="F564" s="458" t="s">
        <v>537</v>
      </c>
      <c r="G564" s="459">
        <v>638.62</v>
      </c>
      <c r="H564" s="459">
        <v>1118</v>
      </c>
      <c r="I564" s="459">
        <f t="shared" si="24"/>
        <v>1756.62</v>
      </c>
      <c r="J564" s="459">
        <v>97.62</v>
      </c>
      <c r="K564" s="459">
        <f t="shared" si="25"/>
        <v>1659</v>
      </c>
      <c r="L564" s="461">
        <v>57.2</v>
      </c>
      <c r="M564" s="462">
        <v>6.16</v>
      </c>
      <c r="N564" s="456" t="s">
        <v>507</v>
      </c>
    </row>
    <row r="565" spans="1:14" ht="21" customHeight="1">
      <c r="A565" s="457">
        <f t="shared" si="26"/>
        <v>557</v>
      </c>
      <c r="B565" s="450" t="s">
        <v>1727</v>
      </c>
      <c r="C565" s="451" t="s">
        <v>1728</v>
      </c>
      <c r="D565" s="451" t="s">
        <v>695</v>
      </c>
      <c r="E565" s="450" t="s">
        <v>654</v>
      </c>
      <c r="F565" s="458" t="s">
        <v>537</v>
      </c>
      <c r="G565" s="459">
        <v>1819.54</v>
      </c>
      <c r="H565" s="459">
        <v>1118</v>
      </c>
      <c r="I565" s="459">
        <f t="shared" si="24"/>
        <v>2937.54</v>
      </c>
      <c r="J565" s="459">
        <v>786.61</v>
      </c>
      <c r="K565" s="459">
        <f t="shared" si="25"/>
        <v>2150.93</v>
      </c>
      <c r="L565" s="461">
        <v>77.79</v>
      </c>
      <c r="M565" s="462">
        <v>8.52</v>
      </c>
      <c r="N565" s="456" t="s">
        <v>507</v>
      </c>
    </row>
    <row r="566" spans="1:14" ht="21" customHeight="1">
      <c r="A566" s="457">
        <f t="shared" si="26"/>
        <v>558</v>
      </c>
      <c r="B566" s="450" t="s">
        <v>1729</v>
      </c>
      <c r="C566" s="451" t="s">
        <v>1730</v>
      </c>
      <c r="D566" s="451" t="s">
        <v>510</v>
      </c>
      <c r="E566" s="450" t="s">
        <v>582</v>
      </c>
      <c r="F566" s="458" t="s">
        <v>522</v>
      </c>
      <c r="G566" s="459">
        <v>1394.99</v>
      </c>
      <c r="H566" s="459">
        <v>998</v>
      </c>
      <c r="I566" s="459">
        <f t="shared" si="24"/>
        <v>2392.99</v>
      </c>
      <c r="J566" s="459">
        <v>122.74</v>
      </c>
      <c r="K566" s="459">
        <f t="shared" si="25"/>
        <v>2270.25</v>
      </c>
      <c r="L566" s="461">
        <v>65.99</v>
      </c>
      <c r="M566" s="462">
        <v>7.220000000000001</v>
      </c>
      <c r="N566" s="456" t="s">
        <v>507</v>
      </c>
    </row>
    <row r="567" spans="1:14" ht="21" customHeight="1">
      <c r="A567" s="457">
        <f t="shared" si="26"/>
        <v>559</v>
      </c>
      <c r="B567" s="450" t="s">
        <v>1731</v>
      </c>
      <c r="C567" s="451" t="s">
        <v>1732</v>
      </c>
      <c r="D567" s="451" t="s">
        <v>554</v>
      </c>
      <c r="E567" s="450" t="s">
        <v>521</v>
      </c>
      <c r="F567" s="458" t="s">
        <v>522</v>
      </c>
      <c r="G567" s="459">
        <v>1214.69</v>
      </c>
      <c r="H567" s="459">
        <v>1118</v>
      </c>
      <c r="I567" s="459">
        <f t="shared" si="24"/>
        <v>2332.69</v>
      </c>
      <c r="J567" s="459">
        <v>89.77</v>
      </c>
      <c r="K567" s="459">
        <f t="shared" si="25"/>
        <v>2242.92</v>
      </c>
      <c r="L567" s="461">
        <v>58.68</v>
      </c>
      <c r="M567" s="462">
        <v>6.359999999999999</v>
      </c>
      <c r="N567" s="456" t="s">
        <v>507</v>
      </c>
    </row>
    <row r="568" spans="1:14" ht="21" customHeight="1">
      <c r="A568" s="457">
        <f t="shared" si="26"/>
        <v>560</v>
      </c>
      <c r="B568" s="450" t="s">
        <v>1733</v>
      </c>
      <c r="C568" s="451" t="s">
        <v>1734</v>
      </c>
      <c r="D568" s="451" t="s">
        <v>858</v>
      </c>
      <c r="E568" s="450" t="s">
        <v>571</v>
      </c>
      <c r="F568" s="458" t="s">
        <v>517</v>
      </c>
      <c r="G568" s="459">
        <v>1616.44</v>
      </c>
      <c r="H568" s="459">
        <v>848</v>
      </c>
      <c r="I568" s="459">
        <f t="shared" si="24"/>
        <v>2464.44</v>
      </c>
      <c r="J568" s="459">
        <v>169.15</v>
      </c>
      <c r="K568" s="459">
        <f t="shared" si="25"/>
        <v>2295.29</v>
      </c>
      <c r="L568" s="461">
        <v>76.66</v>
      </c>
      <c r="M568" s="462">
        <v>8.4</v>
      </c>
      <c r="N568" s="456" t="s">
        <v>507</v>
      </c>
    </row>
    <row r="569" spans="1:14" ht="21" customHeight="1">
      <c r="A569" s="457">
        <f t="shared" si="26"/>
        <v>561</v>
      </c>
      <c r="B569" s="450" t="s">
        <v>1735</v>
      </c>
      <c r="C569" s="451" t="s">
        <v>1736</v>
      </c>
      <c r="D569" s="451" t="s">
        <v>439</v>
      </c>
      <c r="E569" s="450" t="s">
        <v>1737</v>
      </c>
      <c r="F569" s="458" t="s">
        <v>522</v>
      </c>
      <c r="G569" s="459">
        <v>1369.3799999999999</v>
      </c>
      <c r="H569" s="459">
        <v>1118</v>
      </c>
      <c r="I569" s="459">
        <f t="shared" si="24"/>
        <v>2487.38</v>
      </c>
      <c r="J569" s="459">
        <v>214.20000000000002</v>
      </c>
      <c r="K569" s="459">
        <f t="shared" si="25"/>
        <v>2273.1800000000003</v>
      </c>
      <c r="L569" s="461">
        <v>83.08</v>
      </c>
      <c r="M569" s="462">
        <v>9.09</v>
      </c>
      <c r="N569" s="456" t="s">
        <v>507</v>
      </c>
    </row>
    <row r="570" spans="1:14" ht="21" customHeight="1">
      <c r="A570" s="457">
        <f t="shared" si="26"/>
        <v>562</v>
      </c>
      <c r="B570" s="450" t="s">
        <v>1738</v>
      </c>
      <c r="C570" s="451" t="s">
        <v>1739</v>
      </c>
      <c r="D570" s="451" t="s">
        <v>635</v>
      </c>
      <c r="E570" s="450" t="s">
        <v>636</v>
      </c>
      <c r="F570" s="458" t="s">
        <v>543</v>
      </c>
      <c r="G570" s="459">
        <v>4093.99</v>
      </c>
      <c r="H570" s="459">
        <v>818</v>
      </c>
      <c r="I570" s="459">
        <f t="shared" si="24"/>
        <v>4911.99</v>
      </c>
      <c r="J570" s="459">
        <v>1088.8200000000002</v>
      </c>
      <c r="K570" s="459">
        <f t="shared" si="25"/>
        <v>3823.1699999999996</v>
      </c>
      <c r="L570" s="461">
        <v>326.38</v>
      </c>
      <c r="M570" s="462">
        <v>35.18</v>
      </c>
      <c r="N570" s="456" t="s">
        <v>507</v>
      </c>
    </row>
    <row r="571" spans="1:14" ht="21" customHeight="1">
      <c r="A571" s="457">
        <f t="shared" si="26"/>
        <v>563</v>
      </c>
      <c r="B571" s="450" t="s">
        <v>1740</v>
      </c>
      <c r="C571" s="451" t="s">
        <v>1741</v>
      </c>
      <c r="D571" s="451" t="s">
        <v>741</v>
      </c>
      <c r="E571" s="450" t="s">
        <v>745</v>
      </c>
      <c r="F571" s="458" t="s">
        <v>517</v>
      </c>
      <c r="G571" s="459">
        <v>3539.1400000000003</v>
      </c>
      <c r="H571" s="459">
        <v>1938</v>
      </c>
      <c r="I571" s="459">
        <f t="shared" si="24"/>
        <v>5477.14</v>
      </c>
      <c r="J571" s="459">
        <v>1090.9099999999999</v>
      </c>
      <c r="K571" s="459">
        <f t="shared" si="25"/>
        <v>4386.2300000000005</v>
      </c>
      <c r="L571" s="461">
        <v>318.52</v>
      </c>
      <c r="M571" s="462">
        <v>34.33</v>
      </c>
      <c r="N571" s="456" t="s">
        <v>507</v>
      </c>
    </row>
    <row r="572" spans="1:14" ht="21" customHeight="1">
      <c r="A572" s="457">
        <f t="shared" si="26"/>
        <v>564</v>
      </c>
      <c r="B572" s="450" t="s">
        <v>1742</v>
      </c>
      <c r="C572" s="451" t="s">
        <v>1743</v>
      </c>
      <c r="D572" s="451" t="s">
        <v>1744</v>
      </c>
      <c r="E572" s="450" t="s">
        <v>1013</v>
      </c>
      <c r="F572" s="458" t="s">
        <v>537</v>
      </c>
      <c r="G572" s="459">
        <v>690.74</v>
      </c>
      <c r="H572" s="459">
        <v>1558</v>
      </c>
      <c r="I572" s="459">
        <f t="shared" si="24"/>
        <v>2248.74</v>
      </c>
      <c r="J572" s="459">
        <v>111.78</v>
      </c>
      <c r="K572" s="459">
        <f t="shared" si="25"/>
        <v>2136.9599999999996</v>
      </c>
      <c r="L572" s="461">
        <v>59.04</v>
      </c>
      <c r="M572" s="462">
        <v>5.18</v>
      </c>
      <c r="N572" s="456" t="s">
        <v>551</v>
      </c>
    </row>
    <row r="573" spans="1:14" ht="21" customHeight="1">
      <c r="A573" s="457">
        <f t="shared" si="26"/>
        <v>565</v>
      </c>
      <c r="B573" s="450" t="s">
        <v>1745</v>
      </c>
      <c r="C573" s="451" t="s">
        <v>1746</v>
      </c>
      <c r="D573" s="451" t="s">
        <v>520</v>
      </c>
      <c r="E573" s="450" t="s">
        <v>521</v>
      </c>
      <c r="F573" s="458" t="s">
        <v>506</v>
      </c>
      <c r="G573" s="459">
        <v>828.83</v>
      </c>
      <c r="H573" s="459">
        <v>1088</v>
      </c>
      <c r="I573" s="459">
        <f t="shared" si="24"/>
        <v>1916.83</v>
      </c>
      <c r="J573" s="459">
        <v>877.62</v>
      </c>
      <c r="K573" s="459">
        <f t="shared" si="25"/>
        <v>1039.21</v>
      </c>
      <c r="L573" s="461">
        <v>57.13</v>
      </c>
      <c r="M573" s="462">
        <v>4.97</v>
      </c>
      <c r="N573" s="463" t="s">
        <v>507</v>
      </c>
    </row>
    <row r="574" spans="1:14" ht="21" customHeight="1">
      <c r="A574" s="457">
        <f t="shared" si="26"/>
        <v>566</v>
      </c>
      <c r="B574" s="450" t="s">
        <v>1747</v>
      </c>
      <c r="C574" s="451" t="s">
        <v>1748</v>
      </c>
      <c r="D574" s="451" t="s">
        <v>554</v>
      </c>
      <c r="E574" s="450" t="s">
        <v>521</v>
      </c>
      <c r="F574" s="458" t="s">
        <v>748</v>
      </c>
      <c r="G574" s="459">
        <v>1276.8500000000001</v>
      </c>
      <c r="H574" s="459">
        <v>998</v>
      </c>
      <c r="I574" s="459">
        <f t="shared" si="24"/>
        <v>2274.8500000000004</v>
      </c>
      <c r="J574" s="459">
        <v>87.67</v>
      </c>
      <c r="K574" s="459">
        <f t="shared" si="25"/>
        <v>2187.1800000000003</v>
      </c>
      <c r="L574" s="461">
        <v>60.69</v>
      </c>
      <c r="M574" s="462">
        <v>6.57</v>
      </c>
      <c r="N574" s="456" t="s">
        <v>507</v>
      </c>
    </row>
    <row r="575" spans="1:14" ht="21" customHeight="1">
      <c r="A575" s="457">
        <f t="shared" si="26"/>
        <v>567</v>
      </c>
      <c r="B575" s="450" t="s">
        <v>1749</v>
      </c>
      <c r="C575" s="451" t="s">
        <v>1750</v>
      </c>
      <c r="D575" s="451" t="s">
        <v>510</v>
      </c>
      <c r="E575" s="450" t="s">
        <v>582</v>
      </c>
      <c r="F575" s="458" t="s">
        <v>543</v>
      </c>
      <c r="G575" s="459">
        <v>1447.4499999999998</v>
      </c>
      <c r="H575" s="459">
        <v>1118</v>
      </c>
      <c r="I575" s="459">
        <f t="shared" si="24"/>
        <v>2565.45</v>
      </c>
      <c r="J575" s="459">
        <v>477.71</v>
      </c>
      <c r="K575" s="459">
        <f t="shared" si="25"/>
        <v>2087.74</v>
      </c>
      <c r="L575" s="461">
        <v>64.11</v>
      </c>
      <c r="M575" s="462">
        <v>7.01</v>
      </c>
      <c r="N575" s="456" t="s">
        <v>507</v>
      </c>
    </row>
    <row r="576" spans="1:14" ht="21" customHeight="1">
      <c r="A576" s="457">
        <f t="shared" si="26"/>
        <v>568</v>
      </c>
      <c r="B576" s="450" t="s">
        <v>1751</v>
      </c>
      <c r="C576" s="451" t="s">
        <v>1752</v>
      </c>
      <c r="D576" s="451" t="s">
        <v>554</v>
      </c>
      <c r="E576" s="450" t="s">
        <v>521</v>
      </c>
      <c r="F576" s="458" t="s">
        <v>517</v>
      </c>
      <c r="G576" s="459">
        <v>1215.46</v>
      </c>
      <c r="H576" s="459">
        <v>1118</v>
      </c>
      <c r="I576" s="459">
        <f t="shared" si="24"/>
        <v>2333.46</v>
      </c>
      <c r="J576" s="459">
        <v>920</v>
      </c>
      <c r="K576" s="459">
        <f t="shared" si="25"/>
        <v>1413.46</v>
      </c>
      <c r="L576" s="461">
        <v>58.84</v>
      </c>
      <c r="M576" s="462">
        <v>6.369999999999999</v>
      </c>
      <c r="N576" s="456" t="s">
        <v>507</v>
      </c>
    </row>
    <row r="577" spans="1:14" ht="21" customHeight="1">
      <c r="A577" s="457">
        <f t="shared" si="26"/>
        <v>569</v>
      </c>
      <c r="B577" s="450" t="s">
        <v>1753</v>
      </c>
      <c r="C577" s="451" t="s">
        <v>1754</v>
      </c>
      <c r="D577" s="451" t="s">
        <v>515</v>
      </c>
      <c r="E577" s="450" t="s">
        <v>516</v>
      </c>
      <c r="F577" s="458" t="s">
        <v>506</v>
      </c>
      <c r="G577" s="459">
        <v>639.89</v>
      </c>
      <c r="H577" s="459">
        <v>1118</v>
      </c>
      <c r="I577" s="459">
        <f t="shared" si="24"/>
        <v>1757.8899999999999</v>
      </c>
      <c r="J577" s="459">
        <v>432.11</v>
      </c>
      <c r="K577" s="459">
        <f t="shared" si="25"/>
        <v>1325.7799999999997</v>
      </c>
      <c r="L577" s="461">
        <v>57.31</v>
      </c>
      <c r="M577" s="462">
        <v>6.18</v>
      </c>
      <c r="N577" s="456" t="s">
        <v>507</v>
      </c>
    </row>
    <row r="578" spans="1:14" ht="21" customHeight="1">
      <c r="A578" s="457">
        <f t="shared" si="26"/>
        <v>570</v>
      </c>
      <c r="B578" s="450" t="s">
        <v>1755</v>
      </c>
      <c r="C578" s="451" t="s">
        <v>1756</v>
      </c>
      <c r="D578" s="451" t="s">
        <v>1757</v>
      </c>
      <c r="E578" s="450" t="s">
        <v>1013</v>
      </c>
      <c r="F578" s="458" t="s">
        <v>522</v>
      </c>
      <c r="G578" s="459">
        <v>679.9900000000001</v>
      </c>
      <c r="H578" s="459">
        <v>1088</v>
      </c>
      <c r="I578" s="459">
        <f t="shared" si="24"/>
        <v>1767.9900000000002</v>
      </c>
      <c r="J578" s="459">
        <v>121.44999999999999</v>
      </c>
      <c r="K578" s="459">
        <f t="shared" si="25"/>
        <v>1646.5400000000002</v>
      </c>
      <c r="L578" s="461">
        <v>58.08</v>
      </c>
      <c r="M578" s="462">
        <v>6.38</v>
      </c>
      <c r="N578" s="463" t="s">
        <v>507</v>
      </c>
    </row>
    <row r="579" spans="1:14" ht="21" customHeight="1">
      <c r="A579" s="457">
        <f t="shared" si="26"/>
        <v>571</v>
      </c>
      <c r="B579" s="450" t="s">
        <v>1758</v>
      </c>
      <c r="C579" s="451" t="s">
        <v>1759</v>
      </c>
      <c r="D579" s="451" t="s">
        <v>976</v>
      </c>
      <c r="E579" s="450" t="s">
        <v>977</v>
      </c>
      <c r="F579" s="458" t="s">
        <v>517</v>
      </c>
      <c r="G579" s="459">
        <v>1077.9199999999998</v>
      </c>
      <c r="H579" s="459">
        <v>5458</v>
      </c>
      <c r="I579" s="459">
        <f t="shared" si="24"/>
        <v>6535.92</v>
      </c>
      <c r="J579" s="459">
        <v>1106.32</v>
      </c>
      <c r="K579" s="459">
        <f t="shared" si="25"/>
        <v>5429.6</v>
      </c>
      <c r="L579" s="461">
        <v>94.03</v>
      </c>
      <c r="M579" s="462">
        <v>10.24</v>
      </c>
      <c r="N579" s="465" t="s">
        <v>551</v>
      </c>
    </row>
    <row r="580" spans="1:14" ht="21" customHeight="1">
      <c r="A580" s="457">
        <f t="shared" si="26"/>
        <v>572</v>
      </c>
      <c r="B580" s="450" t="s">
        <v>1760</v>
      </c>
      <c r="C580" s="451" t="s">
        <v>1761</v>
      </c>
      <c r="D580" s="451" t="s">
        <v>558</v>
      </c>
      <c r="E580" s="450" t="s">
        <v>559</v>
      </c>
      <c r="F580" s="458" t="s">
        <v>543</v>
      </c>
      <c r="G580" s="459">
        <v>935.3199999999998</v>
      </c>
      <c r="H580" s="459">
        <v>1018</v>
      </c>
      <c r="I580" s="459">
        <f t="shared" si="24"/>
        <v>1953.3199999999997</v>
      </c>
      <c r="J580" s="459">
        <v>203.22</v>
      </c>
      <c r="K580" s="459">
        <f t="shared" si="25"/>
        <v>1750.0999999999997</v>
      </c>
      <c r="L580" s="461">
        <v>76.51</v>
      </c>
      <c r="M580" s="462">
        <v>8.379999999999999</v>
      </c>
      <c r="N580" s="456" t="s">
        <v>507</v>
      </c>
    </row>
    <row r="581" spans="1:14" ht="21" customHeight="1">
      <c r="A581" s="457">
        <f t="shared" si="26"/>
        <v>573</v>
      </c>
      <c r="B581" s="450" t="s">
        <v>1762</v>
      </c>
      <c r="C581" s="451" t="s">
        <v>1763</v>
      </c>
      <c r="D581" s="451" t="s">
        <v>585</v>
      </c>
      <c r="E581" s="450" t="s">
        <v>586</v>
      </c>
      <c r="F581" s="458" t="s">
        <v>512</v>
      </c>
      <c r="G581" s="459">
        <v>832.49</v>
      </c>
      <c r="H581" s="459">
        <v>963.64</v>
      </c>
      <c r="I581" s="459">
        <f t="shared" si="24"/>
        <v>1796.13</v>
      </c>
      <c r="J581" s="459">
        <v>865.28</v>
      </c>
      <c r="K581" s="459">
        <f t="shared" si="25"/>
        <v>930.8500000000001</v>
      </c>
      <c r="L581" s="461">
        <v>56.94</v>
      </c>
      <c r="M581" s="462">
        <v>6.13</v>
      </c>
      <c r="N581" s="456" t="s">
        <v>507</v>
      </c>
    </row>
    <row r="582" spans="1:14" ht="21" customHeight="1">
      <c r="A582" s="457">
        <f t="shared" si="26"/>
        <v>574</v>
      </c>
      <c r="B582" s="450" t="s">
        <v>1764</v>
      </c>
      <c r="C582" s="451" t="s">
        <v>1765</v>
      </c>
      <c r="D582" s="451" t="s">
        <v>554</v>
      </c>
      <c r="E582" s="450" t="s">
        <v>521</v>
      </c>
      <c r="F582" s="458" t="s">
        <v>522</v>
      </c>
      <c r="G582" s="459">
        <v>689.36</v>
      </c>
      <c r="H582" s="459">
        <v>1558</v>
      </c>
      <c r="I582" s="459">
        <f t="shared" si="24"/>
        <v>2247.36</v>
      </c>
      <c r="J582" s="459">
        <v>246.77</v>
      </c>
      <c r="K582" s="459">
        <f t="shared" si="25"/>
        <v>2000.5900000000001</v>
      </c>
      <c r="L582" s="461">
        <v>61.08</v>
      </c>
      <c r="M582" s="462">
        <v>5.3</v>
      </c>
      <c r="N582" s="456" t="s">
        <v>551</v>
      </c>
    </row>
    <row r="583" spans="1:14" ht="21" customHeight="1">
      <c r="A583" s="457">
        <f t="shared" si="26"/>
        <v>575</v>
      </c>
      <c r="B583" s="450" t="s">
        <v>1766</v>
      </c>
      <c r="C583" s="451" t="s">
        <v>1767</v>
      </c>
      <c r="D583" s="451" t="s">
        <v>541</v>
      </c>
      <c r="E583" s="450" t="s">
        <v>542</v>
      </c>
      <c r="F583" s="458" t="s">
        <v>543</v>
      </c>
      <c r="G583" s="459">
        <v>650.2400000000001</v>
      </c>
      <c r="H583" s="459">
        <v>1118</v>
      </c>
      <c r="I583" s="459">
        <f t="shared" si="24"/>
        <v>1768.2400000000002</v>
      </c>
      <c r="J583" s="459">
        <v>164.13</v>
      </c>
      <c r="K583" s="459">
        <f t="shared" si="25"/>
        <v>1604.1100000000001</v>
      </c>
      <c r="L583" s="461">
        <v>58.24</v>
      </c>
      <c r="M583" s="462">
        <v>6.279999999999999</v>
      </c>
      <c r="N583" s="456" t="s">
        <v>507</v>
      </c>
    </row>
    <row r="584" spans="1:14" ht="21" customHeight="1">
      <c r="A584" s="457">
        <f t="shared" si="26"/>
        <v>576</v>
      </c>
      <c r="B584" s="450" t="s">
        <v>1768</v>
      </c>
      <c r="C584" s="451" t="s">
        <v>1769</v>
      </c>
      <c r="D584" s="451" t="s">
        <v>531</v>
      </c>
      <c r="E584" s="450" t="s">
        <v>526</v>
      </c>
      <c r="F584" s="458" t="s">
        <v>543</v>
      </c>
      <c r="G584" s="459">
        <v>1043.37</v>
      </c>
      <c r="H584" s="459">
        <v>1118</v>
      </c>
      <c r="I584" s="459">
        <f t="shared" si="24"/>
        <v>2161.37</v>
      </c>
      <c r="J584" s="459">
        <v>357.55</v>
      </c>
      <c r="K584" s="459">
        <f t="shared" si="25"/>
        <v>1803.82</v>
      </c>
      <c r="L584" s="461">
        <v>58.97</v>
      </c>
      <c r="M584" s="462">
        <v>6.37</v>
      </c>
      <c r="N584" s="456" t="s">
        <v>507</v>
      </c>
    </row>
    <row r="585" spans="1:14" ht="21" customHeight="1">
      <c r="A585" s="457">
        <f t="shared" si="26"/>
        <v>577</v>
      </c>
      <c r="B585" s="450" t="s">
        <v>1770</v>
      </c>
      <c r="C585" s="451" t="s">
        <v>1771</v>
      </c>
      <c r="D585" s="451" t="s">
        <v>1332</v>
      </c>
      <c r="E585" s="450" t="s">
        <v>542</v>
      </c>
      <c r="F585" s="458" t="s">
        <v>506</v>
      </c>
      <c r="G585" s="459">
        <v>634.21</v>
      </c>
      <c r="H585" s="459">
        <v>1118</v>
      </c>
      <c r="I585" s="459">
        <f t="shared" si="24"/>
        <v>1752.21</v>
      </c>
      <c r="J585" s="459">
        <v>967.12</v>
      </c>
      <c r="K585" s="459">
        <f t="shared" si="25"/>
        <v>785.09</v>
      </c>
      <c r="L585" s="461">
        <v>56.8</v>
      </c>
      <c r="M585" s="462">
        <v>6.12</v>
      </c>
      <c r="N585" s="456" t="s">
        <v>507</v>
      </c>
    </row>
    <row r="586" spans="1:14" ht="21" customHeight="1">
      <c r="A586" s="457">
        <f t="shared" si="26"/>
        <v>578</v>
      </c>
      <c r="B586" s="450" t="s">
        <v>1772</v>
      </c>
      <c r="C586" s="451" t="s">
        <v>1773</v>
      </c>
      <c r="D586" s="451" t="s">
        <v>832</v>
      </c>
      <c r="E586" s="450" t="s">
        <v>564</v>
      </c>
      <c r="F586" s="458" t="s">
        <v>506</v>
      </c>
      <c r="G586" s="459">
        <v>1173.43</v>
      </c>
      <c r="H586" s="459">
        <v>1118</v>
      </c>
      <c r="I586" s="459">
        <f aca="true" t="shared" si="27" ref="I586:I649">SUM(G586:H586)</f>
        <v>2291.4300000000003</v>
      </c>
      <c r="J586" s="459">
        <v>98.9</v>
      </c>
      <c r="K586" s="459">
        <f aca="true" t="shared" si="28" ref="K586:K649">I586-J586</f>
        <v>2192.53</v>
      </c>
      <c r="L586" s="461">
        <v>58.08</v>
      </c>
      <c r="M586" s="462">
        <v>6.33</v>
      </c>
      <c r="N586" s="456" t="s">
        <v>507</v>
      </c>
    </row>
    <row r="587" spans="1:14" ht="21" customHeight="1">
      <c r="A587" s="457">
        <f aca="true" t="shared" si="29" ref="A587:A650">A586+1</f>
        <v>579</v>
      </c>
      <c r="B587" s="450" t="s">
        <v>1774</v>
      </c>
      <c r="C587" s="451" t="s">
        <v>1775</v>
      </c>
      <c r="D587" s="451" t="s">
        <v>657</v>
      </c>
      <c r="E587" s="450" t="s">
        <v>521</v>
      </c>
      <c r="F587" s="458" t="s">
        <v>738</v>
      </c>
      <c r="G587" s="459">
        <v>579.51</v>
      </c>
      <c r="H587" s="459">
        <v>1070.82</v>
      </c>
      <c r="I587" s="459">
        <f t="shared" si="27"/>
        <v>1650.33</v>
      </c>
      <c r="J587" s="459">
        <v>793.53</v>
      </c>
      <c r="K587" s="459">
        <f t="shared" si="28"/>
        <v>856.8</v>
      </c>
      <c r="L587" s="461">
        <v>51.19</v>
      </c>
      <c r="M587" s="462">
        <v>5.55</v>
      </c>
      <c r="N587" s="456" t="s">
        <v>507</v>
      </c>
    </row>
    <row r="588" spans="1:14" ht="21" customHeight="1">
      <c r="A588" s="457">
        <f t="shared" si="29"/>
        <v>580</v>
      </c>
      <c r="B588" s="450" t="s">
        <v>1776</v>
      </c>
      <c r="C588" s="451" t="s">
        <v>1777</v>
      </c>
      <c r="D588" s="451" t="s">
        <v>531</v>
      </c>
      <c r="E588" s="450" t="s">
        <v>564</v>
      </c>
      <c r="F588" s="458" t="s">
        <v>522</v>
      </c>
      <c r="G588" s="459">
        <v>672.9200000000001</v>
      </c>
      <c r="H588" s="459">
        <v>0</v>
      </c>
      <c r="I588" s="459">
        <f t="shared" si="27"/>
        <v>672.9200000000001</v>
      </c>
      <c r="J588" s="459">
        <v>118.01</v>
      </c>
      <c r="K588" s="459">
        <f t="shared" si="28"/>
        <v>554.9100000000001</v>
      </c>
      <c r="L588" s="461">
        <v>55.33</v>
      </c>
      <c r="M588" s="462">
        <v>4.83</v>
      </c>
      <c r="N588" s="464" t="s">
        <v>507</v>
      </c>
    </row>
    <row r="589" spans="1:14" ht="21" customHeight="1">
      <c r="A589" s="457">
        <f t="shared" si="29"/>
        <v>581</v>
      </c>
      <c r="B589" s="450" t="s">
        <v>1778</v>
      </c>
      <c r="C589" s="451" t="s">
        <v>1779</v>
      </c>
      <c r="D589" s="451" t="s">
        <v>525</v>
      </c>
      <c r="E589" s="450" t="s">
        <v>526</v>
      </c>
      <c r="F589" s="458" t="s">
        <v>522</v>
      </c>
      <c r="G589" s="459">
        <v>834.28</v>
      </c>
      <c r="H589" s="459">
        <v>1118</v>
      </c>
      <c r="I589" s="459">
        <f t="shared" si="27"/>
        <v>1952.28</v>
      </c>
      <c r="J589" s="459">
        <v>922.5899999999999</v>
      </c>
      <c r="K589" s="459">
        <f t="shared" si="28"/>
        <v>1029.69</v>
      </c>
      <c r="L589" s="461">
        <v>56.02</v>
      </c>
      <c r="M589" s="462">
        <v>6.05</v>
      </c>
      <c r="N589" s="456" t="s">
        <v>507</v>
      </c>
    </row>
    <row r="590" spans="1:14" ht="21" customHeight="1">
      <c r="A590" s="457">
        <f t="shared" si="29"/>
        <v>582</v>
      </c>
      <c r="B590" s="450" t="s">
        <v>1780</v>
      </c>
      <c r="C590" s="451" t="s">
        <v>1781</v>
      </c>
      <c r="D590" s="451" t="s">
        <v>510</v>
      </c>
      <c r="E590" s="450" t="s">
        <v>511</v>
      </c>
      <c r="F590" s="458" t="s">
        <v>512</v>
      </c>
      <c r="G590" s="459">
        <v>1446.33</v>
      </c>
      <c r="H590" s="459">
        <v>1118</v>
      </c>
      <c r="I590" s="459">
        <f t="shared" si="27"/>
        <v>2564.33</v>
      </c>
      <c r="J590" s="459">
        <v>234.31</v>
      </c>
      <c r="K590" s="459">
        <f t="shared" si="28"/>
        <v>2330.02</v>
      </c>
      <c r="L590" s="461">
        <v>63.05</v>
      </c>
      <c r="M590" s="462">
        <v>6.88</v>
      </c>
      <c r="N590" s="456" t="s">
        <v>507</v>
      </c>
    </row>
    <row r="591" spans="1:14" ht="21" customHeight="1">
      <c r="A591" s="457">
        <f t="shared" si="29"/>
        <v>583</v>
      </c>
      <c r="B591" s="450" t="s">
        <v>1782</v>
      </c>
      <c r="C591" s="451" t="s">
        <v>1783</v>
      </c>
      <c r="D591" s="451" t="s">
        <v>554</v>
      </c>
      <c r="E591" s="450" t="s">
        <v>555</v>
      </c>
      <c r="F591" s="458" t="s">
        <v>522</v>
      </c>
      <c r="G591" s="459">
        <v>1197.98</v>
      </c>
      <c r="H591" s="459">
        <v>1083.64</v>
      </c>
      <c r="I591" s="459">
        <f t="shared" si="27"/>
        <v>2281.62</v>
      </c>
      <c r="J591" s="459">
        <v>838.64</v>
      </c>
      <c r="K591" s="459">
        <f t="shared" si="28"/>
        <v>1442.98</v>
      </c>
      <c r="L591" s="461">
        <v>58.96</v>
      </c>
      <c r="M591" s="462">
        <v>6.41</v>
      </c>
      <c r="N591" s="456" t="s">
        <v>507</v>
      </c>
    </row>
    <row r="592" spans="1:14" ht="21" customHeight="1">
      <c r="A592" s="457">
        <f t="shared" si="29"/>
        <v>584</v>
      </c>
      <c r="B592" s="450" t="s">
        <v>1784</v>
      </c>
      <c r="C592" s="451" t="s">
        <v>1785</v>
      </c>
      <c r="D592" s="451" t="s">
        <v>541</v>
      </c>
      <c r="E592" s="450" t="s">
        <v>542</v>
      </c>
      <c r="F592" s="458" t="s">
        <v>517</v>
      </c>
      <c r="G592" s="459">
        <v>1175.78</v>
      </c>
      <c r="H592" s="459">
        <v>1118</v>
      </c>
      <c r="I592" s="459">
        <f t="shared" si="27"/>
        <v>2293.7799999999997</v>
      </c>
      <c r="J592" s="459">
        <v>114.44</v>
      </c>
      <c r="K592" s="459">
        <f t="shared" si="28"/>
        <v>2179.3399999999997</v>
      </c>
      <c r="L592" s="461">
        <v>58.46</v>
      </c>
      <c r="M592" s="462">
        <v>6.300000000000001</v>
      </c>
      <c r="N592" s="456" t="s">
        <v>507</v>
      </c>
    </row>
    <row r="593" spans="1:14" ht="21" customHeight="1">
      <c r="A593" s="457">
        <f t="shared" si="29"/>
        <v>585</v>
      </c>
      <c r="B593" s="450" t="s">
        <v>1786</v>
      </c>
      <c r="C593" s="451" t="s">
        <v>1787</v>
      </c>
      <c r="D593" s="451" t="s">
        <v>535</v>
      </c>
      <c r="E593" s="450" t="s">
        <v>571</v>
      </c>
      <c r="F593" s="458" t="s">
        <v>512</v>
      </c>
      <c r="G593" s="459">
        <v>1509.36</v>
      </c>
      <c r="H593" s="459">
        <v>1118</v>
      </c>
      <c r="I593" s="459">
        <f t="shared" si="27"/>
        <v>2627.3599999999997</v>
      </c>
      <c r="J593" s="459">
        <v>125.25</v>
      </c>
      <c r="K593" s="459">
        <f t="shared" si="28"/>
        <v>2502.1099999999997</v>
      </c>
      <c r="L593" s="461">
        <v>81.35</v>
      </c>
      <c r="M593" s="462">
        <v>8.9</v>
      </c>
      <c r="N593" s="456" t="s">
        <v>538</v>
      </c>
    </row>
    <row r="594" spans="1:14" ht="21" customHeight="1">
      <c r="A594" s="457">
        <f t="shared" si="29"/>
        <v>586</v>
      </c>
      <c r="B594" s="450" t="s">
        <v>1788</v>
      </c>
      <c r="C594" s="451" t="s">
        <v>1789</v>
      </c>
      <c r="D594" s="451" t="s">
        <v>832</v>
      </c>
      <c r="E594" s="450" t="s">
        <v>555</v>
      </c>
      <c r="F594" s="458" t="s">
        <v>748</v>
      </c>
      <c r="G594" s="459">
        <v>1222.7600000000002</v>
      </c>
      <c r="H594" s="459">
        <v>1118</v>
      </c>
      <c r="I594" s="459">
        <f t="shared" si="27"/>
        <v>2340.76</v>
      </c>
      <c r="J594" s="459">
        <v>90.17</v>
      </c>
      <c r="K594" s="459">
        <f t="shared" si="28"/>
        <v>2250.59</v>
      </c>
      <c r="L594" s="461">
        <v>58.96</v>
      </c>
      <c r="M594" s="462">
        <v>6.41</v>
      </c>
      <c r="N594" s="456" t="s">
        <v>507</v>
      </c>
    </row>
    <row r="595" spans="1:14" ht="21" customHeight="1">
      <c r="A595" s="457">
        <f t="shared" si="29"/>
        <v>587</v>
      </c>
      <c r="B595" s="450" t="s">
        <v>1790</v>
      </c>
      <c r="C595" s="451" t="s">
        <v>1791</v>
      </c>
      <c r="D595" s="451" t="s">
        <v>832</v>
      </c>
      <c r="E595" s="450" t="s">
        <v>564</v>
      </c>
      <c r="F595" s="458" t="s">
        <v>543</v>
      </c>
      <c r="G595" s="459">
        <v>1237.25</v>
      </c>
      <c r="H595" s="459">
        <v>1118</v>
      </c>
      <c r="I595" s="459">
        <f t="shared" si="27"/>
        <v>2355.25</v>
      </c>
      <c r="J595" s="459">
        <v>305.4</v>
      </c>
      <c r="K595" s="459">
        <f t="shared" si="28"/>
        <v>2049.85</v>
      </c>
      <c r="L595" s="461">
        <v>59.81</v>
      </c>
      <c r="M595" s="462">
        <v>6.51</v>
      </c>
      <c r="N595" s="456" t="s">
        <v>507</v>
      </c>
    </row>
    <row r="596" spans="1:14" ht="21" customHeight="1">
      <c r="A596" s="457">
        <f t="shared" si="29"/>
        <v>588</v>
      </c>
      <c r="B596" s="450" t="s">
        <v>1792</v>
      </c>
      <c r="C596" s="451" t="s">
        <v>0</v>
      </c>
      <c r="D596" s="451" t="s">
        <v>635</v>
      </c>
      <c r="E596" s="450" t="s">
        <v>636</v>
      </c>
      <c r="F596" s="458" t="s">
        <v>517</v>
      </c>
      <c r="G596" s="459">
        <v>4246</v>
      </c>
      <c r="H596" s="459">
        <v>818</v>
      </c>
      <c r="I596" s="459">
        <f t="shared" si="27"/>
        <v>5064</v>
      </c>
      <c r="J596" s="459">
        <v>1233.2400000000002</v>
      </c>
      <c r="K596" s="459">
        <f t="shared" si="28"/>
        <v>3830.7599999999998</v>
      </c>
      <c r="L596" s="461">
        <v>336.24</v>
      </c>
      <c r="M596" s="462">
        <v>36.239999999999995</v>
      </c>
      <c r="N596" s="456" t="s">
        <v>507</v>
      </c>
    </row>
    <row r="597" spans="1:14" ht="21" customHeight="1">
      <c r="A597" s="457">
        <f t="shared" si="29"/>
        <v>589</v>
      </c>
      <c r="B597" s="450" t="s">
        <v>1</v>
      </c>
      <c r="C597" s="451" t="s">
        <v>2</v>
      </c>
      <c r="D597" s="451" t="s">
        <v>753</v>
      </c>
      <c r="E597" s="450" t="s">
        <v>536</v>
      </c>
      <c r="F597" s="458" t="s">
        <v>522</v>
      </c>
      <c r="G597" s="459">
        <v>1068.61</v>
      </c>
      <c r="H597" s="459">
        <v>1118</v>
      </c>
      <c r="I597" s="459">
        <f t="shared" si="27"/>
        <v>2186.6099999999997</v>
      </c>
      <c r="J597" s="459">
        <v>846.4</v>
      </c>
      <c r="K597" s="459">
        <f t="shared" si="28"/>
        <v>1340.2099999999996</v>
      </c>
      <c r="L597" s="461">
        <v>82.87</v>
      </c>
      <c r="M597" s="462">
        <v>9.059999999999999</v>
      </c>
      <c r="N597" s="456" t="s">
        <v>507</v>
      </c>
    </row>
    <row r="598" spans="1:14" ht="21" customHeight="1">
      <c r="A598" s="457">
        <f t="shared" si="29"/>
        <v>590</v>
      </c>
      <c r="B598" s="450" t="s">
        <v>3</v>
      </c>
      <c r="C598" s="451" t="s">
        <v>4</v>
      </c>
      <c r="D598" s="451" t="s">
        <v>541</v>
      </c>
      <c r="E598" s="450" t="s">
        <v>542</v>
      </c>
      <c r="F598" s="458" t="s">
        <v>522</v>
      </c>
      <c r="G598" s="459">
        <v>693.2</v>
      </c>
      <c r="H598" s="459">
        <v>1118</v>
      </c>
      <c r="I598" s="459">
        <f t="shared" si="27"/>
        <v>1811.2</v>
      </c>
      <c r="J598" s="459">
        <v>790.8199999999999</v>
      </c>
      <c r="K598" s="459">
        <f t="shared" si="28"/>
        <v>1020.3800000000001</v>
      </c>
      <c r="L598" s="461">
        <v>62.11</v>
      </c>
      <c r="M598" s="462">
        <v>5.380000000000001</v>
      </c>
      <c r="N598" s="463" t="s">
        <v>507</v>
      </c>
    </row>
    <row r="599" spans="1:14" ht="21" customHeight="1">
      <c r="A599" s="457">
        <f t="shared" si="29"/>
        <v>591</v>
      </c>
      <c r="B599" s="450" t="s">
        <v>5</v>
      </c>
      <c r="C599" s="451" t="s">
        <v>6</v>
      </c>
      <c r="D599" s="451" t="s">
        <v>1757</v>
      </c>
      <c r="E599" s="450" t="s">
        <v>1013</v>
      </c>
      <c r="F599" s="458" t="s">
        <v>537</v>
      </c>
      <c r="G599" s="459">
        <v>654.6600000000001</v>
      </c>
      <c r="H599" s="459">
        <v>1118</v>
      </c>
      <c r="I599" s="459">
        <f t="shared" si="27"/>
        <v>1772.66</v>
      </c>
      <c r="J599" s="459">
        <v>110.24</v>
      </c>
      <c r="K599" s="459">
        <f t="shared" si="28"/>
        <v>1662.42</v>
      </c>
      <c r="L599" s="461">
        <v>55.8</v>
      </c>
      <c r="M599" s="462">
        <v>6.140000000000001</v>
      </c>
      <c r="N599" s="456" t="s">
        <v>507</v>
      </c>
    </row>
    <row r="600" spans="1:14" ht="21" customHeight="1">
      <c r="A600" s="457">
        <f t="shared" si="29"/>
        <v>592</v>
      </c>
      <c r="B600" s="450" t="s">
        <v>7</v>
      </c>
      <c r="C600" s="451" t="s">
        <v>8</v>
      </c>
      <c r="D600" s="451" t="s">
        <v>554</v>
      </c>
      <c r="E600" s="450" t="s">
        <v>521</v>
      </c>
      <c r="F600" s="458" t="s">
        <v>522</v>
      </c>
      <c r="G600" s="459">
        <v>1177.46</v>
      </c>
      <c r="H600" s="459">
        <v>1058</v>
      </c>
      <c r="I600" s="459">
        <f t="shared" si="27"/>
        <v>2235.46</v>
      </c>
      <c r="J600" s="459">
        <v>1178.73</v>
      </c>
      <c r="K600" s="459">
        <f t="shared" si="28"/>
        <v>1056.73</v>
      </c>
      <c r="L600" s="461">
        <v>56.31</v>
      </c>
      <c r="M600" s="462">
        <v>6.1</v>
      </c>
      <c r="N600" s="456" t="s">
        <v>507</v>
      </c>
    </row>
    <row r="601" spans="1:14" ht="21" customHeight="1">
      <c r="A601" s="457">
        <f t="shared" si="29"/>
        <v>593</v>
      </c>
      <c r="B601" s="450" t="s">
        <v>9</v>
      </c>
      <c r="C601" s="451" t="s">
        <v>10</v>
      </c>
      <c r="D601" s="451" t="s">
        <v>535</v>
      </c>
      <c r="E601" s="450" t="s">
        <v>571</v>
      </c>
      <c r="F601" s="458" t="s">
        <v>522</v>
      </c>
      <c r="G601" s="459">
        <v>1482.99</v>
      </c>
      <c r="H601" s="459">
        <v>1118</v>
      </c>
      <c r="I601" s="459">
        <f t="shared" si="27"/>
        <v>2600.99</v>
      </c>
      <c r="J601" s="459">
        <v>355.56</v>
      </c>
      <c r="K601" s="459">
        <f t="shared" si="28"/>
        <v>2245.43</v>
      </c>
      <c r="L601" s="461">
        <v>78.97</v>
      </c>
      <c r="M601" s="462">
        <v>8.65</v>
      </c>
      <c r="N601" s="456" t="s">
        <v>538</v>
      </c>
    </row>
    <row r="602" spans="1:14" ht="21" customHeight="1">
      <c r="A602" s="457">
        <f t="shared" si="29"/>
        <v>594</v>
      </c>
      <c r="B602" s="450" t="s">
        <v>11</v>
      </c>
      <c r="C602" s="451" t="s">
        <v>12</v>
      </c>
      <c r="D602" s="451" t="s">
        <v>541</v>
      </c>
      <c r="E602" s="450" t="s">
        <v>542</v>
      </c>
      <c r="F602" s="458" t="s">
        <v>537</v>
      </c>
      <c r="G602" s="459">
        <v>656.5200000000001</v>
      </c>
      <c r="H602" s="459">
        <v>1118</v>
      </c>
      <c r="I602" s="459">
        <f t="shared" si="27"/>
        <v>1774.52</v>
      </c>
      <c r="J602" s="459">
        <v>171.53</v>
      </c>
      <c r="K602" s="459">
        <f t="shared" si="28"/>
        <v>1602.99</v>
      </c>
      <c r="L602" s="461">
        <v>58.81</v>
      </c>
      <c r="M602" s="462">
        <v>5.1</v>
      </c>
      <c r="N602" s="456" t="s">
        <v>507</v>
      </c>
    </row>
    <row r="603" spans="1:14" ht="21" customHeight="1">
      <c r="A603" s="457">
        <f t="shared" si="29"/>
        <v>595</v>
      </c>
      <c r="B603" s="450" t="s">
        <v>13</v>
      </c>
      <c r="C603" s="451" t="s">
        <v>14</v>
      </c>
      <c r="D603" s="451" t="s">
        <v>546</v>
      </c>
      <c r="E603" s="450" t="s">
        <v>674</v>
      </c>
      <c r="F603" s="458" t="s">
        <v>537</v>
      </c>
      <c r="G603" s="459">
        <v>1993.08</v>
      </c>
      <c r="H603" s="459">
        <v>878</v>
      </c>
      <c r="I603" s="459">
        <f t="shared" si="27"/>
        <v>2871.08</v>
      </c>
      <c r="J603" s="459">
        <v>154.64</v>
      </c>
      <c r="K603" s="459">
        <f t="shared" si="28"/>
        <v>2716.44</v>
      </c>
      <c r="L603" s="461">
        <v>79.65</v>
      </c>
      <c r="M603" s="462">
        <v>8.719999999999999</v>
      </c>
      <c r="N603" s="456" t="s">
        <v>507</v>
      </c>
    </row>
    <row r="604" spans="1:14" ht="21" customHeight="1">
      <c r="A604" s="457">
        <f t="shared" si="29"/>
        <v>596</v>
      </c>
      <c r="B604" s="450" t="s">
        <v>15</v>
      </c>
      <c r="C604" s="451" t="s">
        <v>16</v>
      </c>
      <c r="D604" s="451" t="s">
        <v>741</v>
      </c>
      <c r="E604" s="450" t="s">
        <v>745</v>
      </c>
      <c r="F604" s="458" t="s">
        <v>522</v>
      </c>
      <c r="G604" s="459">
        <v>3453.33</v>
      </c>
      <c r="H604" s="459">
        <v>818</v>
      </c>
      <c r="I604" s="459">
        <f t="shared" si="27"/>
        <v>4271.33</v>
      </c>
      <c r="J604" s="459">
        <v>705.9300000000001</v>
      </c>
      <c r="K604" s="459">
        <f t="shared" si="28"/>
        <v>3565.3999999999996</v>
      </c>
      <c r="L604" s="461">
        <v>310.8</v>
      </c>
      <c r="M604" s="462">
        <v>33.49</v>
      </c>
      <c r="N604" s="456" t="s">
        <v>507</v>
      </c>
    </row>
    <row r="605" spans="1:14" ht="21" customHeight="1">
      <c r="A605" s="457">
        <f t="shared" si="29"/>
        <v>597</v>
      </c>
      <c r="B605" s="450" t="s">
        <v>17</v>
      </c>
      <c r="C605" s="451" t="s">
        <v>18</v>
      </c>
      <c r="D605" s="451" t="s">
        <v>554</v>
      </c>
      <c r="E605" s="450" t="s">
        <v>564</v>
      </c>
      <c r="F605" s="458" t="s">
        <v>512</v>
      </c>
      <c r="G605" s="459">
        <v>1235.83</v>
      </c>
      <c r="H605" s="459">
        <v>1118</v>
      </c>
      <c r="I605" s="459">
        <f t="shared" si="27"/>
        <v>2353.83</v>
      </c>
      <c r="J605" s="459">
        <v>106.21</v>
      </c>
      <c r="K605" s="459">
        <f t="shared" si="28"/>
        <v>2247.62</v>
      </c>
      <c r="L605" s="461">
        <v>59.69</v>
      </c>
      <c r="M605" s="462">
        <v>6.5</v>
      </c>
      <c r="N605" s="456" t="s">
        <v>507</v>
      </c>
    </row>
    <row r="606" spans="1:14" ht="21" customHeight="1">
      <c r="A606" s="457">
        <f t="shared" si="29"/>
        <v>598</v>
      </c>
      <c r="B606" s="450" t="s">
        <v>19</v>
      </c>
      <c r="C606" s="451" t="s">
        <v>20</v>
      </c>
      <c r="D606" s="451" t="s">
        <v>554</v>
      </c>
      <c r="E606" s="450" t="s">
        <v>555</v>
      </c>
      <c r="F606" s="458" t="s">
        <v>522</v>
      </c>
      <c r="G606" s="459">
        <v>1135.92</v>
      </c>
      <c r="H606" s="459">
        <v>1023.64</v>
      </c>
      <c r="I606" s="459">
        <f t="shared" si="27"/>
        <v>2159.56</v>
      </c>
      <c r="J606" s="459">
        <v>701.6</v>
      </c>
      <c r="K606" s="459">
        <f t="shared" si="28"/>
        <v>1457.96</v>
      </c>
      <c r="L606" s="461">
        <v>61.05</v>
      </c>
      <c r="M606" s="462">
        <v>6.63</v>
      </c>
      <c r="N606" s="456" t="s">
        <v>507</v>
      </c>
    </row>
    <row r="607" spans="1:14" ht="21" customHeight="1">
      <c r="A607" s="457">
        <f t="shared" si="29"/>
        <v>599</v>
      </c>
      <c r="B607" s="450" t="s">
        <v>21</v>
      </c>
      <c r="C607" s="451" t="s">
        <v>22</v>
      </c>
      <c r="D607" s="451" t="s">
        <v>525</v>
      </c>
      <c r="E607" s="450" t="s">
        <v>526</v>
      </c>
      <c r="F607" s="458" t="s">
        <v>522</v>
      </c>
      <c r="G607" s="459">
        <v>829.98</v>
      </c>
      <c r="H607" s="459">
        <v>1118</v>
      </c>
      <c r="I607" s="459">
        <f t="shared" si="27"/>
        <v>1947.98</v>
      </c>
      <c r="J607" s="459">
        <v>929.59</v>
      </c>
      <c r="K607" s="459">
        <f t="shared" si="28"/>
        <v>1018.39</v>
      </c>
      <c r="L607" s="461">
        <v>57.68</v>
      </c>
      <c r="M607" s="462">
        <v>6.23</v>
      </c>
      <c r="N607" s="456" t="s">
        <v>507</v>
      </c>
    </row>
    <row r="608" spans="1:14" ht="21" customHeight="1">
      <c r="A608" s="457">
        <f t="shared" si="29"/>
        <v>600</v>
      </c>
      <c r="B608" s="450" t="s">
        <v>23</v>
      </c>
      <c r="C608" s="451" t="s">
        <v>24</v>
      </c>
      <c r="D608" s="451" t="s">
        <v>546</v>
      </c>
      <c r="E608" s="450" t="s">
        <v>595</v>
      </c>
      <c r="F608" s="458" t="s">
        <v>543</v>
      </c>
      <c r="G608" s="459">
        <v>1894.0500000000002</v>
      </c>
      <c r="H608" s="459">
        <v>1083.64</v>
      </c>
      <c r="I608" s="459">
        <f t="shared" si="27"/>
        <v>2977.6900000000005</v>
      </c>
      <c r="J608" s="459">
        <v>540.01</v>
      </c>
      <c r="K608" s="459">
        <f t="shared" si="28"/>
        <v>2437.6800000000003</v>
      </c>
      <c r="L608" s="461">
        <v>80.38</v>
      </c>
      <c r="M608" s="462">
        <v>8.799999999999999</v>
      </c>
      <c r="N608" s="456" t="s">
        <v>507</v>
      </c>
    </row>
    <row r="609" spans="1:14" ht="21" customHeight="1">
      <c r="A609" s="457">
        <f t="shared" si="29"/>
        <v>601</v>
      </c>
      <c r="B609" s="450" t="s">
        <v>25</v>
      </c>
      <c r="C609" s="451" t="s">
        <v>26</v>
      </c>
      <c r="D609" s="451" t="s">
        <v>558</v>
      </c>
      <c r="E609" s="450" t="s">
        <v>559</v>
      </c>
      <c r="F609" s="458" t="s">
        <v>522</v>
      </c>
      <c r="G609" s="459">
        <v>992.86</v>
      </c>
      <c r="H609" s="459">
        <v>1118</v>
      </c>
      <c r="I609" s="459">
        <f t="shared" si="27"/>
        <v>2110.86</v>
      </c>
      <c r="J609" s="459">
        <v>140.89</v>
      </c>
      <c r="K609" s="459">
        <f t="shared" si="28"/>
        <v>1969.9700000000003</v>
      </c>
      <c r="L609" s="461">
        <v>81.43</v>
      </c>
      <c r="M609" s="462">
        <v>8.91</v>
      </c>
      <c r="N609" s="456" t="s">
        <v>507</v>
      </c>
    </row>
    <row r="610" spans="1:14" ht="21" customHeight="1">
      <c r="A610" s="457">
        <f t="shared" si="29"/>
        <v>602</v>
      </c>
      <c r="B610" s="450" t="s">
        <v>27</v>
      </c>
      <c r="C610" s="451" t="s">
        <v>28</v>
      </c>
      <c r="D610" s="451" t="s">
        <v>554</v>
      </c>
      <c r="E610" s="450" t="s">
        <v>521</v>
      </c>
      <c r="F610" s="458" t="s">
        <v>522</v>
      </c>
      <c r="G610" s="459">
        <v>1195.64</v>
      </c>
      <c r="H610" s="459">
        <v>1118</v>
      </c>
      <c r="I610" s="459">
        <f t="shared" si="27"/>
        <v>2313.6400000000003</v>
      </c>
      <c r="J610" s="459">
        <v>1387.83</v>
      </c>
      <c r="K610" s="459">
        <f t="shared" si="28"/>
        <v>925.8100000000004</v>
      </c>
      <c r="L610" s="461">
        <v>56.97</v>
      </c>
      <c r="M610" s="462">
        <v>6.16</v>
      </c>
      <c r="N610" s="456" t="s">
        <v>507</v>
      </c>
    </row>
    <row r="611" spans="1:14" ht="21" customHeight="1">
      <c r="A611" s="457">
        <f t="shared" si="29"/>
        <v>603</v>
      </c>
      <c r="B611" s="450" t="s">
        <v>29</v>
      </c>
      <c r="C611" s="451" t="s">
        <v>30</v>
      </c>
      <c r="D611" s="451" t="s">
        <v>504</v>
      </c>
      <c r="E611" s="450" t="s">
        <v>505</v>
      </c>
      <c r="F611" s="458" t="s">
        <v>506</v>
      </c>
      <c r="G611" s="459">
        <v>3351.83</v>
      </c>
      <c r="H611" s="459">
        <v>818</v>
      </c>
      <c r="I611" s="459">
        <f t="shared" si="27"/>
        <v>4169.83</v>
      </c>
      <c r="J611" s="459">
        <v>631.5699999999999</v>
      </c>
      <c r="K611" s="459">
        <f t="shared" si="28"/>
        <v>3538.26</v>
      </c>
      <c r="L611" s="461">
        <v>276.12</v>
      </c>
      <c r="M611" s="462">
        <v>29.76</v>
      </c>
      <c r="N611" s="456" t="s">
        <v>507</v>
      </c>
    </row>
    <row r="612" spans="1:14" ht="21" customHeight="1">
      <c r="A612" s="457">
        <f t="shared" si="29"/>
        <v>604</v>
      </c>
      <c r="B612" s="450" t="s">
        <v>31</v>
      </c>
      <c r="C612" s="451" t="s">
        <v>32</v>
      </c>
      <c r="D612" s="451" t="s">
        <v>563</v>
      </c>
      <c r="E612" s="450" t="s">
        <v>521</v>
      </c>
      <c r="F612" s="458" t="s">
        <v>543</v>
      </c>
      <c r="G612" s="459">
        <v>665.7500000000001</v>
      </c>
      <c r="H612" s="459">
        <v>1118</v>
      </c>
      <c r="I612" s="459">
        <f t="shared" si="27"/>
        <v>1783.75</v>
      </c>
      <c r="J612" s="459">
        <v>937.46</v>
      </c>
      <c r="K612" s="459">
        <f t="shared" si="28"/>
        <v>846.29</v>
      </c>
      <c r="L612" s="461">
        <v>58.95</v>
      </c>
      <c r="M612" s="462">
        <v>6.38</v>
      </c>
      <c r="N612" s="456" t="s">
        <v>507</v>
      </c>
    </row>
    <row r="613" spans="1:14" ht="21" customHeight="1">
      <c r="A613" s="457">
        <f t="shared" si="29"/>
        <v>605</v>
      </c>
      <c r="B613" s="450" t="s">
        <v>33</v>
      </c>
      <c r="C613" s="451" t="s">
        <v>34</v>
      </c>
      <c r="D613" s="451" t="s">
        <v>1332</v>
      </c>
      <c r="E613" s="450" t="s">
        <v>542</v>
      </c>
      <c r="F613" s="458" t="s">
        <v>522</v>
      </c>
      <c r="G613" s="459">
        <v>650.2700000000001</v>
      </c>
      <c r="H613" s="459">
        <v>1118</v>
      </c>
      <c r="I613" s="459">
        <f t="shared" si="27"/>
        <v>1768.27</v>
      </c>
      <c r="J613" s="459">
        <v>579.4200000000001</v>
      </c>
      <c r="K613" s="459">
        <f t="shared" si="28"/>
        <v>1188.85</v>
      </c>
      <c r="L613" s="461">
        <v>58.25</v>
      </c>
      <c r="M613" s="462">
        <v>6.279999999999999</v>
      </c>
      <c r="N613" s="456" t="s">
        <v>507</v>
      </c>
    </row>
    <row r="614" spans="1:14" ht="21" customHeight="1">
      <c r="A614" s="457">
        <f t="shared" si="29"/>
        <v>606</v>
      </c>
      <c r="B614" s="450" t="s">
        <v>35</v>
      </c>
      <c r="C614" s="451" t="s">
        <v>36</v>
      </c>
      <c r="D614" s="451" t="s">
        <v>550</v>
      </c>
      <c r="E614" s="450" t="s">
        <v>582</v>
      </c>
      <c r="F614" s="458" t="s">
        <v>512</v>
      </c>
      <c r="G614" s="459">
        <v>675.72</v>
      </c>
      <c r="H614" s="459">
        <v>1118</v>
      </c>
      <c r="I614" s="459">
        <f t="shared" si="27"/>
        <v>1793.72</v>
      </c>
      <c r="J614" s="459">
        <v>83.85</v>
      </c>
      <c r="K614" s="459">
        <f t="shared" si="28"/>
        <v>1709.8700000000001</v>
      </c>
      <c r="L614" s="461">
        <v>58.05</v>
      </c>
      <c r="M614" s="462">
        <v>6.37</v>
      </c>
      <c r="N614" s="456" t="s">
        <v>551</v>
      </c>
    </row>
    <row r="615" spans="1:14" ht="21" customHeight="1">
      <c r="A615" s="457">
        <f t="shared" si="29"/>
        <v>607</v>
      </c>
      <c r="B615" s="450" t="s">
        <v>37</v>
      </c>
      <c r="C615" s="451" t="s">
        <v>38</v>
      </c>
      <c r="D615" s="451" t="s">
        <v>546</v>
      </c>
      <c r="E615" s="450" t="s">
        <v>547</v>
      </c>
      <c r="F615" s="458" t="s">
        <v>522</v>
      </c>
      <c r="G615" s="459">
        <v>1921.8899999999999</v>
      </c>
      <c r="H615" s="459">
        <v>1118</v>
      </c>
      <c r="I615" s="459">
        <f t="shared" si="27"/>
        <v>3039.89</v>
      </c>
      <c r="J615" s="459">
        <v>796.16</v>
      </c>
      <c r="K615" s="459">
        <f t="shared" si="28"/>
        <v>2243.73</v>
      </c>
      <c r="L615" s="461">
        <v>80.94</v>
      </c>
      <c r="M615" s="462">
        <v>8.86</v>
      </c>
      <c r="N615" s="456" t="s">
        <v>507</v>
      </c>
    </row>
    <row r="616" spans="1:14" ht="21" customHeight="1">
      <c r="A616" s="457">
        <f t="shared" si="29"/>
        <v>608</v>
      </c>
      <c r="B616" s="450" t="s">
        <v>39</v>
      </c>
      <c r="C616" s="451" t="s">
        <v>40</v>
      </c>
      <c r="D616" s="451" t="s">
        <v>653</v>
      </c>
      <c r="E616" s="450" t="s">
        <v>654</v>
      </c>
      <c r="F616" s="458" t="s">
        <v>543</v>
      </c>
      <c r="G616" s="459">
        <v>1907.63</v>
      </c>
      <c r="H616" s="459">
        <v>1118</v>
      </c>
      <c r="I616" s="459">
        <f t="shared" si="27"/>
        <v>3025.63</v>
      </c>
      <c r="J616" s="459">
        <v>117.36</v>
      </c>
      <c r="K616" s="459">
        <f t="shared" si="28"/>
        <v>2908.27</v>
      </c>
      <c r="L616" s="461">
        <v>77.79</v>
      </c>
      <c r="M616" s="462">
        <v>8.52</v>
      </c>
      <c r="N616" s="456" t="s">
        <v>507</v>
      </c>
    </row>
    <row r="617" spans="1:14" ht="21" customHeight="1">
      <c r="A617" s="457">
        <f t="shared" si="29"/>
        <v>609</v>
      </c>
      <c r="B617" s="450" t="s">
        <v>41</v>
      </c>
      <c r="C617" s="451" t="s">
        <v>42</v>
      </c>
      <c r="D617" s="451" t="s">
        <v>585</v>
      </c>
      <c r="E617" s="450" t="s">
        <v>586</v>
      </c>
      <c r="F617" s="458" t="s">
        <v>522</v>
      </c>
      <c r="G617" s="459">
        <v>896.0800000000002</v>
      </c>
      <c r="H617" s="459">
        <v>1070.82</v>
      </c>
      <c r="I617" s="459">
        <f t="shared" si="27"/>
        <v>1966.9</v>
      </c>
      <c r="J617" s="459">
        <v>588.04</v>
      </c>
      <c r="K617" s="459">
        <f t="shared" si="28"/>
        <v>1378.8600000000001</v>
      </c>
      <c r="L617" s="461">
        <v>55.38</v>
      </c>
      <c r="M617" s="462">
        <v>5.97</v>
      </c>
      <c r="N617" s="456" t="s">
        <v>507</v>
      </c>
    </row>
    <row r="618" spans="1:14" ht="21" customHeight="1">
      <c r="A618" s="457">
        <f t="shared" si="29"/>
        <v>610</v>
      </c>
      <c r="B618" s="450" t="s">
        <v>43</v>
      </c>
      <c r="C618" s="451" t="s">
        <v>44</v>
      </c>
      <c r="D618" s="451" t="s">
        <v>510</v>
      </c>
      <c r="E618" s="450" t="s">
        <v>582</v>
      </c>
      <c r="F618" s="458" t="s">
        <v>543</v>
      </c>
      <c r="G618" s="459">
        <v>444.31000000000006</v>
      </c>
      <c r="H618" s="459">
        <v>1118</v>
      </c>
      <c r="I618" s="459">
        <f t="shared" si="27"/>
        <v>1562.31</v>
      </c>
      <c r="J618" s="459">
        <v>81.44999999999999</v>
      </c>
      <c r="K618" s="459">
        <f t="shared" si="28"/>
        <v>1480.86</v>
      </c>
      <c r="L618" s="461">
        <v>37.22</v>
      </c>
      <c r="M618" s="462">
        <v>4.12</v>
      </c>
      <c r="N618" s="456" t="s">
        <v>507</v>
      </c>
    </row>
    <row r="619" spans="1:14" ht="21" customHeight="1">
      <c r="A619" s="457">
        <f t="shared" si="29"/>
        <v>611</v>
      </c>
      <c r="B619" s="450" t="s">
        <v>45</v>
      </c>
      <c r="C619" s="451" t="s">
        <v>46</v>
      </c>
      <c r="D619" s="451" t="s">
        <v>585</v>
      </c>
      <c r="E619" s="450" t="s">
        <v>586</v>
      </c>
      <c r="F619" s="458" t="s">
        <v>506</v>
      </c>
      <c r="G619" s="459">
        <v>1142.48</v>
      </c>
      <c r="H619" s="459">
        <v>1118</v>
      </c>
      <c r="I619" s="459">
        <f t="shared" si="27"/>
        <v>2260.48</v>
      </c>
      <c r="J619" s="459">
        <v>296.98</v>
      </c>
      <c r="K619" s="459">
        <f t="shared" si="28"/>
        <v>1963.5</v>
      </c>
      <c r="L619" s="461">
        <v>56.73</v>
      </c>
      <c r="M619" s="462">
        <v>6.12</v>
      </c>
      <c r="N619" s="456" t="s">
        <v>507</v>
      </c>
    </row>
    <row r="620" spans="1:14" ht="21" customHeight="1">
      <c r="A620" s="457">
        <f t="shared" si="29"/>
        <v>612</v>
      </c>
      <c r="B620" s="450" t="s">
        <v>47</v>
      </c>
      <c r="C620" s="451" t="s">
        <v>48</v>
      </c>
      <c r="D620" s="451" t="s">
        <v>736</v>
      </c>
      <c r="E620" s="450" t="s">
        <v>1142</v>
      </c>
      <c r="F620" s="458" t="s">
        <v>522</v>
      </c>
      <c r="G620" s="459">
        <v>1038.55</v>
      </c>
      <c r="H620" s="459">
        <v>3458</v>
      </c>
      <c r="I620" s="459">
        <f t="shared" si="27"/>
        <v>4496.55</v>
      </c>
      <c r="J620" s="459">
        <v>163.20000000000002</v>
      </c>
      <c r="K620" s="459">
        <f t="shared" si="28"/>
        <v>4333.35</v>
      </c>
      <c r="L620" s="461">
        <v>90.49</v>
      </c>
      <c r="M620" s="462">
        <v>7.8999999999999995</v>
      </c>
      <c r="N620" s="465" t="s">
        <v>551</v>
      </c>
    </row>
    <row r="621" spans="1:14" ht="21" customHeight="1">
      <c r="A621" s="457">
        <f t="shared" si="29"/>
        <v>613</v>
      </c>
      <c r="B621" s="450" t="s">
        <v>49</v>
      </c>
      <c r="C621" s="451" t="s">
        <v>50</v>
      </c>
      <c r="D621" s="451" t="s">
        <v>554</v>
      </c>
      <c r="E621" s="450" t="s">
        <v>555</v>
      </c>
      <c r="F621" s="458" t="s">
        <v>522</v>
      </c>
      <c r="G621" s="459">
        <v>1222.7600000000002</v>
      </c>
      <c r="H621" s="459">
        <v>1118</v>
      </c>
      <c r="I621" s="459">
        <f t="shared" si="27"/>
        <v>2340.76</v>
      </c>
      <c r="J621" s="459">
        <v>98.52000000000001</v>
      </c>
      <c r="K621" s="459">
        <f t="shared" si="28"/>
        <v>2242.2400000000002</v>
      </c>
      <c r="L621" s="461">
        <v>58.96</v>
      </c>
      <c r="M621" s="462">
        <v>6.41</v>
      </c>
      <c r="N621" s="456" t="s">
        <v>507</v>
      </c>
    </row>
    <row r="622" spans="1:14" ht="21" customHeight="1">
      <c r="A622" s="457">
        <f t="shared" si="29"/>
        <v>614</v>
      </c>
      <c r="B622" s="450" t="s">
        <v>51</v>
      </c>
      <c r="C622" s="451" t="s">
        <v>52</v>
      </c>
      <c r="D622" s="451" t="s">
        <v>612</v>
      </c>
      <c r="E622" s="450" t="s">
        <v>613</v>
      </c>
      <c r="F622" s="458" t="s">
        <v>522</v>
      </c>
      <c r="G622" s="459">
        <v>633.24</v>
      </c>
      <c r="H622" s="459">
        <v>1118</v>
      </c>
      <c r="I622" s="459">
        <f t="shared" si="27"/>
        <v>1751.24</v>
      </c>
      <c r="J622" s="459">
        <v>734.4499999999999</v>
      </c>
      <c r="K622" s="459">
        <f t="shared" si="28"/>
        <v>1016.7900000000001</v>
      </c>
      <c r="L622" s="461">
        <v>56.71</v>
      </c>
      <c r="M622" s="462">
        <v>4.92</v>
      </c>
      <c r="N622" s="456" t="s">
        <v>551</v>
      </c>
    </row>
    <row r="623" spans="1:14" ht="21" customHeight="1">
      <c r="A623" s="457">
        <f t="shared" si="29"/>
        <v>615</v>
      </c>
      <c r="B623" s="450" t="s">
        <v>53</v>
      </c>
      <c r="C623" s="451" t="s">
        <v>54</v>
      </c>
      <c r="D623" s="451" t="s">
        <v>620</v>
      </c>
      <c r="E623" s="450" t="s">
        <v>586</v>
      </c>
      <c r="F623" s="458" t="s">
        <v>543</v>
      </c>
      <c r="G623" s="459">
        <v>568.9200000000001</v>
      </c>
      <c r="H623" s="459">
        <v>976.46</v>
      </c>
      <c r="I623" s="459">
        <f t="shared" si="27"/>
        <v>1545.38</v>
      </c>
      <c r="J623" s="459">
        <v>844.46</v>
      </c>
      <c r="K623" s="459">
        <f t="shared" si="28"/>
        <v>700.9200000000001</v>
      </c>
      <c r="L623" s="461">
        <v>50.92</v>
      </c>
      <c r="M623" s="462">
        <v>4.42</v>
      </c>
      <c r="N623" s="456" t="s">
        <v>551</v>
      </c>
    </row>
    <row r="624" spans="1:14" ht="21" customHeight="1">
      <c r="A624" s="457">
        <f t="shared" si="29"/>
        <v>616</v>
      </c>
      <c r="B624" s="450" t="s">
        <v>55</v>
      </c>
      <c r="C624" s="451" t="s">
        <v>56</v>
      </c>
      <c r="D624" s="451" t="s">
        <v>525</v>
      </c>
      <c r="E624" s="450" t="s">
        <v>526</v>
      </c>
      <c r="F624" s="458" t="s">
        <v>543</v>
      </c>
      <c r="G624" s="459">
        <v>923.47</v>
      </c>
      <c r="H624" s="459">
        <v>1118</v>
      </c>
      <c r="I624" s="459">
        <f t="shared" si="27"/>
        <v>2041.47</v>
      </c>
      <c r="J624" s="459">
        <v>695.1199999999999</v>
      </c>
      <c r="K624" s="459">
        <f t="shared" si="28"/>
        <v>1346.3500000000001</v>
      </c>
      <c r="L624" s="461">
        <v>58.97</v>
      </c>
      <c r="M624" s="462">
        <v>6.37</v>
      </c>
      <c r="N624" s="456" t="s">
        <v>507</v>
      </c>
    </row>
    <row r="625" spans="1:14" ht="21" customHeight="1">
      <c r="A625" s="457">
        <f t="shared" si="29"/>
        <v>617</v>
      </c>
      <c r="B625" s="450" t="s">
        <v>57</v>
      </c>
      <c r="C625" s="451" t="s">
        <v>58</v>
      </c>
      <c r="D625" s="451" t="s">
        <v>554</v>
      </c>
      <c r="E625" s="450" t="s">
        <v>521</v>
      </c>
      <c r="F625" s="458" t="s">
        <v>522</v>
      </c>
      <c r="G625" s="459">
        <v>662.7900000000001</v>
      </c>
      <c r="H625" s="459">
        <v>1118</v>
      </c>
      <c r="I625" s="459">
        <f t="shared" si="27"/>
        <v>1780.79</v>
      </c>
      <c r="J625" s="459">
        <v>981.4</v>
      </c>
      <c r="K625" s="459">
        <f t="shared" si="28"/>
        <v>799.39</v>
      </c>
      <c r="L625" s="461">
        <v>58.69</v>
      </c>
      <c r="M625" s="462">
        <v>6.359999999999999</v>
      </c>
      <c r="N625" s="456" t="s">
        <v>507</v>
      </c>
    </row>
    <row r="626" spans="1:14" ht="21" customHeight="1">
      <c r="A626" s="457">
        <f t="shared" si="29"/>
        <v>618</v>
      </c>
      <c r="B626" s="450" t="s">
        <v>59</v>
      </c>
      <c r="C626" s="451" t="s">
        <v>60</v>
      </c>
      <c r="D626" s="451" t="s">
        <v>554</v>
      </c>
      <c r="E626" s="450" t="s">
        <v>521</v>
      </c>
      <c r="F626" s="458" t="s">
        <v>522</v>
      </c>
      <c r="G626" s="459">
        <v>1186.4</v>
      </c>
      <c r="H626" s="459">
        <v>1118</v>
      </c>
      <c r="I626" s="459">
        <f t="shared" si="27"/>
        <v>2304.4</v>
      </c>
      <c r="J626" s="459">
        <v>1238.15</v>
      </c>
      <c r="K626" s="459">
        <f t="shared" si="28"/>
        <v>1066.25</v>
      </c>
      <c r="L626" s="461">
        <v>59.44</v>
      </c>
      <c r="M626" s="462">
        <v>6.4399999999999995</v>
      </c>
      <c r="N626" s="456" t="s">
        <v>507</v>
      </c>
    </row>
    <row r="627" spans="1:14" ht="21" customHeight="1">
      <c r="A627" s="457">
        <f t="shared" si="29"/>
        <v>619</v>
      </c>
      <c r="B627" s="450" t="s">
        <v>61</v>
      </c>
      <c r="C627" s="451" t="s">
        <v>62</v>
      </c>
      <c r="D627" s="451" t="s">
        <v>554</v>
      </c>
      <c r="E627" s="450" t="s">
        <v>521</v>
      </c>
      <c r="F627" s="458" t="s">
        <v>506</v>
      </c>
      <c r="G627" s="459">
        <v>1284.66</v>
      </c>
      <c r="H627" s="459">
        <v>1118</v>
      </c>
      <c r="I627" s="459">
        <f t="shared" si="27"/>
        <v>2402.66</v>
      </c>
      <c r="J627" s="459">
        <v>502.83</v>
      </c>
      <c r="K627" s="459">
        <f t="shared" si="28"/>
        <v>1899.83</v>
      </c>
      <c r="L627" s="461">
        <v>64</v>
      </c>
      <c r="M627" s="462">
        <v>6.93</v>
      </c>
      <c r="N627" s="456" t="s">
        <v>507</v>
      </c>
    </row>
    <row r="628" spans="1:14" ht="21" customHeight="1">
      <c r="A628" s="457">
        <f t="shared" si="29"/>
        <v>620</v>
      </c>
      <c r="B628" s="450" t="s">
        <v>63</v>
      </c>
      <c r="C628" s="451" t="s">
        <v>64</v>
      </c>
      <c r="D628" s="451" t="s">
        <v>525</v>
      </c>
      <c r="E628" s="450" t="s">
        <v>526</v>
      </c>
      <c r="F628" s="458" t="s">
        <v>522</v>
      </c>
      <c r="G628" s="459">
        <v>875.54</v>
      </c>
      <c r="H628" s="459">
        <v>1118</v>
      </c>
      <c r="I628" s="459">
        <f t="shared" si="27"/>
        <v>1993.54</v>
      </c>
      <c r="J628" s="459">
        <v>570.44</v>
      </c>
      <c r="K628" s="459">
        <f t="shared" si="28"/>
        <v>1423.1</v>
      </c>
      <c r="L628" s="461">
        <v>57.68</v>
      </c>
      <c r="M628" s="462">
        <v>6.23</v>
      </c>
      <c r="N628" s="456" t="s">
        <v>507</v>
      </c>
    </row>
    <row r="629" spans="1:14" ht="21" customHeight="1">
      <c r="A629" s="457">
        <f t="shared" si="29"/>
        <v>621</v>
      </c>
      <c r="B629" s="450" t="s">
        <v>65</v>
      </c>
      <c r="C629" s="451" t="s">
        <v>66</v>
      </c>
      <c r="D629" s="451" t="s">
        <v>554</v>
      </c>
      <c r="E629" s="450" t="s">
        <v>521</v>
      </c>
      <c r="F629" s="458" t="s">
        <v>522</v>
      </c>
      <c r="G629" s="459">
        <v>1221.42</v>
      </c>
      <c r="H629" s="459">
        <v>1118</v>
      </c>
      <c r="I629" s="459">
        <f t="shared" si="27"/>
        <v>2339.42</v>
      </c>
      <c r="J629" s="459">
        <v>143.76</v>
      </c>
      <c r="K629" s="459">
        <f t="shared" si="28"/>
        <v>2195.66</v>
      </c>
      <c r="L629" s="461">
        <v>57.24</v>
      </c>
      <c r="M629" s="462">
        <v>6.2</v>
      </c>
      <c r="N629" s="456" t="s">
        <v>507</v>
      </c>
    </row>
    <row r="630" spans="1:14" ht="21" customHeight="1">
      <c r="A630" s="457">
        <f t="shared" si="29"/>
        <v>622</v>
      </c>
      <c r="B630" s="450" t="s">
        <v>67</v>
      </c>
      <c r="C630" s="451" t="s">
        <v>68</v>
      </c>
      <c r="D630" s="451" t="s">
        <v>525</v>
      </c>
      <c r="E630" s="450" t="s">
        <v>526</v>
      </c>
      <c r="F630" s="458" t="s">
        <v>738</v>
      </c>
      <c r="G630" s="459">
        <v>860.72</v>
      </c>
      <c r="H630" s="459">
        <v>1118</v>
      </c>
      <c r="I630" s="459">
        <f t="shared" si="27"/>
        <v>1978.72</v>
      </c>
      <c r="J630" s="459">
        <v>720.52</v>
      </c>
      <c r="K630" s="459">
        <f t="shared" si="28"/>
        <v>1258.2</v>
      </c>
      <c r="L630" s="461">
        <v>58.4</v>
      </c>
      <c r="M630" s="462">
        <v>6.3100000000000005</v>
      </c>
      <c r="N630" s="456" t="s">
        <v>507</v>
      </c>
    </row>
    <row r="631" spans="1:14" ht="21" customHeight="1">
      <c r="A631" s="457">
        <f t="shared" si="29"/>
        <v>623</v>
      </c>
      <c r="B631" s="450" t="s">
        <v>69</v>
      </c>
      <c r="C631" s="451" t="s">
        <v>70</v>
      </c>
      <c r="D631" s="451" t="s">
        <v>531</v>
      </c>
      <c r="E631" s="450" t="s">
        <v>526</v>
      </c>
      <c r="F631" s="458" t="s">
        <v>543</v>
      </c>
      <c r="G631" s="459">
        <v>591.57</v>
      </c>
      <c r="H631" s="459">
        <v>1558</v>
      </c>
      <c r="I631" s="459">
        <f t="shared" si="27"/>
        <v>2149.57</v>
      </c>
      <c r="J631" s="459">
        <v>96.16</v>
      </c>
      <c r="K631" s="459">
        <f t="shared" si="28"/>
        <v>2053.4100000000003</v>
      </c>
      <c r="L631" s="461">
        <v>52.73</v>
      </c>
      <c r="M631" s="462">
        <v>4.58</v>
      </c>
      <c r="N631" s="456" t="s">
        <v>551</v>
      </c>
    </row>
    <row r="632" spans="1:14" ht="21" customHeight="1">
      <c r="A632" s="457">
        <f t="shared" si="29"/>
        <v>624</v>
      </c>
      <c r="B632" s="450" t="s">
        <v>71</v>
      </c>
      <c r="C632" s="451" t="s">
        <v>72</v>
      </c>
      <c r="D632" s="451" t="s">
        <v>846</v>
      </c>
      <c r="E632" s="450" t="s">
        <v>564</v>
      </c>
      <c r="F632" s="458" t="s">
        <v>543</v>
      </c>
      <c r="G632" s="459">
        <v>620.8100000000001</v>
      </c>
      <c r="H632" s="459">
        <v>1118</v>
      </c>
      <c r="I632" s="459">
        <f t="shared" si="27"/>
        <v>1738.81</v>
      </c>
      <c r="J632" s="459">
        <v>98.01</v>
      </c>
      <c r="K632" s="459">
        <f t="shared" si="28"/>
        <v>1640.8</v>
      </c>
      <c r="L632" s="461">
        <v>54.01</v>
      </c>
      <c r="M632" s="462">
        <v>4.71</v>
      </c>
      <c r="N632" s="463" t="s">
        <v>507</v>
      </c>
    </row>
    <row r="633" spans="1:14" ht="21" customHeight="1">
      <c r="A633" s="457">
        <f t="shared" si="29"/>
        <v>625</v>
      </c>
      <c r="B633" s="450" t="s">
        <v>73</v>
      </c>
      <c r="C633" s="451" t="s">
        <v>74</v>
      </c>
      <c r="D633" s="451" t="s">
        <v>75</v>
      </c>
      <c r="E633" s="450" t="s">
        <v>76</v>
      </c>
      <c r="F633" s="458" t="s">
        <v>517</v>
      </c>
      <c r="G633" s="459">
        <v>3453.33</v>
      </c>
      <c r="H633" s="459">
        <v>5458</v>
      </c>
      <c r="I633" s="459">
        <f t="shared" si="27"/>
        <v>8911.33</v>
      </c>
      <c r="J633" s="459">
        <v>1008.2599999999999</v>
      </c>
      <c r="K633" s="459">
        <f t="shared" si="28"/>
        <v>7903.07</v>
      </c>
      <c r="L633" s="461">
        <v>310.8</v>
      </c>
      <c r="M633" s="462">
        <v>26.93</v>
      </c>
      <c r="N633" s="465" t="s">
        <v>551</v>
      </c>
    </row>
    <row r="634" spans="1:14" ht="21" customHeight="1">
      <c r="A634" s="457">
        <f t="shared" si="29"/>
        <v>626</v>
      </c>
      <c r="B634" s="450" t="s">
        <v>77</v>
      </c>
      <c r="C634" s="451" t="s">
        <v>78</v>
      </c>
      <c r="D634" s="451" t="s">
        <v>525</v>
      </c>
      <c r="E634" s="450" t="s">
        <v>526</v>
      </c>
      <c r="F634" s="458" t="s">
        <v>512</v>
      </c>
      <c r="G634" s="459">
        <v>861.0600000000001</v>
      </c>
      <c r="H634" s="459">
        <v>1118</v>
      </c>
      <c r="I634" s="459">
        <f t="shared" si="27"/>
        <v>1979.06</v>
      </c>
      <c r="J634" s="459">
        <v>98.85</v>
      </c>
      <c r="K634" s="459">
        <f t="shared" si="28"/>
        <v>1880.21</v>
      </c>
      <c r="L634" s="461">
        <v>60.48</v>
      </c>
      <c r="M634" s="462">
        <v>6.52</v>
      </c>
      <c r="N634" s="456" t="s">
        <v>507</v>
      </c>
    </row>
    <row r="635" spans="1:14" ht="21" customHeight="1">
      <c r="A635" s="457">
        <f t="shared" si="29"/>
        <v>627</v>
      </c>
      <c r="B635" s="450" t="s">
        <v>79</v>
      </c>
      <c r="C635" s="451" t="s">
        <v>80</v>
      </c>
      <c r="D635" s="451" t="s">
        <v>558</v>
      </c>
      <c r="E635" s="450" t="s">
        <v>559</v>
      </c>
      <c r="F635" s="458" t="s">
        <v>517</v>
      </c>
      <c r="G635" s="459">
        <v>940.24</v>
      </c>
      <c r="H635" s="459">
        <v>0</v>
      </c>
      <c r="I635" s="459">
        <f t="shared" si="27"/>
        <v>940.24</v>
      </c>
      <c r="J635" s="459">
        <v>172.42999999999998</v>
      </c>
      <c r="K635" s="459">
        <f t="shared" si="28"/>
        <v>767.8100000000001</v>
      </c>
      <c r="L635" s="461">
        <v>76.69</v>
      </c>
      <c r="M635" s="462">
        <v>8.4</v>
      </c>
      <c r="N635" s="464" t="s">
        <v>507</v>
      </c>
    </row>
    <row r="636" spans="1:14" ht="21" customHeight="1">
      <c r="A636" s="457">
        <f t="shared" si="29"/>
        <v>628</v>
      </c>
      <c r="B636" s="450" t="s">
        <v>81</v>
      </c>
      <c r="C636" s="451" t="s">
        <v>82</v>
      </c>
      <c r="D636" s="451" t="s">
        <v>1660</v>
      </c>
      <c r="E636" s="450" t="s">
        <v>678</v>
      </c>
      <c r="F636" s="458" t="s">
        <v>748</v>
      </c>
      <c r="G636" s="459">
        <v>911.45</v>
      </c>
      <c r="H636" s="459">
        <v>1066.46</v>
      </c>
      <c r="I636" s="459">
        <f t="shared" si="27"/>
        <v>1977.91</v>
      </c>
      <c r="J636" s="459">
        <v>176.66</v>
      </c>
      <c r="K636" s="459">
        <f t="shared" si="28"/>
        <v>1801.25</v>
      </c>
      <c r="L636" s="461">
        <v>56.76</v>
      </c>
      <c r="M636" s="462">
        <v>6.12</v>
      </c>
      <c r="N636" s="456" t="s">
        <v>507</v>
      </c>
    </row>
    <row r="637" spans="1:14" ht="21" customHeight="1">
      <c r="A637" s="457">
        <f t="shared" si="29"/>
        <v>629</v>
      </c>
      <c r="B637" s="450" t="s">
        <v>83</v>
      </c>
      <c r="C637" s="451" t="s">
        <v>84</v>
      </c>
      <c r="D637" s="451" t="s">
        <v>612</v>
      </c>
      <c r="E637" s="450" t="s">
        <v>613</v>
      </c>
      <c r="F637" s="458" t="s">
        <v>522</v>
      </c>
      <c r="G637" s="459">
        <v>986.62</v>
      </c>
      <c r="H637" s="459">
        <v>1118</v>
      </c>
      <c r="I637" s="459">
        <f t="shared" si="27"/>
        <v>2104.62</v>
      </c>
      <c r="J637" s="459">
        <v>690.3</v>
      </c>
      <c r="K637" s="459">
        <f t="shared" si="28"/>
        <v>1414.32</v>
      </c>
      <c r="L637" s="461">
        <v>57.28</v>
      </c>
      <c r="M637" s="462">
        <v>6.17</v>
      </c>
      <c r="N637" s="456" t="s">
        <v>507</v>
      </c>
    </row>
    <row r="638" spans="1:14" ht="21" customHeight="1">
      <c r="A638" s="457">
        <f t="shared" si="29"/>
        <v>630</v>
      </c>
      <c r="B638" s="450" t="s">
        <v>85</v>
      </c>
      <c r="C638" s="451" t="s">
        <v>86</v>
      </c>
      <c r="D638" s="451" t="s">
        <v>846</v>
      </c>
      <c r="E638" s="450" t="s">
        <v>564</v>
      </c>
      <c r="F638" s="458" t="s">
        <v>517</v>
      </c>
      <c r="G638" s="459">
        <v>671.2</v>
      </c>
      <c r="H638" s="459">
        <v>1118</v>
      </c>
      <c r="I638" s="459">
        <f t="shared" si="27"/>
        <v>1789.2</v>
      </c>
      <c r="J638" s="459">
        <v>161.05</v>
      </c>
      <c r="K638" s="459">
        <f t="shared" si="28"/>
        <v>1628.15</v>
      </c>
      <c r="L638" s="461">
        <v>58.55</v>
      </c>
      <c r="M638" s="462">
        <v>5.109999999999999</v>
      </c>
      <c r="N638" s="456" t="s">
        <v>551</v>
      </c>
    </row>
    <row r="639" spans="1:14" ht="21" customHeight="1">
      <c r="A639" s="457">
        <f t="shared" si="29"/>
        <v>631</v>
      </c>
      <c r="B639" s="450" t="s">
        <v>87</v>
      </c>
      <c r="C639" s="451" t="s">
        <v>88</v>
      </c>
      <c r="D639" s="451" t="s">
        <v>541</v>
      </c>
      <c r="E639" s="450" t="s">
        <v>542</v>
      </c>
      <c r="F639" s="458" t="s">
        <v>607</v>
      </c>
      <c r="G639" s="459">
        <v>656.5500000000001</v>
      </c>
      <c r="H639" s="459">
        <v>1118</v>
      </c>
      <c r="I639" s="459">
        <f t="shared" si="27"/>
        <v>1774.5500000000002</v>
      </c>
      <c r="J639" s="459">
        <v>161.82</v>
      </c>
      <c r="K639" s="459">
        <f t="shared" si="28"/>
        <v>1612.7300000000002</v>
      </c>
      <c r="L639" s="461">
        <v>58.81</v>
      </c>
      <c r="M639" s="462">
        <v>6.34</v>
      </c>
      <c r="N639" s="456" t="s">
        <v>507</v>
      </c>
    </row>
    <row r="640" spans="1:14" ht="21" customHeight="1">
      <c r="A640" s="457">
        <f t="shared" si="29"/>
        <v>632</v>
      </c>
      <c r="B640" s="450" t="s">
        <v>89</v>
      </c>
      <c r="C640" s="451" t="s">
        <v>90</v>
      </c>
      <c r="D640" s="451" t="s">
        <v>531</v>
      </c>
      <c r="E640" s="450" t="s">
        <v>555</v>
      </c>
      <c r="F640" s="458" t="s">
        <v>522</v>
      </c>
      <c r="G640" s="459">
        <v>700.91</v>
      </c>
      <c r="H640" s="459">
        <v>1558</v>
      </c>
      <c r="I640" s="459">
        <f t="shared" si="27"/>
        <v>2258.91</v>
      </c>
      <c r="J640" s="459">
        <v>943.52</v>
      </c>
      <c r="K640" s="459">
        <f t="shared" si="28"/>
        <v>1315.3899999999999</v>
      </c>
      <c r="L640" s="461">
        <v>61.67</v>
      </c>
      <c r="M640" s="462">
        <v>5.37</v>
      </c>
      <c r="N640" s="456" t="s">
        <v>551</v>
      </c>
    </row>
    <row r="641" spans="1:14" ht="21" customHeight="1">
      <c r="A641" s="457">
        <f t="shared" si="29"/>
        <v>633</v>
      </c>
      <c r="B641" s="450" t="s">
        <v>91</v>
      </c>
      <c r="C641" s="451" t="s">
        <v>92</v>
      </c>
      <c r="D641" s="451" t="s">
        <v>541</v>
      </c>
      <c r="E641" s="450" t="s">
        <v>542</v>
      </c>
      <c r="F641" s="458" t="s">
        <v>522</v>
      </c>
      <c r="G641" s="459">
        <v>3.1</v>
      </c>
      <c r="H641" s="459">
        <v>1118</v>
      </c>
      <c r="I641" s="459">
        <f t="shared" si="27"/>
        <v>1121.1</v>
      </c>
      <c r="J641" s="459">
        <v>530.69</v>
      </c>
      <c r="K641" s="459">
        <f t="shared" si="28"/>
        <v>590.4099999999999</v>
      </c>
      <c r="L641" s="461">
        <v>0</v>
      </c>
      <c r="M641" s="462">
        <v>0</v>
      </c>
      <c r="N641" s="456" t="s">
        <v>507</v>
      </c>
    </row>
    <row r="642" spans="1:14" ht="21" customHeight="1">
      <c r="A642" s="457">
        <f t="shared" si="29"/>
        <v>634</v>
      </c>
      <c r="B642" s="450" t="s">
        <v>93</v>
      </c>
      <c r="C642" s="451" t="s">
        <v>94</v>
      </c>
      <c r="D642" s="451" t="s">
        <v>541</v>
      </c>
      <c r="E642" s="450" t="s">
        <v>542</v>
      </c>
      <c r="F642" s="458" t="s">
        <v>522</v>
      </c>
      <c r="G642" s="459">
        <v>1201.2200000000003</v>
      </c>
      <c r="H642" s="459">
        <v>1118</v>
      </c>
      <c r="I642" s="459">
        <f t="shared" si="27"/>
        <v>2319.2200000000003</v>
      </c>
      <c r="J642" s="459">
        <v>720.98</v>
      </c>
      <c r="K642" s="459">
        <f t="shared" si="28"/>
        <v>1598.2400000000002</v>
      </c>
      <c r="L642" s="461">
        <v>58.61</v>
      </c>
      <c r="M642" s="462">
        <v>6.3100000000000005</v>
      </c>
      <c r="N642" s="456" t="s">
        <v>507</v>
      </c>
    </row>
    <row r="643" spans="1:14" ht="21" customHeight="1">
      <c r="A643" s="457">
        <f t="shared" si="29"/>
        <v>635</v>
      </c>
      <c r="B643" s="450" t="s">
        <v>95</v>
      </c>
      <c r="C643" s="451" t="s">
        <v>96</v>
      </c>
      <c r="D643" s="451" t="s">
        <v>695</v>
      </c>
      <c r="E643" s="450" t="s">
        <v>654</v>
      </c>
      <c r="F643" s="458" t="s">
        <v>522</v>
      </c>
      <c r="G643" s="459">
        <v>1675.3899999999999</v>
      </c>
      <c r="H643" s="459">
        <v>1118</v>
      </c>
      <c r="I643" s="459">
        <f t="shared" si="27"/>
        <v>2793.39</v>
      </c>
      <c r="J643" s="459">
        <v>758.65</v>
      </c>
      <c r="K643" s="459">
        <f t="shared" si="28"/>
        <v>2034.7399999999998</v>
      </c>
      <c r="L643" s="461">
        <v>76.69</v>
      </c>
      <c r="M643" s="462">
        <v>8.4</v>
      </c>
      <c r="N643" s="456" t="s">
        <v>507</v>
      </c>
    </row>
    <row r="644" spans="1:14" ht="21" customHeight="1">
      <c r="A644" s="457">
        <f t="shared" si="29"/>
        <v>636</v>
      </c>
      <c r="B644" s="450" t="s">
        <v>97</v>
      </c>
      <c r="C644" s="451" t="s">
        <v>98</v>
      </c>
      <c r="D644" s="451" t="s">
        <v>612</v>
      </c>
      <c r="E644" s="450" t="s">
        <v>613</v>
      </c>
      <c r="F644" s="458" t="s">
        <v>522</v>
      </c>
      <c r="G644" s="459">
        <v>573.58</v>
      </c>
      <c r="H644" s="459">
        <v>929.28</v>
      </c>
      <c r="I644" s="459">
        <f t="shared" si="27"/>
        <v>1502.8600000000001</v>
      </c>
      <c r="J644" s="459">
        <v>846.5899999999999</v>
      </c>
      <c r="K644" s="459">
        <f t="shared" si="28"/>
        <v>656.2700000000002</v>
      </c>
      <c r="L644" s="461">
        <v>51.34</v>
      </c>
      <c r="M644" s="462">
        <v>4.45</v>
      </c>
      <c r="N644" s="456" t="s">
        <v>551</v>
      </c>
    </row>
    <row r="645" spans="1:14" ht="21" customHeight="1">
      <c r="A645" s="457">
        <f t="shared" si="29"/>
        <v>637</v>
      </c>
      <c r="B645" s="450" t="s">
        <v>99</v>
      </c>
      <c r="C645" s="451" t="s">
        <v>100</v>
      </c>
      <c r="D645" s="451" t="s">
        <v>554</v>
      </c>
      <c r="E645" s="450" t="s">
        <v>521</v>
      </c>
      <c r="F645" s="458" t="s">
        <v>522</v>
      </c>
      <c r="G645" s="459">
        <v>692.83</v>
      </c>
      <c r="H645" s="459">
        <v>1118</v>
      </c>
      <c r="I645" s="459">
        <f t="shared" si="27"/>
        <v>1810.83</v>
      </c>
      <c r="J645" s="459">
        <v>996.4300000000001</v>
      </c>
      <c r="K645" s="459">
        <f t="shared" si="28"/>
        <v>814.3999999999999</v>
      </c>
      <c r="L645" s="461">
        <v>61.39</v>
      </c>
      <c r="M645" s="462">
        <v>6.64</v>
      </c>
      <c r="N645" s="456" t="s">
        <v>507</v>
      </c>
    </row>
    <row r="646" spans="1:14" ht="21" customHeight="1">
      <c r="A646" s="457">
        <f t="shared" si="29"/>
        <v>638</v>
      </c>
      <c r="B646" s="450" t="s">
        <v>101</v>
      </c>
      <c r="C646" s="451" t="s">
        <v>102</v>
      </c>
      <c r="D646" s="451" t="s">
        <v>554</v>
      </c>
      <c r="E646" s="450" t="s">
        <v>521</v>
      </c>
      <c r="F646" s="458" t="s">
        <v>522</v>
      </c>
      <c r="G646" s="459">
        <v>875.96</v>
      </c>
      <c r="H646" s="459">
        <v>1118</v>
      </c>
      <c r="I646" s="459">
        <f t="shared" si="27"/>
        <v>1993.96</v>
      </c>
      <c r="J646" s="459">
        <v>676.66</v>
      </c>
      <c r="K646" s="459">
        <f t="shared" si="28"/>
        <v>1317.3000000000002</v>
      </c>
      <c r="L646" s="461">
        <v>61.37</v>
      </c>
      <c r="M646" s="462">
        <v>5.33</v>
      </c>
      <c r="N646" s="463" t="s">
        <v>507</v>
      </c>
    </row>
    <row r="647" spans="1:14" ht="21" customHeight="1">
      <c r="A647" s="457">
        <f t="shared" si="29"/>
        <v>639</v>
      </c>
      <c r="B647" s="450" t="s">
        <v>103</v>
      </c>
      <c r="C647" s="451" t="s">
        <v>104</v>
      </c>
      <c r="D647" s="451" t="s">
        <v>541</v>
      </c>
      <c r="E647" s="450" t="s">
        <v>542</v>
      </c>
      <c r="F647" s="458" t="s">
        <v>537</v>
      </c>
      <c r="G647" s="459">
        <v>673.3100000000001</v>
      </c>
      <c r="H647" s="459">
        <v>1070.82</v>
      </c>
      <c r="I647" s="459">
        <f t="shared" si="27"/>
        <v>1744.13</v>
      </c>
      <c r="J647" s="459">
        <v>243.45999999999998</v>
      </c>
      <c r="K647" s="459">
        <f t="shared" si="28"/>
        <v>1500.67</v>
      </c>
      <c r="L647" s="461">
        <v>60.32</v>
      </c>
      <c r="M647" s="462">
        <v>6.5</v>
      </c>
      <c r="N647" s="456" t="s">
        <v>507</v>
      </c>
    </row>
    <row r="648" spans="1:14" ht="21" customHeight="1">
      <c r="A648" s="457">
        <f t="shared" si="29"/>
        <v>640</v>
      </c>
      <c r="B648" s="450" t="s">
        <v>105</v>
      </c>
      <c r="C648" s="451" t="s">
        <v>106</v>
      </c>
      <c r="D648" s="451" t="s">
        <v>554</v>
      </c>
      <c r="E648" s="450" t="s">
        <v>521</v>
      </c>
      <c r="F648" s="458" t="s">
        <v>537</v>
      </c>
      <c r="G648" s="459">
        <v>750.22</v>
      </c>
      <c r="H648" s="459">
        <v>1118</v>
      </c>
      <c r="I648" s="459">
        <f t="shared" si="27"/>
        <v>1868.22</v>
      </c>
      <c r="J648" s="459">
        <v>93.62</v>
      </c>
      <c r="K648" s="459">
        <f t="shared" si="28"/>
        <v>1774.6</v>
      </c>
      <c r="L648" s="461">
        <v>63.2</v>
      </c>
      <c r="M648" s="462">
        <v>6.84</v>
      </c>
      <c r="N648" s="456" t="s">
        <v>507</v>
      </c>
    </row>
    <row r="649" spans="1:14" ht="21" customHeight="1">
      <c r="A649" s="457">
        <f t="shared" si="29"/>
        <v>641</v>
      </c>
      <c r="B649" s="450" t="s">
        <v>107</v>
      </c>
      <c r="C649" s="451" t="s">
        <v>108</v>
      </c>
      <c r="D649" s="451" t="s">
        <v>546</v>
      </c>
      <c r="E649" s="450" t="s">
        <v>681</v>
      </c>
      <c r="F649" s="458" t="s">
        <v>748</v>
      </c>
      <c r="G649" s="459">
        <v>1955.27</v>
      </c>
      <c r="H649" s="459">
        <v>0</v>
      </c>
      <c r="I649" s="459">
        <f t="shared" si="27"/>
        <v>1955.27</v>
      </c>
      <c r="J649" s="459">
        <v>170.13000000000002</v>
      </c>
      <c r="K649" s="459">
        <f t="shared" si="28"/>
        <v>1785.1399999999999</v>
      </c>
      <c r="L649" s="461">
        <v>83.92</v>
      </c>
      <c r="M649" s="462">
        <v>9.18</v>
      </c>
      <c r="N649" s="464" t="s">
        <v>507</v>
      </c>
    </row>
    <row r="650" spans="1:14" ht="21" customHeight="1">
      <c r="A650" s="457">
        <f t="shared" si="29"/>
        <v>642</v>
      </c>
      <c r="B650" s="450" t="s">
        <v>109</v>
      </c>
      <c r="C650" s="451" t="s">
        <v>110</v>
      </c>
      <c r="D650" s="451" t="s">
        <v>563</v>
      </c>
      <c r="E650" s="450" t="s">
        <v>555</v>
      </c>
      <c r="F650" s="458" t="s">
        <v>522</v>
      </c>
      <c r="G650" s="459">
        <v>770.3000000000001</v>
      </c>
      <c r="H650" s="459">
        <v>1148</v>
      </c>
      <c r="I650" s="459">
        <f aca="true" t="shared" si="30" ref="I650:I713">SUM(G650:H650)</f>
        <v>1918.3000000000002</v>
      </c>
      <c r="J650" s="459">
        <v>133.98000000000002</v>
      </c>
      <c r="K650" s="459">
        <f aca="true" t="shared" si="31" ref="K650:K713">I650-J650</f>
        <v>1784.3200000000002</v>
      </c>
      <c r="L650" s="461">
        <v>61.31</v>
      </c>
      <c r="M650" s="462">
        <v>6.66</v>
      </c>
      <c r="N650" s="456" t="s">
        <v>507</v>
      </c>
    </row>
    <row r="651" spans="1:14" ht="21" customHeight="1">
      <c r="A651" s="457">
        <f aca="true" t="shared" si="32" ref="A651:A714">A650+1</f>
        <v>643</v>
      </c>
      <c r="B651" s="450" t="s">
        <v>111</v>
      </c>
      <c r="C651" s="451" t="s">
        <v>112</v>
      </c>
      <c r="D651" s="451" t="s">
        <v>531</v>
      </c>
      <c r="E651" s="450" t="s">
        <v>521</v>
      </c>
      <c r="F651" s="458" t="s">
        <v>543</v>
      </c>
      <c r="G651" s="459">
        <v>721.83</v>
      </c>
      <c r="H651" s="459">
        <v>1118</v>
      </c>
      <c r="I651" s="459">
        <f t="shared" si="30"/>
        <v>1839.83</v>
      </c>
      <c r="J651" s="459">
        <v>110.94</v>
      </c>
      <c r="K651" s="459">
        <f t="shared" si="31"/>
        <v>1728.8899999999999</v>
      </c>
      <c r="L651" s="461">
        <v>64</v>
      </c>
      <c r="M651" s="462">
        <v>6.93</v>
      </c>
      <c r="N651" s="456" t="s">
        <v>507</v>
      </c>
    </row>
    <row r="652" spans="1:14" ht="21" customHeight="1">
      <c r="A652" s="457">
        <f t="shared" si="32"/>
        <v>644</v>
      </c>
      <c r="B652" s="450" t="s">
        <v>113</v>
      </c>
      <c r="C652" s="451" t="s">
        <v>114</v>
      </c>
      <c r="D652" s="451" t="s">
        <v>554</v>
      </c>
      <c r="E652" s="450" t="s">
        <v>521</v>
      </c>
      <c r="F652" s="458" t="s">
        <v>517</v>
      </c>
      <c r="G652" s="459">
        <v>1267.33</v>
      </c>
      <c r="H652" s="459">
        <v>1118</v>
      </c>
      <c r="I652" s="459">
        <f t="shared" si="30"/>
        <v>2385.33</v>
      </c>
      <c r="J652" s="459">
        <v>573.02</v>
      </c>
      <c r="K652" s="459">
        <f t="shared" si="31"/>
        <v>1812.31</v>
      </c>
      <c r="L652" s="461">
        <v>61.37</v>
      </c>
      <c r="M652" s="462">
        <v>6.64</v>
      </c>
      <c r="N652" s="456" t="s">
        <v>507</v>
      </c>
    </row>
    <row r="653" spans="1:14" ht="21" customHeight="1">
      <c r="A653" s="457">
        <f t="shared" si="32"/>
        <v>645</v>
      </c>
      <c r="B653" s="450" t="s">
        <v>115</v>
      </c>
      <c r="C653" s="451" t="s">
        <v>116</v>
      </c>
      <c r="D653" s="451" t="s">
        <v>535</v>
      </c>
      <c r="E653" s="450" t="s">
        <v>571</v>
      </c>
      <c r="F653" s="458" t="s">
        <v>517</v>
      </c>
      <c r="G653" s="459">
        <v>991.9599999999999</v>
      </c>
      <c r="H653" s="459">
        <v>1118</v>
      </c>
      <c r="I653" s="459">
        <f t="shared" si="30"/>
        <v>2109.96</v>
      </c>
      <c r="J653" s="459">
        <v>221.51000000000002</v>
      </c>
      <c r="K653" s="459">
        <f t="shared" si="31"/>
        <v>1888.45</v>
      </c>
      <c r="L653" s="461">
        <v>81.35</v>
      </c>
      <c r="M653" s="462">
        <v>8.9</v>
      </c>
      <c r="N653" s="456" t="s">
        <v>538</v>
      </c>
    </row>
    <row r="654" spans="1:14" ht="21" customHeight="1">
      <c r="A654" s="457">
        <f t="shared" si="32"/>
        <v>646</v>
      </c>
      <c r="B654" s="450" t="s">
        <v>117</v>
      </c>
      <c r="C654" s="451" t="s">
        <v>118</v>
      </c>
      <c r="D654" s="451" t="s">
        <v>554</v>
      </c>
      <c r="E654" s="450" t="s">
        <v>521</v>
      </c>
      <c r="F654" s="458" t="s">
        <v>537</v>
      </c>
      <c r="G654" s="459">
        <v>1206.5300000000002</v>
      </c>
      <c r="H654" s="459">
        <v>1118</v>
      </c>
      <c r="I654" s="459">
        <f t="shared" si="30"/>
        <v>2324.53</v>
      </c>
      <c r="J654" s="459">
        <v>97.29</v>
      </c>
      <c r="K654" s="459">
        <f t="shared" si="31"/>
        <v>2227.2400000000002</v>
      </c>
      <c r="L654" s="461">
        <v>56.97</v>
      </c>
      <c r="M654" s="462">
        <v>6.16</v>
      </c>
      <c r="N654" s="456" t="s">
        <v>507</v>
      </c>
    </row>
    <row r="655" spans="1:14" ht="21" customHeight="1">
      <c r="A655" s="457">
        <f t="shared" si="32"/>
        <v>647</v>
      </c>
      <c r="B655" s="450" t="s">
        <v>119</v>
      </c>
      <c r="C655" s="451" t="s">
        <v>120</v>
      </c>
      <c r="D655" s="451" t="s">
        <v>554</v>
      </c>
      <c r="E655" s="450" t="s">
        <v>521</v>
      </c>
      <c r="F655" s="458" t="s">
        <v>522</v>
      </c>
      <c r="G655" s="459">
        <v>1238.4700000000003</v>
      </c>
      <c r="H655" s="459">
        <v>1118</v>
      </c>
      <c r="I655" s="459">
        <f t="shared" si="30"/>
        <v>2356.4700000000003</v>
      </c>
      <c r="J655" s="459">
        <v>99.10999999999999</v>
      </c>
      <c r="K655" s="459">
        <f t="shared" si="31"/>
        <v>2257.36</v>
      </c>
      <c r="L655" s="461">
        <v>58.68</v>
      </c>
      <c r="M655" s="462">
        <v>6.359999999999999</v>
      </c>
      <c r="N655" s="456" t="s">
        <v>507</v>
      </c>
    </row>
    <row r="656" spans="1:14" ht="21" customHeight="1">
      <c r="A656" s="457">
        <f t="shared" si="32"/>
        <v>648</v>
      </c>
      <c r="B656" s="450" t="s">
        <v>121</v>
      </c>
      <c r="C656" s="451" t="s">
        <v>122</v>
      </c>
      <c r="D656" s="451" t="s">
        <v>695</v>
      </c>
      <c r="E656" s="450" t="s">
        <v>654</v>
      </c>
      <c r="F656" s="458" t="s">
        <v>537</v>
      </c>
      <c r="G656" s="459">
        <v>1651.06</v>
      </c>
      <c r="H656" s="459">
        <v>1118</v>
      </c>
      <c r="I656" s="459">
        <f t="shared" si="30"/>
        <v>2769.06</v>
      </c>
      <c r="J656" s="459">
        <v>1472.98</v>
      </c>
      <c r="K656" s="459">
        <f t="shared" si="31"/>
        <v>1296.08</v>
      </c>
      <c r="L656" s="461">
        <v>79.59</v>
      </c>
      <c r="M656" s="462">
        <v>8.71</v>
      </c>
      <c r="N656" s="456" t="s">
        <v>507</v>
      </c>
    </row>
    <row r="657" spans="1:14" ht="21" customHeight="1">
      <c r="A657" s="457">
        <f t="shared" si="32"/>
        <v>649</v>
      </c>
      <c r="B657" s="450" t="s">
        <v>123</v>
      </c>
      <c r="C657" s="451" t="s">
        <v>124</v>
      </c>
      <c r="D657" s="451" t="s">
        <v>585</v>
      </c>
      <c r="E657" s="450" t="s">
        <v>586</v>
      </c>
      <c r="F657" s="458" t="s">
        <v>522</v>
      </c>
      <c r="G657" s="459">
        <v>839.02</v>
      </c>
      <c r="H657" s="459">
        <v>980.82</v>
      </c>
      <c r="I657" s="459">
        <f t="shared" si="30"/>
        <v>1819.8400000000001</v>
      </c>
      <c r="J657" s="459">
        <v>788.52</v>
      </c>
      <c r="K657" s="459">
        <f t="shared" si="31"/>
        <v>1031.3200000000002</v>
      </c>
      <c r="L657" s="461">
        <v>57.53</v>
      </c>
      <c r="M657" s="462">
        <v>6.2</v>
      </c>
      <c r="N657" s="456" t="s">
        <v>507</v>
      </c>
    </row>
    <row r="658" spans="1:14" ht="21" customHeight="1">
      <c r="A658" s="457">
        <f t="shared" si="32"/>
        <v>650</v>
      </c>
      <c r="B658" s="450" t="s">
        <v>125</v>
      </c>
      <c r="C658" s="451" t="s">
        <v>126</v>
      </c>
      <c r="D658" s="451" t="s">
        <v>531</v>
      </c>
      <c r="E658" s="450" t="s">
        <v>555</v>
      </c>
      <c r="F658" s="458" t="s">
        <v>522</v>
      </c>
      <c r="G658" s="459">
        <v>1071.48</v>
      </c>
      <c r="H658" s="459">
        <v>1118</v>
      </c>
      <c r="I658" s="459">
        <f t="shared" si="30"/>
        <v>2189.48</v>
      </c>
      <c r="J658" s="459">
        <v>140.68</v>
      </c>
      <c r="K658" s="459">
        <f t="shared" si="31"/>
        <v>2048.8</v>
      </c>
      <c r="L658" s="461">
        <v>59.53</v>
      </c>
      <c r="M658" s="462">
        <v>6.46</v>
      </c>
      <c r="N658" s="456" t="s">
        <v>507</v>
      </c>
    </row>
    <row r="659" spans="1:14" ht="21" customHeight="1">
      <c r="A659" s="457">
        <f t="shared" si="32"/>
        <v>651</v>
      </c>
      <c r="B659" s="450" t="s">
        <v>127</v>
      </c>
      <c r="C659" s="451" t="s">
        <v>128</v>
      </c>
      <c r="D659" s="451" t="s">
        <v>558</v>
      </c>
      <c r="E659" s="450" t="s">
        <v>851</v>
      </c>
      <c r="F659" s="458" t="s">
        <v>543</v>
      </c>
      <c r="G659" s="459">
        <v>976.5400000000001</v>
      </c>
      <c r="H659" s="459">
        <v>1118</v>
      </c>
      <c r="I659" s="459">
        <f t="shared" si="30"/>
        <v>2094.54</v>
      </c>
      <c r="J659" s="459">
        <v>140.5</v>
      </c>
      <c r="K659" s="459">
        <f t="shared" si="31"/>
        <v>1954.04</v>
      </c>
      <c r="L659" s="461">
        <v>79.96</v>
      </c>
      <c r="M659" s="462">
        <v>8.75</v>
      </c>
      <c r="N659" s="456" t="s">
        <v>507</v>
      </c>
    </row>
    <row r="660" spans="1:14" ht="21" customHeight="1">
      <c r="A660" s="457">
        <f t="shared" si="32"/>
        <v>652</v>
      </c>
      <c r="B660" s="450" t="s">
        <v>129</v>
      </c>
      <c r="C660" s="451" t="s">
        <v>130</v>
      </c>
      <c r="D660" s="451" t="s">
        <v>525</v>
      </c>
      <c r="E660" s="450" t="s">
        <v>526</v>
      </c>
      <c r="F660" s="458" t="s">
        <v>517</v>
      </c>
      <c r="G660" s="459">
        <v>836.3100000000001</v>
      </c>
      <c r="H660" s="459">
        <v>1118</v>
      </c>
      <c r="I660" s="459">
        <f t="shared" si="30"/>
        <v>1954.31</v>
      </c>
      <c r="J660" s="459">
        <v>829.98</v>
      </c>
      <c r="K660" s="459">
        <f t="shared" si="31"/>
        <v>1124.33</v>
      </c>
      <c r="L660" s="461">
        <v>58.25</v>
      </c>
      <c r="M660" s="462">
        <v>6.29</v>
      </c>
      <c r="N660" s="456" t="s">
        <v>507</v>
      </c>
    </row>
    <row r="661" spans="1:14" ht="21" customHeight="1">
      <c r="A661" s="457">
        <f t="shared" si="32"/>
        <v>653</v>
      </c>
      <c r="B661" s="450" t="s">
        <v>131</v>
      </c>
      <c r="C661" s="451" t="s">
        <v>132</v>
      </c>
      <c r="D661" s="451" t="s">
        <v>554</v>
      </c>
      <c r="E661" s="450" t="s">
        <v>555</v>
      </c>
      <c r="F661" s="458" t="s">
        <v>522</v>
      </c>
      <c r="G661" s="459">
        <v>1252.85</v>
      </c>
      <c r="H661" s="459">
        <v>1118</v>
      </c>
      <c r="I661" s="459">
        <f t="shared" si="30"/>
        <v>2370.85</v>
      </c>
      <c r="J661" s="459">
        <v>759.9300000000001</v>
      </c>
      <c r="K661" s="459">
        <f t="shared" si="31"/>
        <v>1610.9199999999998</v>
      </c>
      <c r="L661" s="461">
        <v>61.67</v>
      </c>
      <c r="M661" s="462">
        <v>6.6899999999999995</v>
      </c>
      <c r="N661" s="456" t="s">
        <v>507</v>
      </c>
    </row>
    <row r="662" spans="1:14" ht="21" customHeight="1">
      <c r="A662" s="457">
        <f t="shared" si="32"/>
        <v>654</v>
      </c>
      <c r="B662" s="450" t="s">
        <v>133</v>
      </c>
      <c r="C662" s="451" t="s">
        <v>134</v>
      </c>
      <c r="D662" s="451" t="s">
        <v>531</v>
      </c>
      <c r="E662" s="450" t="s">
        <v>526</v>
      </c>
      <c r="F662" s="458" t="s">
        <v>522</v>
      </c>
      <c r="G662" s="459">
        <v>641.21</v>
      </c>
      <c r="H662" s="459">
        <v>1118</v>
      </c>
      <c r="I662" s="459">
        <f t="shared" si="30"/>
        <v>1759.21</v>
      </c>
      <c r="J662" s="459">
        <v>112.45</v>
      </c>
      <c r="K662" s="459">
        <f t="shared" si="31"/>
        <v>1646.76</v>
      </c>
      <c r="L662" s="461">
        <v>57.2</v>
      </c>
      <c r="M662" s="462">
        <v>4.96</v>
      </c>
      <c r="N662" s="456" t="s">
        <v>551</v>
      </c>
    </row>
    <row r="663" spans="1:14" ht="21" customHeight="1">
      <c r="A663" s="457">
        <f t="shared" si="32"/>
        <v>655</v>
      </c>
      <c r="B663" s="450" t="s">
        <v>135</v>
      </c>
      <c r="C663" s="451" t="s">
        <v>136</v>
      </c>
      <c r="D663" s="451" t="s">
        <v>736</v>
      </c>
      <c r="E663" s="450" t="s">
        <v>1142</v>
      </c>
      <c r="F663" s="458" t="s">
        <v>522</v>
      </c>
      <c r="G663" s="459">
        <v>1020.13</v>
      </c>
      <c r="H663" s="459">
        <v>3458</v>
      </c>
      <c r="I663" s="459">
        <f t="shared" si="30"/>
        <v>4478.13</v>
      </c>
      <c r="J663" s="459">
        <v>892.7</v>
      </c>
      <c r="K663" s="459">
        <f t="shared" si="31"/>
        <v>3585.4300000000003</v>
      </c>
      <c r="L663" s="461">
        <v>88.83</v>
      </c>
      <c r="M663" s="462">
        <v>7.75</v>
      </c>
      <c r="N663" s="465" t="s">
        <v>551</v>
      </c>
    </row>
    <row r="664" spans="1:14" ht="21" customHeight="1">
      <c r="A664" s="457">
        <f t="shared" si="32"/>
        <v>656</v>
      </c>
      <c r="B664" s="450" t="s">
        <v>137</v>
      </c>
      <c r="C664" s="451" t="s">
        <v>138</v>
      </c>
      <c r="D664" s="451" t="s">
        <v>515</v>
      </c>
      <c r="E664" s="450" t="s">
        <v>516</v>
      </c>
      <c r="F664" s="458" t="s">
        <v>522</v>
      </c>
      <c r="G664" s="459">
        <v>895.96</v>
      </c>
      <c r="H664" s="459">
        <v>1118</v>
      </c>
      <c r="I664" s="459">
        <f t="shared" si="30"/>
        <v>2013.96</v>
      </c>
      <c r="J664" s="459">
        <v>1209.97</v>
      </c>
      <c r="K664" s="459">
        <f t="shared" si="31"/>
        <v>803.99</v>
      </c>
      <c r="L664" s="461">
        <v>60.57</v>
      </c>
      <c r="M664" s="462">
        <v>6.53</v>
      </c>
      <c r="N664" s="456" t="s">
        <v>507</v>
      </c>
    </row>
    <row r="665" spans="1:14" ht="21" customHeight="1">
      <c r="A665" s="457">
        <f t="shared" si="32"/>
        <v>657</v>
      </c>
      <c r="B665" s="450" t="s">
        <v>139</v>
      </c>
      <c r="C665" s="451" t="s">
        <v>140</v>
      </c>
      <c r="D665" s="451" t="s">
        <v>554</v>
      </c>
      <c r="E665" s="450" t="s">
        <v>521</v>
      </c>
      <c r="F665" s="458" t="s">
        <v>543</v>
      </c>
      <c r="G665" s="459">
        <v>1206.5300000000002</v>
      </c>
      <c r="H665" s="459">
        <v>938</v>
      </c>
      <c r="I665" s="459">
        <f t="shared" si="30"/>
        <v>2144.53</v>
      </c>
      <c r="J665" s="459">
        <v>823.37</v>
      </c>
      <c r="K665" s="459">
        <f t="shared" si="31"/>
        <v>1321.1600000000003</v>
      </c>
      <c r="L665" s="461">
        <v>56.97</v>
      </c>
      <c r="M665" s="462">
        <v>6.16</v>
      </c>
      <c r="N665" s="456" t="s">
        <v>507</v>
      </c>
    </row>
    <row r="666" spans="1:14" ht="21" customHeight="1">
      <c r="A666" s="457">
        <f t="shared" si="32"/>
        <v>658</v>
      </c>
      <c r="B666" s="450" t="s">
        <v>141</v>
      </c>
      <c r="C666" s="451" t="s">
        <v>142</v>
      </c>
      <c r="D666" s="451" t="s">
        <v>531</v>
      </c>
      <c r="E666" s="450" t="s">
        <v>526</v>
      </c>
      <c r="F666" s="458" t="s">
        <v>522</v>
      </c>
      <c r="G666" s="459">
        <v>641.87</v>
      </c>
      <c r="H666" s="459">
        <v>1118</v>
      </c>
      <c r="I666" s="459">
        <f t="shared" si="30"/>
        <v>1759.87</v>
      </c>
      <c r="J666" s="459">
        <v>562.86</v>
      </c>
      <c r="K666" s="459">
        <f t="shared" si="31"/>
        <v>1197.0099999999998</v>
      </c>
      <c r="L666" s="461">
        <v>57.26</v>
      </c>
      <c r="M666" s="462">
        <v>4.96</v>
      </c>
      <c r="N666" s="456" t="s">
        <v>551</v>
      </c>
    </row>
    <row r="667" spans="1:14" ht="21" customHeight="1">
      <c r="A667" s="457">
        <f t="shared" si="32"/>
        <v>659</v>
      </c>
      <c r="B667" s="450" t="s">
        <v>143</v>
      </c>
      <c r="C667" s="451" t="s">
        <v>144</v>
      </c>
      <c r="D667" s="451" t="s">
        <v>846</v>
      </c>
      <c r="E667" s="450" t="s">
        <v>555</v>
      </c>
      <c r="F667" s="458" t="s">
        <v>537</v>
      </c>
      <c r="G667" s="459">
        <v>656.8700000000001</v>
      </c>
      <c r="H667" s="459">
        <v>0</v>
      </c>
      <c r="I667" s="459">
        <f t="shared" si="30"/>
        <v>656.8700000000001</v>
      </c>
      <c r="J667" s="459">
        <v>120.24</v>
      </c>
      <c r="K667" s="459">
        <f t="shared" si="31"/>
        <v>536.6300000000001</v>
      </c>
      <c r="L667" s="461">
        <v>54.16</v>
      </c>
      <c r="M667" s="462">
        <v>4.72</v>
      </c>
      <c r="N667" s="464" t="s">
        <v>551</v>
      </c>
    </row>
    <row r="668" spans="1:14" ht="21" customHeight="1">
      <c r="A668" s="457">
        <f t="shared" si="32"/>
        <v>660</v>
      </c>
      <c r="B668" s="450" t="s">
        <v>145</v>
      </c>
      <c r="C668" s="451" t="s">
        <v>146</v>
      </c>
      <c r="D668" s="451" t="s">
        <v>515</v>
      </c>
      <c r="E668" s="450" t="s">
        <v>516</v>
      </c>
      <c r="F668" s="458" t="s">
        <v>522</v>
      </c>
      <c r="G668" s="459">
        <v>1050.0900000000001</v>
      </c>
      <c r="H668" s="459">
        <v>1118</v>
      </c>
      <c r="I668" s="459">
        <f t="shared" si="30"/>
        <v>2168.09</v>
      </c>
      <c r="J668" s="459">
        <v>99.17</v>
      </c>
      <c r="K668" s="459">
        <f t="shared" si="31"/>
        <v>2068.92</v>
      </c>
      <c r="L668" s="461">
        <v>56.74</v>
      </c>
      <c r="M668" s="462">
        <v>6.12</v>
      </c>
      <c r="N668" s="456" t="s">
        <v>507</v>
      </c>
    </row>
    <row r="669" spans="1:14" ht="21" customHeight="1">
      <c r="A669" s="457">
        <f t="shared" si="32"/>
        <v>661</v>
      </c>
      <c r="B669" s="450" t="s">
        <v>147</v>
      </c>
      <c r="C669" s="451" t="s">
        <v>148</v>
      </c>
      <c r="D669" s="451" t="s">
        <v>546</v>
      </c>
      <c r="E669" s="450" t="s">
        <v>674</v>
      </c>
      <c r="F669" s="458" t="s">
        <v>543</v>
      </c>
      <c r="G669" s="459">
        <v>1746.33</v>
      </c>
      <c r="H669" s="459">
        <v>1118</v>
      </c>
      <c r="I669" s="459">
        <f t="shared" si="30"/>
        <v>2864.33</v>
      </c>
      <c r="J669" s="459">
        <v>150.37</v>
      </c>
      <c r="K669" s="459">
        <f t="shared" si="31"/>
        <v>2713.96</v>
      </c>
      <c r="L669" s="461">
        <v>80.39</v>
      </c>
      <c r="M669" s="462">
        <v>8.799999999999999</v>
      </c>
      <c r="N669" s="456" t="s">
        <v>507</v>
      </c>
    </row>
    <row r="670" spans="1:14" ht="21" customHeight="1">
      <c r="A670" s="457">
        <f t="shared" si="32"/>
        <v>662</v>
      </c>
      <c r="B670" s="450" t="s">
        <v>149</v>
      </c>
      <c r="C670" s="451" t="s">
        <v>150</v>
      </c>
      <c r="D670" s="451" t="s">
        <v>585</v>
      </c>
      <c r="E670" s="450" t="s">
        <v>586</v>
      </c>
      <c r="F670" s="458" t="s">
        <v>522</v>
      </c>
      <c r="G670" s="459">
        <v>911.46</v>
      </c>
      <c r="H670" s="459">
        <v>1118</v>
      </c>
      <c r="I670" s="459">
        <f t="shared" si="30"/>
        <v>2029.46</v>
      </c>
      <c r="J670" s="459">
        <v>507.34000000000003</v>
      </c>
      <c r="K670" s="459">
        <f t="shared" si="31"/>
        <v>1522.12</v>
      </c>
      <c r="L670" s="461">
        <v>58.84</v>
      </c>
      <c r="M670" s="462">
        <v>6.34</v>
      </c>
      <c r="N670" s="456" t="s">
        <v>507</v>
      </c>
    </row>
    <row r="671" spans="1:14" ht="21" customHeight="1">
      <c r="A671" s="457">
        <f t="shared" si="32"/>
        <v>663</v>
      </c>
      <c r="B671" s="450" t="s">
        <v>151</v>
      </c>
      <c r="C671" s="451" t="s">
        <v>152</v>
      </c>
      <c r="D671" s="451" t="s">
        <v>554</v>
      </c>
      <c r="E671" s="450" t="s">
        <v>521</v>
      </c>
      <c r="F671" s="458" t="s">
        <v>522</v>
      </c>
      <c r="G671" s="459">
        <v>1204.6100000000001</v>
      </c>
      <c r="H671" s="459">
        <v>1118</v>
      </c>
      <c r="I671" s="459">
        <f t="shared" si="30"/>
        <v>2322.61</v>
      </c>
      <c r="J671" s="459">
        <v>794.92</v>
      </c>
      <c r="K671" s="459">
        <f t="shared" si="31"/>
        <v>1527.69</v>
      </c>
      <c r="L671" s="461">
        <v>59.83</v>
      </c>
      <c r="M671" s="462">
        <v>6.47</v>
      </c>
      <c r="N671" s="456" t="s">
        <v>507</v>
      </c>
    </row>
    <row r="672" spans="1:14" ht="21" customHeight="1">
      <c r="A672" s="457">
        <f t="shared" si="32"/>
        <v>664</v>
      </c>
      <c r="B672" s="450" t="s">
        <v>153</v>
      </c>
      <c r="C672" s="451" t="s">
        <v>154</v>
      </c>
      <c r="D672" s="451" t="s">
        <v>504</v>
      </c>
      <c r="E672" s="450" t="s">
        <v>505</v>
      </c>
      <c r="F672" s="458" t="s">
        <v>543</v>
      </c>
      <c r="G672" s="459">
        <v>3295.0699999999997</v>
      </c>
      <c r="H672" s="459">
        <v>578</v>
      </c>
      <c r="I672" s="459">
        <f t="shared" si="30"/>
        <v>3873.0699999999997</v>
      </c>
      <c r="J672" s="459">
        <v>775.61</v>
      </c>
      <c r="K672" s="459">
        <f t="shared" si="31"/>
        <v>3097.4599999999996</v>
      </c>
      <c r="L672" s="461">
        <v>276.12</v>
      </c>
      <c r="M672" s="462">
        <v>29.76</v>
      </c>
      <c r="N672" s="456" t="s">
        <v>507</v>
      </c>
    </row>
    <row r="673" spans="1:14" ht="21" customHeight="1">
      <c r="A673" s="457">
        <f t="shared" si="32"/>
        <v>665</v>
      </c>
      <c r="B673" s="450" t="s">
        <v>155</v>
      </c>
      <c r="C673" s="451" t="s">
        <v>156</v>
      </c>
      <c r="D673" s="451" t="s">
        <v>525</v>
      </c>
      <c r="E673" s="450" t="s">
        <v>526</v>
      </c>
      <c r="F673" s="458" t="s">
        <v>517</v>
      </c>
      <c r="G673" s="459">
        <v>946.25</v>
      </c>
      <c r="H673" s="459">
        <v>1118</v>
      </c>
      <c r="I673" s="459">
        <f t="shared" si="30"/>
        <v>2064.25</v>
      </c>
      <c r="J673" s="459">
        <v>135.84</v>
      </c>
      <c r="K673" s="459">
        <f t="shared" si="31"/>
        <v>1928.41</v>
      </c>
      <c r="L673" s="461">
        <v>58.97</v>
      </c>
      <c r="M673" s="462">
        <v>6.37</v>
      </c>
      <c r="N673" s="456" t="s">
        <v>507</v>
      </c>
    </row>
    <row r="674" spans="1:14" ht="21" customHeight="1">
      <c r="A674" s="457">
        <f t="shared" si="32"/>
        <v>666</v>
      </c>
      <c r="B674" s="450" t="s">
        <v>157</v>
      </c>
      <c r="C674" s="451" t="s">
        <v>158</v>
      </c>
      <c r="D674" s="451" t="s">
        <v>531</v>
      </c>
      <c r="E674" s="450" t="s">
        <v>521</v>
      </c>
      <c r="F674" s="458" t="s">
        <v>537</v>
      </c>
      <c r="G674" s="459">
        <v>645.5</v>
      </c>
      <c r="H674" s="459">
        <v>1118</v>
      </c>
      <c r="I674" s="459">
        <f t="shared" si="30"/>
        <v>1763.5</v>
      </c>
      <c r="J674" s="459">
        <v>869.38</v>
      </c>
      <c r="K674" s="459">
        <f t="shared" si="31"/>
        <v>894.12</v>
      </c>
      <c r="L674" s="461">
        <v>57.13</v>
      </c>
      <c r="M674" s="462">
        <v>6.1899999999999995</v>
      </c>
      <c r="N674" s="463" t="s">
        <v>507</v>
      </c>
    </row>
    <row r="675" spans="1:14" ht="21" customHeight="1">
      <c r="A675" s="457">
        <f t="shared" si="32"/>
        <v>667</v>
      </c>
      <c r="B675" s="450" t="s">
        <v>159</v>
      </c>
      <c r="C675" s="451" t="s">
        <v>160</v>
      </c>
      <c r="D675" s="451" t="s">
        <v>736</v>
      </c>
      <c r="E675" s="450" t="s">
        <v>1142</v>
      </c>
      <c r="F675" s="458" t="s">
        <v>543</v>
      </c>
      <c r="G675" s="459">
        <v>1010.9300000000001</v>
      </c>
      <c r="H675" s="459">
        <v>3458</v>
      </c>
      <c r="I675" s="459">
        <f t="shared" si="30"/>
        <v>4468.93</v>
      </c>
      <c r="J675" s="459">
        <v>1129.79</v>
      </c>
      <c r="K675" s="459">
        <f t="shared" si="31"/>
        <v>3339.1400000000003</v>
      </c>
      <c r="L675" s="461">
        <v>88</v>
      </c>
      <c r="M675" s="462">
        <v>9.6</v>
      </c>
      <c r="N675" s="465" t="s">
        <v>551</v>
      </c>
    </row>
    <row r="676" spans="1:14" ht="21" customHeight="1">
      <c r="A676" s="457">
        <f t="shared" si="32"/>
        <v>668</v>
      </c>
      <c r="B676" s="450" t="s">
        <v>161</v>
      </c>
      <c r="C676" s="451" t="s">
        <v>162</v>
      </c>
      <c r="D676" s="451" t="s">
        <v>541</v>
      </c>
      <c r="E676" s="450" t="s">
        <v>542</v>
      </c>
      <c r="F676" s="458" t="s">
        <v>522</v>
      </c>
      <c r="G676" s="459">
        <v>673.3100000000001</v>
      </c>
      <c r="H676" s="459">
        <v>1010.82</v>
      </c>
      <c r="I676" s="459">
        <f t="shared" si="30"/>
        <v>1684.13</v>
      </c>
      <c r="J676" s="459">
        <v>915.49</v>
      </c>
      <c r="K676" s="459">
        <f t="shared" si="31"/>
        <v>768.6400000000001</v>
      </c>
      <c r="L676" s="461">
        <v>60.32</v>
      </c>
      <c r="M676" s="462">
        <v>5.220000000000001</v>
      </c>
      <c r="N676" s="463" t="s">
        <v>507</v>
      </c>
    </row>
    <row r="677" spans="1:14" ht="21" customHeight="1">
      <c r="A677" s="457">
        <f t="shared" si="32"/>
        <v>669</v>
      </c>
      <c r="B677" s="450" t="s">
        <v>163</v>
      </c>
      <c r="C677" s="451" t="s">
        <v>164</v>
      </c>
      <c r="D677" s="451" t="s">
        <v>525</v>
      </c>
      <c r="E677" s="450" t="s">
        <v>526</v>
      </c>
      <c r="F677" s="458" t="s">
        <v>522</v>
      </c>
      <c r="G677" s="459">
        <v>958.77</v>
      </c>
      <c r="H677" s="459">
        <v>1118</v>
      </c>
      <c r="I677" s="459">
        <f t="shared" si="30"/>
        <v>2076.77</v>
      </c>
      <c r="J677" s="459">
        <v>98.71</v>
      </c>
      <c r="K677" s="459">
        <f t="shared" si="31"/>
        <v>1978.06</v>
      </c>
      <c r="L677" s="461">
        <v>57.95</v>
      </c>
      <c r="M677" s="462">
        <v>6.26</v>
      </c>
      <c r="N677" s="456" t="s">
        <v>507</v>
      </c>
    </row>
    <row r="678" spans="1:14" ht="21" customHeight="1">
      <c r="A678" s="457">
        <f t="shared" si="32"/>
        <v>670</v>
      </c>
      <c r="B678" s="450" t="s">
        <v>165</v>
      </c>
      <c r="C678" s="451" t="s">
        <v>166</v>
      </c>
      <c r="D678" s="451" t="s">
        <v>585</v>
      </c>
      <c r="E678" s="450" t="s">
        <v>586</v>
      </c>
      <c r="F678" s="458" t="s">
        <v>522</v>
      </c>
      <c r="G678" s="459">
        <v>830.0899999999999</v>
      </c>
      <c r="H678" s="459">
        <v>1118</v>
      </c>
      <c r="I678" s="459">
        <f t="shared" si="30"/>
        <v>1948.09</v>
      </c>
      <c r="J678" s="459">
        <v>86.94</v>
      </c>
      <c r="K678" s="459">
        <f t="shared" si="31"/>
        <v>1861.1499999999999</v>
      </c>
      <c r="L678" s="461">
        <v>56.73</v>
      </c>
      <c r="M678" s="462">
        <v>6.12</v>
      </c>
      <c r="N678" s="456" t="s">
        <v>507</v>
      </c>
    </row>
    <row r="679" spans="1:14" ht="21" customHeight="1">
      <c r="A679" s="457">
        <f t="shared" si="32"/>
        <v>671</v>
      </c>
      <c r="B679" s="450" t="s">
        <v>167</v>
      </c>
      <c r="C679" s="451" t="s">
        <v>168</v>
      </c>
      <c r="D679" s="451" t="s">
        <v>535</v>
      </c>
      <c r="E679" s="450" t="s">
        <v>571</v>
      </c>
      <c r="F679" s="458" t="s">
        <v>537</v>
      </c>
      <c r="G679" s="459">
        <v>1446.17</v>
      </c>
      <c r="H679" s="459">
        <v>1118</v>
      </c>
      <c r="I679" s="459">
        <f t="shared" si="30"/>
        <v>2564.17</v>
      </c>
      <c r="J679" s="459">
        <v>183.28999999999996</v>
      </c>
      <c r="K679" s="459">
        <f t="shared" si="31"/>
        <v>2380.88</v>
      </c>
      <c r="L679" s="461">
        <v>79.24</v>
      </c>
      <c r="M679" s="462">
        <v>8.67</v>
      </c>
      <c r="N679" s="456" t="s">
        <v>538</v>
      </c>
    </row>
    <row r="680" spans="1:14" ht="21" customHeight="1">
      <c r="A680" s="457">
        <f t="shared" si="32"/>
        <v>672</v>
      </c>
      <c r="B680" s="450" t="s">
        <v>169</v>
      </c>
      <c r="C680" s="451" t="s">
        <v>170</v>
      </c>
      <c r="D680" s="451" t="s">
        <v>558</v>
      </c>
      <c r="E680" s="450" t="s">
        <v>851</v>
      </c>
      <c r="F680" s="458" t="s">
        <v>738</v>
      </c>
      <c r="G680" s="459">
        <v>979.9</v>
      </c>
      <c r="H680" s="459">
        <v>998</v>
      </c>
      <c r="I680" s="459">
        <f t="shared" si="30"/>
        <v>1977.9</v>
      </c>
      <c r="J680" s="459">
        <v>615.36</v>
      </c>
      <c r="K680" s="459">
        <f t="shared" si="31"/>
        <v>1362.54</v>
      </c>
      <c r="L680" s="461">
        <v>80.26</v>
      </c>
      <c r="M680" s="462">
        <v>8.78</v>
      </c>
      <c r="N680" s="463" t="s">
        <v>507</v>
      </c>
    </row>
    <row r="681" spans="1:14" ht="21" customHeight="1">
      <c r="A681" s="457">
        <f t="shared" si="32"/>
        <v>673</v>
      </c>
      <c r="B681" s="450" t="s">
        <v>171</v>
      </c>
      <c r="C681" s="451" t="s">
        <v>172</v>
      </c>
      <c r="D681" s="451" t="s">
        <v>554</v>
      </c>
      <c r="E681" s="450" t="s">
        <v>521</v>
      </c>
      <c r="F681" s="458" t="s">
        <v>517</v>
      </c>
      <c r="G681" s="459">
        <v>1208.08</v>
      </c>
      <c r="H681" s="459">
        <v>1118</v>
      </c>
      <c r="I681" s="459">
        <f t="shared" si="30"/>
        <v>2326.08</v>
      </c>
      <c r="J681" s="459">
        <v>595.76</v>
      </c>
      <c r="K681" s="459">
        <f t="shared" si="31"/>
        <v>1730.32</v>
      </c>
      <c r="L681" s="461">
        <v>59.25</v>
      </c>
      <c r="M681" s="462">
        <v>6.41</v>
      </c>
      <c r="N681" s="456" t="s">
        <v>507</v>
      </c>
    </row>
    <row r="682" spans="1:14" ht="21" customHeight="1">
      <c r="A682" s="457">
        <f t="shared" si="32"/>
        <v>674</v>
      </c>
      <c r="B682" s="450" t="s">
        <v>173</v>
      </c>
      <c r="C682" s="451" t="s">
        <v>174</v>
      </c>
      <c r="D682" s="451" t="s">
        <v>546</v>
      </c>
      <c r="E682" s="450" t="s">
        <v>547</v>
      </c>
      <c r="F682" s="458" t="s">
        <v>522</v>
      </c>
      <c r="G682" s="459">
        <v>1748.12</v>
      </c>
      <c r="H682" s="459">
        <v>1498</v>
      </c>
      <c r="I682" s="459">
        <f t="shared" si="30"/>
        <v>3246.12</v>
      </c>
      <c r="J682" s="459">
        <v>785.01</v>
      </c>
      <c r="K682" s="459">
        <f t="shared" si="31"/>
        <v>2461.1099999999997</v>
      </c>
      <c r="L682" s="461">
        <v>83.58</v>
      </c>
      <c r="M682" s="462">
        <v>9.14</v>
      </c>
      <c r="N682" s="456" t="s">
        <v>507</v>
      </c>
    </row>
    <row r="683" spans="1:14" ht="21" customHeight="1">
      <c r="A683" s="457">
        <f t="shared" si="32"/>
        <v>675</v>
      </c>
      <c r="B683" s="450" t="s">
        <v>175</v>
      </c>
      <c r="C683" s="451" t="s">
        <v>176</v>
      </c>
      <c r="D683" s="451" t="s">
        <v>535</v>
      </c>
      <c r="E683" s="450" t="s">
        <v>177</v>
      </c>
      <c r="F683" s="458" t="s">
        <v>537</v>
      </c>
      <c r="G683" s="459">
        <v>1258.23</v>
      </c>
      <c r="H683" s="459">
        <v>1058</v>
      </c>
      <c r="I683" s="459">
        <f t="shared" si="30"/>
        <v>2316.23</v>
      </c>
      <c r="J683" s="459">
        <v>195.17000000000002</v>
      </c>
      <c r="K683" s="459">
        <f t="shared" si="31"/>
        <v>2121.06</v>
      </c>
      <c r="L683" s="461">
        <v>80.24</v>
      </c>
      <c r="M683" s="462">
        <v>8.78</v>
      </c>
      <c r="N683" s="456" t="s">
        <v>538</v>
      </c>
    </row>
    <row r="684" spans="1:14" ht="21" customHeight="1">
      <c r="A684" s="457">
        <f t="shared" si="32"/>
        <v>676</v>
      </c>
      <c r="B684" s="450" t="s">
        <v>178</v>
      </c>
      <c r="C684" s="451" t="s">
        <v>179</v>
      </c>
      <c r="D684" s="451" t="s">
        <v>753</v>
      </c>
      <c r="E684" s="450" t="s">
        <v>571</v>
      </c>
      <c r="F684" s="458" t="s">
        <v>537</v>
      </c>
      <c r="G684" s="459">
        <v>939.84</v>
      </c>
      <c r="H684" s="459">
        <v>1118</v>
      </c>
      <c r="I684" s="459">
        <f t="shared" si="30"/>
        <v>2057.84</v>
      </c>
      <c r="J684" s="459">
        <v>177.59000000000003</v>
      </c>
      <c r="K684" s="459">
        <f t="shared" si="31"/>
        <v>1880.25</v>
      </c>
      <c r="L684" s="461">
        <v>76.66</v>
      </c>
      <c r="M684" s="462">
        <v>8.4</v>
      </c>
      <c r="N684" s="456" t="s">
        <v>507</v>
      </c>
    </row>
    <row r="685" spans="1:14" ht="21" customHeight="1">
      <c r="A685" s="457">
        <f t="shared" si="32"/>
        <v>677</v>
      </c>
      <c r="B685" s="450" t="s">
        <v>180</v>
      </c>
      <c r="C685" s="451" t="s">
        <v>181</v>
      </c>
      <c r="D685" s="451" t="s">
        <v>554</v>
      </c>
      <c r="E685" s="450" t="s">
        <v>521</v>
      </c>
      <c r="F685" s="458" t="s">
        <v>517</v>
      </c>
      <c r="G685" s="459">
        <v>1238.4700000000003</v>
      </c>
      <c r="H685" s="459">
        <v>1118</v>
      </c>
      <c r="I685" s="459">
        <f t="shared" si="30"/>
        <v>2356.4700000000003</v>
      </c>
      <c r="J685" s="459">
        <v>95.73999999999998</v>
      </c>
      <c r="K685" s="459">
        <f t="shared" si="31"/>
        <v>2260.7300000000005</v>
      </c>
      <c r="L685" s="461">
        <v>58.68</v>
      </c>
      <c r="M685" s="462">
        <v>6.359999999999999</v>
      </c>
      <c r="N685" s="456" t="s">
        <v>507</v>
      </c>
    </row>
    <row r="686" spans="1:14" ht="21" customHeight="1">
      <c r="A686" s="457">
        <f t="shared" si="32"/>
        <v>678</v>
      </c>
      <c r="B686" s="450" t="s">
        <v>182</v>
      </c>
      <c r="C686" s="451" t="s">
        <v>183</v>
      </c>
      <c r="D686" s="451" t="s">
        <v>531</v>
      </c>
      <c r="E686" s="450" t="s">
        <v>564</v>
      </c>
      <c r="F686" s="458" t="s">
        <v>543</v>
      </c>
      <c r="G686" s="459">
        <v>1202.19</v>
      </c>
      <c r="H686" s="459">
        <v>1118</v>
      </c>
      <c r="I686" s="459">
        <f t="shared" si="30"/>
        <v>2320.19</v>
      </c>
      <c r="J686" s="459">
        <v>198.01</v>
      </c>
      <c r="K686" s="459">
        <f t="shared" si="31"/>
        <v>2122.1800000000003</v>
      </c>
      <c r="L686" s="461">
        <v>59.25</v>
      </c>
      <c r="M686" s="462">
        <v>6.449999999999999</v>
      </c>
      <c r="N686" s="456" t="s">
        <v>507</v>
      </c>
    </row>
    <row r="687" spans="1:14" ht="21" customHeight="1">
      <c r="A687" s="457">
        <f t="shared" si="32"/>
        <v>679</v>
      </c>
      <c r="B687" s="450" t="s">
        <v>184</v>
      </c>
      <c r="C687" s="451" t="s">
        <v>185</v>
      </c>
      <c r="D687" s="451" t="s">
        <v>554</v>
      </c>
      <c r="E687" s="450" t="s">
        <v>521</v>
      </c>
      <c r="F687" s="458" t="s">
        <v>517</v>
      </c>
      <c r="G687" s="459">
        <v>1154.2400000000002</v>
      </c>
      <c r="H687" s="459">
        <v>1083.64</v>
      </c>
      <c r="I687" s="459">
        <f t="shared" si="30"/>
        <v>2237.88</v>
      </c>
      <c r="J687" s="459">
        <v>418.95</v>
      </c>
      <c r="K687" s="459">
        <f t="shared" si="31"/>
        <v>1818.93</v>
      </c>
      <c r="L687" s="461">
        <v>58.68</v>
      </c>
      <c r="M687" s="462">
        <v>6.359999999999999</v>
      </c>
      <c r="N687" s="456" t="s">
        <v>507</v>
      </c>
    </row>
    <row r="688" spans="1:14" ht="21" customHeight="1">
      <c r="A688" s="457">
        <f t="shared" si="32"/>
        <v>680</v>
      </c>
      <c r="B688" s="450" t="s">
        <v>186</v>
      </c>
      <c r="C688" s="451" t="s">
        <v>187</v>
      </c>
      <c r="D688" s="451" t="s">
        <v>504</v>
      </c>
      <c r="E688" s="450" t="s">
        <v>505</v>
      </c>
      <c r="F688" s="458" t="s">
        <v>522</v>
      </c>
      <c r="G688" s="459">
        <v>3068.08</v>
      </c>
      <c r="H688" s="459">
        <v>638</v>
      </c>
      <c r="I688" s="459">
        <f t="shared" si="30"/>
        <v>3706.08</v>
      </c>
      <c r="J688" s="459">
        <v>684.05</v>
      </c>
      <c r="K688" s="459">
        <f t="shared" si="31"/>
        <v>3022.0299999999997</v>
      </c>
      <c r="L688" s="461">
        <v>276.13</v>
      </c>
      <c r="M688" s="462">
        <v>29.76</v>
      </c>
      <c r="N688" s="456" t="s">
        <v>507</v>
      </c>
    </row>
    <row r="689" spans="1:14" ht="21" customHeight="1">
      <c r="A689" s="457">
        <f t="shared" si="32"/>
        <v>681</v>
      </c>
      <c r="B689" s="450" t="s">
        <v>188</v>
      </c>
      <c r="C689" s="451" t="s">
        <v>189</v>
      </c>
      <c r="D689" s="451" t="s">
        <v>546</v>
      </c>
      <c r="E689" s="450" t="s">
        <v>595</v>
      </c>
      <c r="F689" s="458" t="s">
        <v>506</v>
      </c>
      <c r="G689" s="459">
        <v>1920.4199999999998</v>
      </c>
      <c r="H689" s="459">
        <v>1118</v>
      </c>
      <c r="I689" s="459">
        <f t="shared" si="30"/>
        <v>3038.42</v>
      </c>
      <c r="J689" s="459">
        <v>181.98</v>
      </c>
      <c r="K689" s="459">
        <f t="shared" si="31"/>
        <v>2856.44</v>
      </c>
      <c r="L689" s="461">
        <v>82.75</v>
      </c>
      <c r="M689" s="462">
        <v>9.05</v>
      </c>
      <c r="N689" s="456" t="s">
        <v>507</v>
      </c>
    </row>
    <row r="690" spans="1:14" ht="21" customHeight="1">
      <c r="A690" s="457">
        <f t="shared" si="32"/>
        <v>682</v>
      </c>
      <c r="B690" s="450" t="s">
        <v>190</v>
      </c>
      <c r="C690" s="451" t="s">
        <v>191</v>
      </c>
      <c r="D690" s="451" t="s">
        <v>558</v>
      </c>
      <c r="E690" s="450" t="s">
        <v>559</v>
      </c>
      <c r="F690" s="458" t="s">
        <v>522</v>
      </c>
      <c r="G690" s="459">
        <v>999.7700000000001</v>
      </c>
      <c r="H690" s="459">
        <v>0</v>
      </c>
      <c r="I690" s="459">
        <f t="shared" si="30"/>
        <v>999.7700000000001</v>
      </c>
      <c r="J690" s="459">
        <v>136.24</v>
      </c>
      <c r="K690" s="459">
        <f t="shared" si="31"/>
        <v>863.5300000000001</v>
      </c>
      <c r="L690" s="461">
        <v>82.05</v>
      </c>
      <c r="M690" s="462">
        <v>8.98</v>
      </c>
      <c r="N690" s="464" t="s">
        <v>507</v>
      </c>
    </row>
    <row r="691" spans="1:14" ht="21" customHeight="1">
      <c r="A691" s="457">
        <f t="shared" si="32"/>
        <v>683</v>
      </c>
      <c r="B691" s="450" t="s">
        <v>192</v>
      </c>
      <c r="C691" s="451" t="s">
        <v>193</v>
      </c>
      <c r="D691" s="451" t="s">
        <v>546</v>
      </c>
      <c r="E691" s="450" t="s">
        <v>595</v>
      </c>
      <c r="F691" s="458" t="s">
        <v>537</v>
      </c>
      <c r="G691" s="459">
        <v>1894.0500000000002</v>
      </c>
      <c r="H691" s="459">
        <v>1118</v>
      </c>
      <c r="I691" s="459">
        <f t="shared" si="30"/>
        <v>3012.05</v>
      </c>
      <c r="J691" s="459">
        <v>217.48</v>
      </c>
      <c r="K691" s="459">
        <f t="shared" si="31"/>
        <v>2794.57</v>
      </c>
      <c r="L691" s="461">
        <v>80.38</v>
      </c>
      <c r="M691" s="462">
        <v>8.799999999999999</v>
      </c>
      <c r="N691" s="456" t="s">
        <v>507</v>
      </c>
    </row>
    <row r="692" spans="1:14" ht="21" customHeight="1">
      <c r="A692" s="457">
        <f t="shared" si="32"/>
        <v>684</v>
      </c>
      <c r="B692" s="450" t="s">
        <v>194</v>
      </c>
      <c r="C692" s="451" t="s">
        <v>195</v>
      </c>
      <c r="D692" s="451" t="s">
        <v>1042</v>
      </c>
      <c r="E692" s="450" t="s">
        <v>571</v>
      </c>
      <c r="F692" s="458" t="s">
        <v>748</v>
      </c>
      <c r="G692" s="459">
        <v>945.92</v>
      </c>
      <c r="H692" s="459">
        <v>1418</v>
      </c>
      <c r="I692" s="459">
        <f t="shared" si="30"/>
        <v>2363.92</v>
      </c>
      <c r="J692" s="459">
        <v>116.52</v>
      </c>
      <c r="K692" s="459">
        <f t="shared" si="31"/>
        <v>2247.4</v>
      </c>
      <c r="L692" s="461">
        <v>77.2</v>
      </c>
      <c r="M692" s="462">
        <v>8.45</v>
      </c>
      <c r="N692" s="465" t="s">
        <v>507</v>
      </c>
    </row>
    <row r="693" spans="1:14" ht="21" customHeight="1">
      <c r="A693" s="457">
        <f t="shared" si="32"/>
        <v>685</v>
      </c>
      <c r="B693" s="450" t="s">
        <v>196</v>
      </c>
      <c r="C693" s="451" t="s">
        <v>197</v>
      </c>
      <c r="D693" s="451" t="s">
        <v>554</v>
      </c>
      <c r="E693" s="450" t="s">
        <v>521</v>
      </c>
      <c r="F693" s="458" t="s">
        <v>522</v>
      </c>
      <c r="G693" s="459">
        <v>1217.69</v>
      </c>
      <c r="H693" s="459">
        <v>1118</v>
      </c>
      <c r="I693" s="459">
        <f t="shared" si="30"/>
        <v>2335.69</v>
      </c>
      <c r="J693" s="459">
        <v>711.76</v>
      </c>
      <c r="K693" s="459">
        <f t="shared" si="31"/>
        <v>1623.93</v>
      </c>
      <c r="L693" s="461">
        <v>58.95</v>
      </c>
      <c r="M693" s="462">
        <v>6.38</v>
      </c>
      <c r="N693" s="456" t="s">
        <v>507</v>
      </c>
    </row>
    <row r="694" spans="1:14" ht="21" customHeight="1">
      <c r="A694" s="457">
        <f t="shared" si="32"/>
        <v>686</v>
      </c>
      <c r="B694" s="450" t="s">
        <v>198</v>
      </c>
      <c r="C694" s="451" t="s">
        <v>199</v>
      </c>
      <c r="D694" s="451" t="s">
        <v>541</v>
      </c>
      <c r="E694" s="450" t="s">
        <v>521</v>
      </c>
      <c r="F694" s="458" t="s">
        <v>522</v>
      </c>
      <c r="G694" s="459">
        <v>668.92</v>
      </c>
      <c r="H694" s="459">
        <v>1118</v>
      </c>
      <c r="I694" s="459">
        <f t="shared" si="30"/>
        <v>1786.92</v>
      </c>
      <c r="J694" s="459">
        <v>261.65</v>
      </c>
      <c r="K694" s="459">
        <f t="shared" si="31"/>
        <v>1525.27</v>
      </c>
      <c r="L694" s="461">
        <v>59.24</v>
      </c>
      <c r="M694" s="462">
        <v>6.41</v>
      </c>
      <c r="N694" s="456" t="s">
        <v>507</v>
      </c>
    </row>
    <row r="695" spans="1:14" ht="21" customHeight="1">
      <c r="A695" s="457">
        <f t="shared" si="32"/>
        <v>687</v>
      </c>
      <c r="B695" s="450" t="s">
        <v>200</v>
      </c>
      <c r="C695" s="451" t="s">
        <v>201</v>
      </c>
      <c r="D695" s="451" t="s">
        <v>541</v>
      </c>
      <c r="E695" s="450" t="s">
        <v>542</v>
      </c>
      <c r="F695" s="458" t="s">
        <v>517</v>
      </c>
      <c r="G695" s="459">
        <v>1043.48</v>
      </c>
      <c r="H695" s="459">
        <v>1118</v>
      </c>
      <c r="I695" s="459">
        <f t="shared" si="30"/>
        <v>2161.48</v>
      </c>
      <c r="J695" s="459">
        <v>683.14</v>
      </c>
      <c r="K695" s="459">
        <f t="shared" si="31"/>
        <v>1478.3400000000001</v>
      </c>
      <c r="L695" s="461">
        <v>56.53</v>
      </c>
      <c r="M695" s="462">
        <v>6.1</v>
      </c>
      <c r="N695" s="456" t="s">
        <v>507</v>
      </c>
    </row>
    <row r="696" spans="1:14" ht="21" customHeight="1">
      <c r="A696" s="457">
        <f t="shared" si="32"/>
        <v>688</v>
      </c>
      <c r="B696" s="450" t="s">
        <v>202</v>
      </c>
      <c r="C696" s="451" t="s">
        <v>203</v>
      </c>
      <c r="D696" s="451" t="s">
        <v>741</v>
      </c>
      <c r="E696" s="450" t="s">
        <v>745</v>
      </c>
      <c r="F696" s="458" t="s">
        <v>543</v>
      </c>
      <c r="G696" s="459">
        <v>4125.83</v>
      </c>
      <c r="H696" s="459">
        <v>1938</v>
      </c>
      <c r="I696" s="459">
        <f t="shared" si="30"/>
        <v>6063.83</v>
      </c>
      <c r="J696" s="459">
        <v>812.0099999999999</v>
      </c>
      <c r="K696" s="459">
        <f t="shared" si="31"/>
        <v>5251.82</v>
      </c>
      <c r="L696" s="461">
        <v>311.08</v>
      </c>
      <c r="M696" s="462">
        <v>33.52</v>
      </c>
      <c r="N696" s="456" t="s">
        <v>507</v>
      </c>
    </row>
    <row r="697" spans="1:14" ht="21" customHeight="1">
      <c r="A697" s="457">
        <f t="shared" si="32"/>
        <v>689</v>
      </c>
      <c r="B697" s="450" t="s">
        <v>204</v>
      </c>
      <c r="C697" s="451" t="s">
        <v>205</v>
      </c>
      <c r="D697" s="451" t="s">
        <v>504</v>
      </c>
      <c r="E697" s="450" t="s">
        <v>505</v>
      </c>
      <c r="F697" s="458" t="s">
        <v>543</v>
      </c>
      <c r="G697" s="459">
        <v>3427.5099999999998</v>
      </c>
      <c r="H697" s="459">
        <v>818</v>
      </c>
      <c r="I697" s="459">
        <f t="shared" si="30"/>
        <v>4245.51</v>
      </c>
      <c r="J697" s="459">
        <v>1201.31</v>
      </c>
      <c r="K697" s="459">
        <f t="shared" si="31"/>
        <v>3044.2000000000003</v>
      </c>
      <c r="L697" s="461">
        <v>276.12</v>
      </c>
      <c r="M697" s="462">
        <v>29.76</v>
      </c>
      <c r="N697" s="456" t="s">
        <v>507</v>
      </c>
    </row>
    <row r="698" spans="1:14" ht="21" customHeight="1">
      <c r="A698" s="457">
        <f t="shared" si="32"/>
        <v>690</v>
      </c>
      <c r="B698" s="450" t="s">
        <v>206</v>
      </c>
      <c r="C698" s="451" t="s">
        <v>207</v>
      </c>
      <c r="D698" s="451" t="s">
        <v>1332</v>
      </c>
      <c r="E698" s="450" t="s">
        <v>590</v>
      </c>
      <c r="F698" s="458" t="s">
        <v>522</v>
      </c>
      <c r="G698" s="459">
        <v>630.86</v>
      </c>
      <c r="H698" s="459">
        <v>1118</v>
      </c>
      <c r="I698" s="459">
        <f t="shared" si="30"/>
        <v>1748.8600000000001</v>
      </c>
      <c r="J698" s="459">
        <v>725.98</v>
      </c>
      <c r="K698" s="459">
        <f t="shared" si="31"/>
        <v>1022.8800000000001</v>
      </c>
      <c r="L698" s="461">
        <v>56.5</v>
      </c>
      <c r="M698" s="462">
        <v>6.09</v>
      </c>
      <c r="N698" s="456" t="s">
        <v>507</v>
      </c>
    </row>
    <row r="699" spans="1:14" ht="21" customHeight="1">
      <c r="A699" s="457">
        <f t="shared" si="32"/>
        <v>691</v>
      </c>
      <c r="B699" s="450" t="s">
        <v>208</v>
      </c>
      <c r="C699" s="451" t="s">
        <v>209</v>
      </c>
      <c r="D699" s="451" t="s">
        <v>753</v>
      </c>
      <c r="E699" s="450" t="s">
        <v>571</v>
      </c>
      <c r="F699" s="458" t="s">
        <v>543</v>
      </c>
      <c r="G699" s="459">
        <v>939.33</v>
      </c>
      <c r="H699" s="459">
        <v>1558</v>
      </c>
      <c r="I699" s="459">
        <f t="shared" si="30"/>
        <v>2497.33</v>
      </c>
      <c r="J699" s="459">
        <v>119.81</v>
      </c>
      <c r="K699" s="459">
        <f t="shared" si="31"/>
        <v>2377.52</v>
      </c>
      <c r="L699" s="461">
        <v>76.61</v>
      </c>
      <c r="M699" s="462">
        <v>8.39</v>
      </c>
      <c r="N699" s="456" t="s">
        <v>507</v>
      </c>
    </row>
    <row r="700" spans="1:14" ht="21" customHeight="1">
      <c r="A700" s="457">
        <f t="shared" si="32"/>
        <v>692</v>
      </c>
      <c r="B700" s="450" t="s">
        <v>210</v>
      </c>
      <c r="C700" s="451" t="s">
        <v>211</v>
      </c>
      <c r="D700" s="451" t="s">
        <v>832</v>
      </c>
      <c r="E700" s="450" t="s">
        <v>564</v>
      </c>
      <c r="F700" s="458" t="s">
        <v>543</v>
      </c>
      <c r="G700" s="459">
        <v>1254.2</v>
      </c>
      <c r="H700" s="459">
        <v>1118</v>
      </c>
      <c r="I700" s="459">
        <f t="shared" si="30"/>
        <v>2372.2</v>
      </c>
      <c r="J700" s="459">
        <v>133.31</v>
      </c>
      <c r="K700" s="459">
        <f t="shared" si="31"/>
        <v>2238.89</v>
      </c>
      <c r="L700" s="461">
        <v>61.34</v>
      </c>
      <c r="M700" s="462">
        <v>6.68</v>
      </c>
      <c r="N700" s="456" t="s">
        <v>507</v>
      </c>
    </row>
    <row r="701" spans="1:14" ht="21" customHeight="1">
      <c r="A701" s="457">
        <f t="shared" si="32"/>
        <v>693</v>
      </c>
      <c r="B701" s="450" t="s">
        <v>212</v>
      </c>
      <c r="C701" s="451" t="s">
        <v>213</v>
      </c>
      <c r="D701" s="451" t="s">
        <v>546</v>
      </c>
      <c r="E701" s="450" t="s">
        <v>654</v>
      </c>
      <c r="F701" s="458" t="s">
        <v>543</v>
      </c>
      <c r="G701" s="459">
        <v>1807.3400000000001</v>
      </c>
      <c r="H701" s="459">
        <v>1118</v>
      </c>
      <c r="I701" s="459">
        <f t="shared" si="30"/>
        <v>2925.34</v>
      </c>
      <c r="J701" s="459">
        <v>125.03</v>
      </c>
      <c r="K701" s="459">
        <f t="shared" si="31"/>
        <v>2800.31</v>
      </c>
      <c r="L701" s="461">
        <v>76.69</v>
      </c>
      <c r="M701" s="462">
        <v>8.4</v>
      </c>
      <c r="N701" s="456" t="s">
        <v>507</v>
      </c>
    </row>
    <row r="702" spans="1:14" ht="21" customHeight="1">
      <c r="A702" s="457">
        <f t="shared" si="32"/>
        <v>694</v>
      </c>
      <c r="B702" s="450" t="s">
        <v>214</v>
      </c>
      <c r="C702" s="451" t="s">
        <v>215</v>
      </c>
      <c r="D702" s="451" t="s">
        <v>216</v>
      </c>
      <c r="E702" s="450" t="s">
        <v>1013</v>
      </c>
      <c r="F702" s="458" t="s">
        <v>522</v>
      </c>
      <c r="G702" s="459">
        <v>663.8100000000001</v>
      </c>
      <c r="H702" s="459">
        <v>1118</v>
      </c>
      <c r="I702" s="459">
        <f t="shared" si="30"/>
        <v>1781.81</v>
      </c>
      <c r="J702" s="459">
        <v>86.78</v>
      </c>
      <c r="K702" s="459">
        <f t="shared" si="31"/>
        <v>1695.03</v>
      </c>
      <c r="L702" s="461">
        <v>56.62</v>
      </c>
      <c r="M702" s="462">
        <v>4.97</v>
      </c>
      <c r="N702" s="463" t="s">
        <v>507</v>
      </c>
    </row>
    <row r="703" spans="1:14" ht="21" customHeight="1">
      <c r="A703" s="457">
        <f t="shared" si="32"/>
        <v>695</v>
      </c>
      <c r="B703" s="450" t="s">
        <v>217</v>
      </c>
      <c r="C703" s="451" t="s">
        <v>218</v>
      </c>
      <c r="D703" s="451" t="s">
        <v>219</v>
      </c>
      <c r="E703" s="450" t="s">
        <v>582</v>
      </c>
      <c r="F703" s="458" t="s">
        <v>537</v>
      </c>
      <c r="G703" s="459">
        <v>659.9900000000001</v>
      </c>
      <c r="H703" s="459">
        <v>1118</v>
      </c>
      <c r="I703" s="459">
        <f t="shared" si="30"/>
        <v>1777.9900000000002</v>
      </c>
      <c r="J703" s="459">
        <v>116.31</v>
      </c>
      <c r="K703" s="459">
        <f t="shared" si="31"/>
        <v>1661.6800000000003</v>
      </c>
      <c r="L703" s="461">
        <v>56.64</v>
      </c>
      <c r="M703" s="462">
        <v>4.96</v>
      </c>
      <c r="N703" s="456" t="s">
        <v>551</v>
      </c>
    </row>
    <row r="704" spans="1:14" ht="21" customHeight="1">
      <c r="A704" s="457">
        <f t="shared" si="32"/>
        <v>696</v>
      </c>
      <c r="B704" s="450" t="s">
        <v>220</v>
      </c>
      <c r="C704" s="451" t="s">
        <v>221</v>
      </c>
      <c r="D704" s="451" t="s">
        <v>601</v>
      </c>
      <c r="E704" s="450" t="s">
        <v>516</v>
      </c>
      <c r="F704" s="458" t="s">
        <v>522</v>
      </c>
      <c r="G704" s="459">
        <v>594.69</v>
      </c>
      <c r="H704" s="459">
        <v>1118</v>
      </c>
      <c r="I704" s="459">
        <f t="shared" si="30"/>
        <v>1712.69</v>
      </c>
      <c r="J704" s="459">
        <v>213.41</v>
      </c>
      <c r="K704" s="459">
        <f t="shared" si="31"/>
        <v>1499.28</v>
      </c>
      <c r="L704" s="461">
        <v>53.24</v>
      </c>
      <c r="M704" s="462">
        <v>4.61</v>
      </c>
      <c r="N704" s="463" t="s">
        <v>507</v>
      </c>
    </row>
    <row r="705" spans="1:14" ht="21" customHeight="1">
      <c r="A705" s="457">
        <f t="shared" si="32"/>
        <v>697</v>
      </c>
      <c r="B705" s="450" t="s">
        <v>222</v>
      </c>
      <c r="C705" s="451" t="s">
        <v>223</v>
      </c>
      <c r="D705" s="451" t="s">
        <v>525</v>
      </c>
      <c r="E705" s="450" t="s">
        <v>526</v>
      </c>
      <c r="F705" s="458" t="s">
        <v>506</v>
      </c>
      <c r="G705" s="459">
        <v>860.72</v>
      </c>
      <c r="H705" s="459">
        <v>1118</v>
      </c>
      <c r="I705" s="459">
        <f t="shared" si="30"/>
        <v>1978.72</v>
      </c>
      <c r="J705" s="459">
        <v>89.36</v>
      </c>
      <c r="K705" s="459">
        <f t="shared" si="31"/>
        <v>1889.3600000000001</v>
      </c>
      <c r="L705" s="461">
        <v>58.4</v>
      </c>
      <c r="M705" s="462">
        <v>6.3100000000000005</v>
      </c>
      <c r="N705" s="456" t="s">
        <v>507</v>
      </c>
    </row>
    <row r="706" spans="1:14" ht="21" customHeight="1">
      <c r="A706" s="457">
        <f t="shared" si="32"/>
        <v>698</v>
      </c>
      <c r="B706" s="450" t="s">
        <v>224</v>
      </c>
      <c r="C706" s="451" t="s">
        <v>225</v>
      </c>
      <c r="D706" s="451" t="s">
        <v>558</v>
      </c>
      <c r="E706" s="450" t="s">
        <v>559</v>
      </c>
      <c r="F706" s="458" t="s">
        <v>543</v>
      </c>
      <c r="G706" s="459">
        <v>999.7700000000001</v>
      </c>
      <c r="H706" s="459">
        <v>739.28</v>
      </c>
      <c r="I706" s="459">
        <f t="shared" si="30"/>
        <v>1739.0500000000002</v>
      </c>
      <c r="J706" s="459">
        <v>925.9000000000001</v>
      </c>
      <c r="K706" s="459">
        <f t="shared" si="31"/>
        <v>813.1500000000001</v>
      </c>
      <c r="L706" s="461">
        <v>82.05</v>
      </c>
      <c r="M706" s="462">
        <v>8.98</v>
      </c>
      <c r="N706" s="456" t="s">
        <v>507</v>
      </c>
    </row>
    <row r="707" spans="1:14" ht="21" customHeight="1">
      <c r="A707" s="457">
        <f t="shared" si="32"/>
        <v>699</v>
      </c>
      <c r="B707" s="450" t="s">
        <v>226</v>
      </c>
      <c r="C707" s="451" t="s">
        <v>227</v>
      </c>
      <c r="D707" s="451" t="s">
        <v>546</v>
      </c>
      <c r="E707" s="450" t="s">
        <v>547</v>
      </c>
      <c r="F707" s="458" t="s">
        <v>543</v>
      </c>
      <c r="G707" s="459">
        <v>1743.63</v>
      </c>
      <c r="H707" s="459">
        <v>1118</v>
      </c>
      <c r="I707" s="459">
        <f t="shared" si="30"/>
        <v>2861.63</v>
      </c>
      <c r="J707" s="459">
        <v>180.25</v>
      </c>
      <c r="K707" s="459">
        <f t="shared" si="31"/>
        <v>2681.38</v>
      </c>
      <c r="L707" s="461">
        <v>81.3</v>
      </c>
      <c r="M707" s="462">
        <v>8.9</v>
      </c>
      <c r="N707" s="456" t="s">
        <v>507</v>
      </c>
    </row>
    <row r="708" spans="1:14" ht="21" customHeight="1">
      <c r="A708" s="457">
        <f t="shared" si="32"/>
        <v>700</v>
      </c>
      <c r="B708" s="450" t="s">
        <v>228</v>
      </c>
      <c r="C708" s="451" t="s">
        <v>229</v>
      </c>
      <c r="D708" s="451" t="s">
        <v>504</v>
      </c>
      <c r="E708" s="450" t="s">
        <v>505</v>
      </c>
      <c r="F708" s="458" t="s">
        <v>543</v>
      </c>
      <c r="G708" s="459">
        <v>3127.74</v>
      </c>
      <c r="H708" s="459">
        <v>818</v>
      </c>
      <c r="I708" s="459">
        <f t="shared" si="30"/>
        <v>3945.74</v>
      </c>
      <c r="J708" s="459">
        <v>624.85</v>
      </c>
      <c r="K708" s="459">
        <f t="shared" si="31"/>
        <v>3320.89</v>
      </c>
      <c r="L708" s="461">
        <v>276.12</v>
      </c>
      <c r="M708" s="462">
        <v>29.76</v>
      </c>
      <c r="N708" s="456" t="s">
        <v>507</v>
      </c>
    </row>
    <row r="709" spans="1:14" ht="21" customHeight="1">
      <c r="A709" s="457">
        <f t="shared" si="32"/>
        <v>701</v>
      </c>
      <c r="B709" s="450" t="s">
        <v>230</v>
      </c>
      <c r="C709" s="451" t="s">
        <v>231</v>
      </c>
      <c r="D709" s="451" t="s">
        <v>546</v>
      </c>
      <c r="E709" s="450" t="s">
        <v>547</v>
      </c>
      <c r="F709" s="458" t="s">
        <v>543</v>
      </c>
      <c r="G709" s="459">
        <v>1833.1</v>
      </c>
      <c r="H709" s="459">
        <v>1118</v>
      </c>
      <c r="I709" s="459">
        <f t="shared" si="30"/>
        <v>2951.1</v>
      </c>
      <c r="J709" s="459">
        <v>175.13000000000002</v>
      </c>
      <c r="K709" s="459">
        <f t="shared" si="31"/>
        <v>2775.97</v>
      </c>
      <c r="L709" s="461">
        <v>83.92</v>
      </c>
      <c r="M709" s="462">
        <v>7.34</v>
      </c>
      <c r="N709" s="463" t="s">
        <v>507</v>
      </c>
    </row>
    <row r="710" spans="1:14" ht="21" customHeight="1">
      <c r="A710" s="457">
        <f t="shared" si="32"/>
        <v>702</v>
      </c>
      <c r="B710" s="450" t="s">
        <v>232</v>
      </c>
      <c r="C710" s="451" t="s">
        <v>233</v>
      </c>
      <c r="D710" s="451" t="s">
        <v>753</v>
      </c>
      <c r="E710" s="450" t="s">
        <v>571</v>
      </c>
      <c r="F710" s="458" t="s">
        <v>522</v>
      </c>
      <c r="G710" s="459">
        <v>1094.8600000000001</v>
      </c>
      <c r="H710" s="459">
        <v>1118</v>
      </c>
      <c r="I710" s="459">
        <f t="shared" si="30"/>
        <v>2212.86</v>
      </c>
      <c r="J710" s="459">
        <v>1027.99</v>
      </c>
      <c r="K710" s="459">
        <f t="shared" si="31"/>
        <v>1184.8700000000001</v>
      </c>
      <c r="L710" s="461">
        <v>79.86</v>
      </c>
      <c r="M710" s="462">
        <v>8.74</v>
      </c>
      <c r="N710" s="456" t="s">
        <v>507</v>
      </c>
    </row>
    <row r="711" spans="1:14" ht="21" customHeight="1">
      <c r="A711" s="457">
        <f t="shared" si="32"/>
        <v>703</v>
      </c>
      <c r="B711" s="450" t="s">
        <v>234</v>
      </c>
      <c r="C711" s="451" t="s">
        <v>235</v>
      </c>
      <c r="D711" s="451" t="s">
        <v>554</v>
      </c>
      <c r="E711" s="450" t="s">
        <v>521</v>
      </c>
      <c r="F711" s="458" t="s">
        <v>522</v>
      </c>
      <c r="G711" s="459">
        <v>1220.9700000000003</v>
      </c>
      <c r="H711" s="459">
        <v>1118</v>
      </c>
      <c r="I711" s="459">
        <f t="shared" si="30"/>
        <v>2338.9700000000003</v>
      </c>
      <c r="J711" s="459">
        <v>192.57</v>
      </c>
      <c r="K711" s="459">
        <f t="shared" si="31"/>
        <v>2146.4</v>
      </c>
      <c r="L711" s="461">
        <v>59.25</v>
      </c>
      <c r="M711" s="462">
        <v>6.41</v>
      </c>
      <c r="N711" s="456" t="s">
        <v>507</v>
      </c>
    </row>
    <row r="712" spans="1:14" ht="21" customHeight="1">
      <c r="A712" s="457">
        <f t="shared" si="32"/>
        <v>704</v>
      </c>
      <c r="B712" s="450" t="s">
        <v>236</v>
      </c>
      <c r="C712" s="451" t="s">
        <v>237</v>
      </c>
      <c r="D712" s="451" t="s">
        <v>741</v>
      </c>
      <c r="E712" s="450" t="s">
        <v>745</v>
      </c>
      <c r="F712" s="458" t="s">
        <v>522</v>
      </c>
      <c r="G712" s="459">
        <v>4070.25</v>
      </c>
      <c r="H712" s="459">
        <v>818</v>
      </c>
      <c r="I712" s="459">
        <f t="shared" si="30"/>
        <v>4888.25</v>
      </c>
      <c r="J712" s="459">
        <v>836.4599999999999</v>
      </c>
      <c r="K712" s="459">
        <f t="shared" si="31"/>
        <v>4051.79</v>
      </c>
      <c r="L712" s="461">
        <v>318.86</v>
      </c>
      <c r="M712" s="462">
        <v>34.36</v>
      </c>
      <c r="N712" s="456" t="s">
        <v>507</v>
      </c>
    </row>
    <row r="713" spans="1:14" ht="21" customHeight="1">
      <c r="A713" s="457">
        <f t="shared" si="32"/>
        <v>705</v>
      </c>
      <c r="B713" s="450" t="s">
        <v>238</v>
      </c>
      <c r="C713" s="451" t="s">
        <v>239</v>
      </c>
      <c r="D713" s="451" t="s">
        <v>585</v>
      </c>
      <c r="E713" s="450" t="s">
        <v>586</v>
      </c>
      <c r="F713" s="458" t="s">
        <v>506</v>
      </c>
      <c r="G713" s="459">
        <v>855.6300000000001</v>
      </c>
      <c r="H713" s="459">
        <v>1118</v>
      </c>
      <c r="I713" s="459">
        <f t="shared" si="30"/>
        <v>1973.63</v>
      </c>
      <c r="J713" s="459">
        <v>824.96</v>
      </c>
      <c r="K713" s="459">
        <f t="shared" si="31"/>
        <v>1148.67</v>
      </c>
      <c r="L713" s="461">
        <v>56.94</v>
      </c>
      <c r="M713" s="462">
        <v>6.13</v>
      </c>
      <c r="N713" s="456" t="s">
        <v>507</v>
      </c>
    </row>
    <row r="714" spans="1:14" ht="21" customHeight="1">
      <c r="A714" s="457">
        <f t="shared" si="32"/>
        <v>706</v>
      </c>
      <c r="B714" s="450" t="s">
        <v>240</v>
      </c>
      <c r="C714" s="451" t="s">
        <v>241</v>
      </c>
      <c r="D714" s="451" t="s">
        <v>554</v>
      </c>
      <c r="E714" s="450" t="s">
        <v>555</v>
      </c>
      <c r="F714" s="458" t="s">
        <v>506</v>
      </c>
      <c r="G714" s="459">
        <v>1245.93</v>
      </c>
      <c r="H714" s="459">
        <v>1118</v>
      </c>
      <c r="I714" s="459">
        <f aca="true" t="shared" si="33" ref="I714:I746">SUM(G714:H714)</f>
        <v>2363.9300000000003</v>
      </c>
      <c r="J714" s="459">
        <v>89.66</v>
      </c>
      <c r="K714" s="459">
        <f aca="true" t="shared" si="34" ref="K714:K746">I714-J714</f>
        <v>2274.2700000000004</v>
      </c>
      <c r="L714" s="461">
        <v>61.05</v>
      </c>
      <c r="M714" s="462">
        <v>6.63</v>
      </c>
      <c r="N714" s="456" t="s">
        <v>507</v>
      </c>
    </row>
    <row r="715" spans="1:14" ht="21" customHeight="1">
      <c r="A715" s="457">
        <f aca="true" t="shared" si="35" ref="A715:A746">A714+1</f>
        <v>707</v>
      </c>
      <c r="B715" s="450" t="s">
        <v>242</v>
      </c>
      <c r="C715" s="451" t="s">
        <v>243</v>
      </c>
      <c r="D715" s="451" t="s">
        <v>515</v>
      </c>
      <c r="E715" s="450" t="s">
        <v>516</v>
      </c>
      <c r="F715" s="458" t="s">
        <v>522</v>
      </c>
      <c r="G715" s="459">
        <v>1138.73</v>
      </c>
      <c r="H715" s="459">
        <v>1118</v>
      </c>
      <c r="I715" s="459">
        <f t="shared" si="33"/>
        <v>2256.73</v>
      </c>
      <c r="J715" s="459">
        <v>124.61</v>
      </c>
      <c r="K715" s="459">
        <f t="shared" si="34"/>
        <v>2132.12</v>
      </c>
      <c r="L715" s="461">
        <v>55.35</v>
      </c>
      <c r="M715" s="462">
        <v>5.97</v>
      </c>
      <c r="N715" s="456" t="s">
        <v>507</v>
      </c>
    </row>
    <row r="716" spans="1:14" ht="21" customHeight="1">
      <c r="A716" s="457">
        <f t="shared" si="35"/>
        <v>708</v>
      </c>
      <c r="B716" s="450" t="s">
        <v>244</v>
      </c>
      <c r="C716" s="451" t="s">
        <v>245</v>
      </c>
      <c r="D716" s="451" t="s">
        <v>558</v>
      </c>
      <c r="E716" s="450" t="s">
        <v>559</v>
      </c>
      <c r="F716" s="458" t="s">
        <v>522</v>
      </c>
      <c r="G716" s="459">
        <v>972.77</v>
      </c>
      <c r="H716" s="459">
        <v>1268</v>
      </c>
      <c r="I716" s="459">
        <f t="shared" si="33"/>
        <v>2240.77</v>
      </c>
      <c r="J716" s="459">
        <v>1065.37</v>
      </c>
      <c r="K716" s="459">
        <f t="shared" si="34"/>
        <v>1175.4</v>
      </c>
      <c r="L716" s="461">
        <v>79.62</v>
      </c>
      <c r="M716" s="462">
        <v>8.71</v>
      </c>
      <c r="N716" s="456" t="s">
        <v>507</v>
      </c>
    </row>
    <row r="717" spans="1:14" ht="21" customHeight="1">
      <c r="A717" s="457">
        <f t="shared" si="35"/>
        <v>709</v>
      </c>
      <c r="B717" s="450" t="s">
        <v>246</v>
      </c>
      <c r="C717" s="451" t="s">
        <v>247</v>
      </c>
      <c r="D717" s="451" t="s">
        <v>601</v>
      </c>
      <c r="E717" s="450" t="s">
        <v>516</v>
      </c>
      <c r="F717" s="458" t="s">
        <v>543</v>
      </c>
      <c r="G717" s="459">
        <v>569.08</v>
      </c>
      <c r="H717" s="459">
        <v>1118</v>
      </c>
      <c r="I717" s="459">
        <f t="shared" si="33"/>
        <v>1687.08</v>
      </c>
      <c r="J717" s="459">
        <v>869.74</v>
      </c>
      <c r="K717" s="459">
        <f t="shared" si="34"/>
        <v>817.3399999999999</v>
      </c>
      <c r="L717" s="461">
        <v>50.94</v>
      </c>
      <c r="M717" s="462">
        <v>4.42</v>
      </c>
      <c r="N717" s="456" t="s">
        <v>551</v>
      </c>
    </row>
    <row r="718" spans="1:14" ht="21" customHeight="1">
      <c r="A718" s="457">
        <f t="shared" si="35"/>
        <v>710</v>
      </c>
      <c r="B718" s="450" t="s">
        <v>248</v>
      </c>
      <c r="C718" s="451" t="s">
        <v>249</v>
      </c>
      <c r="D718" s="451" t="s">
        <v>741</v>
      </c>
      <c r="E718" s="450" t="s">
        <v>745</v>
      </c>
      <c r="F718" s="458" t="s">
        <v>738</v>
      </c>
      <c r="G718" s="459">
        <v>3968.87</v>
      </c>
      <c r="H718" s="459">
        <v>818</v>
      </c>
      <c r="I718" s="459">
        <f t="shared" si="33"/>
        <v>4786.87</v>
      </c>
      <c r="J718" s="459">
        <v>836.4</v>
      </c>
      <c r="K718" s="459">
        <f t="shared" si="34"/>
        <v>3950.47</v>
      </c>
      <c r="L718" s="461">
        <v>318.86</v>
      </c>
      <c r="M718" s="462">
        <v>34.36</v>
      </c>
      <c r="N718" s="456" t="s">
        <v>507</v>
      </c>
    </row>
    <row r="719" spans="1:14" ht="21" customHeight="1">
      <c r="A719" s="457">
        <f t="shared" si="35"/>
        <v>711</v>
      </c>
      <c r="B719" s="450" t="s">
        <v>250</v>
      </c>
      <c r="C719" s="451" t="s">
        <v>251</v>
      </c>
      <c r="D719" s="451" t="s">
        <v>612</v>
      </c>
      <c r="E719" s="450" t="s">
        <v>613</v>
      </c>
      <c r="F719" s="458" t="s">
        <v>738</v>
      </c>
      <c r="G719" s="459">
        <v>656.73</v>
      </c>
      <c r="H719" s="459">
        <v>1118</v>
      </c>
      <c r="I719" s="459">
        <f t="shared" si="33"/>
        <v>1774.73</v>
      </c>
      <c r="J719" s="459">
        <v>661.01</v>
      </c>
      <c r="K719" s="459">
        <f t="shared" si="34"/>
        <v>1113.72</v>
      </c>
      <c r="L719" s="461">
        <v>58.83</v>
      </c>
      <c r="M719" s="462">
        <v>6.34</v>
      </c>
      <c r="N719" s="456" t="s">
        <v>507</v>
      </c>
    </row>
    <row r="720" spans="1:14" ht="21" customHeight="1">
      <c r="A720" s="457">
        <f t="shared" si="35"/>
        <v>712</v>
      </c>
      <c r="B720" s="450" t="s">
        <v>252</v>
      </c>
      <c r="C720" s="451" t="s">
        <v>253</v>
      </c>
      <c r="D720" s="451" t="s">
        <v>554</v>
      </c>
      <c r="E720" s="450" t="s">
        <v>521</v>
      </c>
      <c r="F720" s="458" t="s">
        <v>607</v>
      </c>
      <c r="G720" s="459">
        <v>722.32</v>
      </c>
      <c r="H720" s="459">
        <v>1118</v>
      </c>
      <c r="I720" s="459">
        <f t="shared" si="33"/>
        <v>1840.3200000000002</v>
      </c>
      <c r="J720" s="459">
        <v>714.22</v>
      </c>
      <c r="K720" s="459">
        <f t="shared" si="34"/>
        <v>1126.1000000000001</v>
      </c>
      <c r="L720" s="461">
        <v>64.05</v>
      </c>
      <c r="M720" s="462">
        <v>6.93</v>
      </c>
      <c r="N720" s="456" t="s">
        <v>507</v>
      </c>
    </row>
    <row r="721" spans="1:14" ht="21" customHeight="1">
      <c r="A721" s="457">
        <f t="shared" si="35"/>
        <v>713</v>
      </c>
      <c r="B721" s="450" t="s">
        <v>254</v>
      </c>
      <c r="C721" s="451" t="s">
        <v>255</v>
      </c>
      <c r="D721" s="451" t="s">
        <v>525</v>
      </c>
      <c r="E721" s="450" t="s">
        <v>555</v>
      </c>
      <c r="F721" s="458" t="s">
        <v>522</v>
      </c>
      <c r="G721" s="459">
        <v>857.46</v>
      </c>
      <c r="H721" s="459">
        <v>1118</v>
      </c>
      <c r="I721" s="459">
        <f t="shared" si="33"/>
        <v>1975.46</v>
      </c>
      <c r="J721" s="459">
        <v>90.59</v>
      </c>
      <c r="K721" s="459">
        <f t="shared" si="34"/>
        <v>1884.8700000000001</v>
      </c>
      <c r="L721" s="461">
        <v>59.26</v>
      </c>
      <c r="M721" s="462">
        <v>6.43</v>
      </c>
      <c r="N721" s="456" t="s">
        <v>507</v>
      </c>
    </row>
    <row r="722" spans="1:14" ht="21" customHeight="1">
      <c r="A722" s="457">
        <f t="shared" si="35"/>
        <v>714</v>
      </c>
      <c r="B722" s="450" t="s">
        <v>256</v>
      </c>
      <c r="C722" s="451" t="s">
        <v>257</v>
      </c>
      <c r="D722" s="451" t="s">
        <v>585</v>
      </c>
      <c r="E722" s="450" t="s">
        <v>586</v>
      </c>
      <c r="F722" s="458" t="s">
        <v>543</v>
      </c>
      <c r="G722" s="459">
        <v>1188.76</v>
      </c>
      <c r="H722" s="459">
        <v>1118</v>
      </c>
      <c r="I722" s="459">
        <f t="shared" si="33"/>
        <v>2306.76</v>
      </c>
      <c r="J722" s="459">
        <v>756.94</v>
      </c>
      <c r="K722" s="459">
        <f t="shared" si="34"/>
        <v>1549.8200000000002</v>
      </c>
      <c r="L722" s="461">
        <v>56.73</v>
      </c>
      <c r="M722" s="462">
        <v>6.12</v>
      </c>
      <c r="N722" s="456" t="s">
        <v>507</v>
      </c>
    </row>
    <row r="723" spans="1:14" ht="21" customHeight="1">
      <c r="A723" s="457">
        <f t="shared" si="35"/>
        <v>715</v>
      </c>
      <c r="B723" s="450" t="s">
        <v>258</v>
      </c>
      <c r="C723" s="451" t="s">
        <v>259</v>
      </c>
      <c r="D723" s="451" t="s">
        <v>919</v>
      </c>
      <c r="E723" s="450" t="s">
        <v>555</v>
      </c>
      <c r="F723" s="458" t="s">
        <v>543</v>
      </c>
      <c r="G723" s="459">
        <v>693.99</v>
      </c>
      <c r="H723" s="459">
        <v>1118</v>
      </c>
      <c r="I723" s="459">
        <f t="shared" si="33"/>
        <v>1811.99</v>
      </c>
      <c r="J723" s="459">
        <v>168.23</v>
      </c>
      <c r="K723" s="459">
        <f t="shared" si="34"/>
        <v>1643.76</v>
      </c>
      <c r="L723" s="461">
        <v>61.05</v>
      </c>
      <c r="M723" s="462">
        <v>6.63</v>
      </c>
      <c r="N723" s="456" t="s">
        <v>507</v>
      </c>
    </row>
    <row r="724" spans="1:14" ht="21" customHeight="1">
      <c r="A724" s="457">
        <f t="shared" si="35"/>
        <v>716</v>
      </c>
      <c r="B724" s="450" t="s">
        <v>260</v>
      </c>
      <c r="C724" s="451" t="s">
        <v>261</v>
      </c>
      <c r="D724" s="451" t="s">
        <v>262</v>
      </c>
      <c r="E724" s="450" t="s">
        <v>678</v>
      </c>
      <c r="F724" s="458" t="s">
        <v>506</v>
      </c>
      <c r="G724" s="459">
        <v>1080.83</v>
      </c>
      <c r="H724" s="459">
        <v>1118</v>
      </c>
      <c r="I724" s="459">
        <f t="shared" si="33"/>
        <v>2198.83</v>
      </c>
      <c r="J724" s="459">
        <v>78.43</v>
      </c>
      <c r="K724" s="459">
        <f t="shared" si="34"/>
        <v>2120.4</v>
      </c>
      <c r="L724" s="461">
        <v>53.26</v>
      </c>
      <c r="M724" s="462">
        <v>4.61</v>
      </c>
      <c r="N724" s="463" t="s">
        <v>507</v>
      </c>
    </row>
    <row r="725" spans="1:14" ht="21" customHeight="1">
      <c r="A725" s="457">
        <f t="shared" si="35"/>
        <v>717</v>
      </c>
      <c r="B725" s="450" t="s">
        <v>263</v>
      </c>
      <c r="C725" s="451" t="s">
        <v>264</v>
      </c>
      <c r="D725" s="451" t="s">
        <v>635</v>
      </c>
      <c r="E725" s="450" t="s">
        <v>636</v>
      </c>
      <c r="F725" s="458" t="s">
        <v>543</v>
      </c>
      <c r="G725" s="459">
        <v>3722.9</v>
      </c>
      <c r="H725" s="459">
        <v>406.46</v>
      </c>
      <c r="I725" s="459">
        <f t="shared" si="33"/>
        <v>4129.36</v>
      </c>
      <c r="J725" s="459">
        <v>1280.2699999999998</v>
      </c>
      <c r="K725" s="459">
        <f t="shared" si="34"/>
        <v>2849.09</v>
      </c>
      <c r="L725" s="461">
        <v>335.06</v>
      </c>
      <c r="M725" s="462">
        <v>36.12</v>
      </c>
      <c r="N725" s="456" t="s">
        <v>507</v>
      </c>
    </row>
    <row r="726" spans="1:14" ht="21" customHeight="1">
      <c r="A726" s="457">
        <f t="shared" si="35"/>
        <v>718</v>
      </c>
      <c r="B726" s="450" t="s">
        <v>265</v>
      </c>
      <c r="C726" s="451" t="s">
        <v>266</v>
      </c>
      <c r="D726" s="451" t="s">
        <v>267</v>
      </c>
      <c r="E726" s="450" t="s">
        <v>555</v>
      </c>
      <c r="F726" s="458" t="s">
        <v>543</v>
      </c>
      <c r="G726" s="459">
        <v>638.2800000000001</v>
      </c>
      <c r="H726" s="459">
        <v>1118</v>
      </c>
      <c r="I726" s="459">
        <f t="shared" si="33"/>
        <v>1756.2800000000002</v>
      </c>
      <c r="J726" s="459">
        <v>711.01</v>
      </c>
      <c r="K726" s="459">
        <f t="shared" si="34"/>
        <v>1045.2700000000002</v>
      </c>
      <c r="L726" s="461">
        <v>56.03</v>
      </c>
      <c r="M726" s="462">
        <v>4.88</v>
      </c>
      <c r="N726" s="456" t="s">
        <v>507</v>
      </c>
    </row>
    <row r="727" spans="1:14" ht="21" customHeight="1">
      <c r="A727" s="457">
        <f t="shared" si="35"/>
        <v>719</v>
      </c>
      <c r="B727" s="450" t="s">
        <v>268</v>
      </c>
      <c r="C727" s="451" t="s">
        <v>269</v>
      </c>
      <c r="D727" s="451" t="s">
        <v>554</v>
      </c>
      <c r="E727" s="450" t="s">
        <v>521</v>
      </c>
      <c r="F727" s="458" t="s">
        <v>522</v>
      </c>
      <c r="G727" s="459">
        <v>1165</v>
      </c>
      <c r="H727" s="459">
        <v>1118</v>
      </c>
      <c r="I727" s="459">
        <f t="shared" si="33"/>
        <v>2283</v>
      </c>
      <c r="J727" s="459">
        <v>1056.1100000000001</v>
      </c>
      <c r="K727" s="459">
        <f t="shared" si="34"/>
        <v>1226.8899999999999</v>
      </c>
      <c r="L727" s="461">
        <v>57.33</v>
      </c>
      <c r="M727" s="462">
        <v>6.21</v>
      </c>
      <c r="N727" s="456" t="s">
        <v>507</v>
      </c>
    </row>
    <row r="728" spans="1:14" ht="21" customHeight="1">
      <c r="A728" s="457">
        <f t="shared" si="35"/>
        <v>720</v>
      </c>
      <c r="B728" s="450" t="s">
        <v>270</v>
      </c>
      <c r="C728" s="451" t="s">
        <v>271</v>
      </c>
      <c r="D728" s="451" t="s">
        <v>554</v>
      </c>
      <c r="E728" s="450" t="s">
        <v>521</v>
      </c>
      <c r="F728" s="458" t="s">
        <v>506</v>
      </c>
      <c r="G728" s="459">
        <v>1244.75</v>
      </c>
      <c r="H728" s="459">
        <v>1118</v>
      </c>
      <c r="I728" s="459">
        <f t="shared" si="33"/>
        <v>2362.75</v>
      </c>
      <c r="J728" s="459">
        <v>1394.1399999999999</v>
      </c>
      <c r="K728" s="459">
        <f t="shared" si="34"/>
        <v>968.6100000000001</v>
      </c>
      <c r="L728" s="461">
        <v>59.25</v>
      </c>
      <c r="M728" s="462">
        <v>6.41</v>
      </c>
      <c r="N728" s="456" t="s">
        <v>507</v>
      </c>
    </row>
    <row r="729" spans="1:14" ht="21" customHeight="1">
      <c r="A729" s="457">
        <f t="shared" si="35"/>
        <v>721</v>
      </c>
      <c r="B729" s="450" t="s">
        <v>272</v>
      </c>
      <c r="C729" s="451" t="s">
        <v>273</v>
      </c>
      <c r="D729" s="451" t="s">
        <v>554</v>
      </c>
      <c r="E729" s="450" t="s">
        <v>521</v>
      </c>
      <c r="F729" s="458" t="s">
        <v>517</v>
      </c>
      <c r="G729" s="459">
        <v>1225.5800000000002</v>
      </c>
      <c r="H729" s="459">
        <v>1118</v>
      </c>
      <c r="I729" s="459">
        <f t="shared" si="33"/>
        <v>2343.58</v>
      </c>
      <c r="J729" s="459">
        <v>290.05</v>
      </c>
      <c r="K729" s="459">
        <f t="shared" si="34"/>
        <v>2053.5299999999997</v>
      </c>
      <c r="L729" s="461">
        <v>58.68</v>
      </c>
      <c r="M729" s="462">
        <v>6.359999999999999</v>
      </c>
      <c r="N729" s="456" t="s">
        <v>507</v>
      </c>
    </row>
    <row r="730" spans="1:14" ht="21" customHeight="1">
      <c r="A730" s="457">
        <f t="shared" si="35"/>
        <v>722</v>
      </c>
      <c r="B730" s="450" t="s">
        <v>274</v>
      </c>
      <c r="C730" s="451" t="s">
        <v>275</v>
      </c>
      <c r="D730" s="451" t="s">
        <v>546</v>
      </c>
      <c r="E730" s="450" t="s">
        <v>674</v>
      </c>
      <c r="F730" s="458" t="s">
        <v>522</v>
      </c>
      <c r="G730" s="459">
        <v>1901.6</v>
      </c>
      <c r="H730" s="459">
        <v>1118</v>
      </c>
      <c r="I730" s="459">
        <f t="shared" si="33"/>
        <v>3019.6</v>
      </c>
      <c r="J730" s="459">
        <v>1342.0900000000001</v>
      </c>
      <c r="K730" s="459">
        <f t="shared" si="34"/>
        <v>1677.5099999999998</v>
      </c>
      <c r="L730" s="461">
        <v>82.89</v>
      </c>
      <c r="M730" s="462">
        <v>9.059999999999999</v>
      </c>
      <c r="N730" s="456" t="s">
        <v>507</v>
      </c>
    </row>
    <row r="731" spans="1:14" ht="21" customHeight="1">
      <c r="A731" s="457">
        <f t="shared" si="35"/>
        <v>723</v>
      </c>
      <c r="B731" s="450" t="s">
        <v>276</v>
      </c>
      <c r="C731" s="451" t="s">
        <v>277</v>
      </c>
      <c r="D731" s="451" t="s">
        <v>535</v>
      </c>
      <c r="E731" s="450" t="s">
        <v>571</v>
      </c>
      <c r="F731" s="458" t="s">
        <v>517</v>
      </c>
      <c r="G731" s="459">
        <v>1526</v>
      </c>
      <c r="H731" s="459">
        <v>1118</v>
      </c>
      <c r="I731" s="459">
        <f t="shared" si="33"/>
        <v>2644</v>
      </c>
      <c r="J731" s="459">
        <v>204.69000000000003</v>
      </c>
      <c r="K731" s="459">
        <f t="shared" si="34"/>
        <v>2439.31</v>
      </c>
      <c r="L731" s="461">
        <v>86.43</v>
      </c>
      <c r="M731" s="462">
        <v>9.45</v>
      </c>
      <c r="N731" s="456" t="s">
        <v>538</v>
      </c>
    </row>
    <row r="732" spans="1:14" ht="21" customHeight="1">
      <c r="A732" s="457">
        <f t="shared" si="35"/>
        <v>724</v>
      </c>
      <c r="B732" s="450" t="s">
        <v>278</v>
      </c>
      <c r="C732" s="451" t="s">
        <v>279</v>
      </c>
      <c r="D732" s="451" t="s">
        <v>531</v>
      </c>
      <c r="E732" s="450" t="s">
        <v>564</v>
      </c>
      <c r="F732" s="458" t="s">
        <v>543</v>
      </c>
      <c r="G732" s="459">
        <v>614.5400000000001</v>
      </c>
      <c r="H732" s="459">
        <v>1558</v>
      </c>
      <c r="I732" s="459">
        <f t="shared" si="33"/>
        <v>2172.54</v>
      </c>
      <c r="J732" s="459">
        <v>191.63</v>
      </c>
      <c r="K732" s="459">
        <f t="shared" si="34"/>
        <v>1980.9099999999999</v>
      </c>
      <c r="L732" s="461">
        <v>53.45</v>
      </c>
      <c r="M732" s="462">
        <v>4.66</v>
      </c>
      <c r="N732" s="456" t="s">
        <v>507</v>
      </c>
    </row>
    <row r="733" spans="1:14" ht="21" customHeight="1">
      <c r="A733" s="457">
        <f t="shared" si="35"/>
        <v>725</v>
      </c>
      <c r="B733" s="450" t="s">
        <v>280</v>
      </c>
      <c r="C733" s="451" t="s">
        <v>281</v>
      </c>
      <c r="D733" s="451" t="s">
        <v>554</v>
      </c>
      <c r="E733" s="450" t="s">
        <v>521</v>
      </c>
      <c r="F733" s="458" t="s">
        <v>607</v>
      </c>
      <c r="G733" s="459">
        <v>1220.9700000000003</v>
      </c>
      <c r="H733" s="459">
        <v>1058</v>
      </c>
      <c r="I733" s="459">
        <f t="shared" si="33"/>
        <v>2278.9700000000003</v>
      </c>
      <c r="J733" s="459">
        <v>695.51</v>
      </c>
      <c r="K733" s="459">
        <f t="shared" si="34"/>
        <v>1583.4600000000003</v>
      </c>
      <c r="L733" s="461">
        <v>59.25</v>
      </c>
      <c r="M733" s="462">
        <v>6.41</v>
      </c>
      <c r="N733" s="456" t="s">
        <v>507</v>
      </c>
    </row>
    <row r="734" spans="1:14" ht="21" customHeight="1">
      <c r="A734" s="457">
        <f t="shared" si="35"/>
        <v>726</v>
      </c>
      <c r="B734" s="450" t="s">
        <v>282</v>
      </c>
      <c r="C734" s="451" t="s">
        <v>283</v>
      </c>
      <c r="D734" s="451" t="s">
        <v>284</v>
      </c>
      <c r="E734" s="450" t="s">
        <v>511</v>
      </c>
      <c r="F734" s="458" t="s">
        <v>506</v>
      </c>
      <c r="G734" s="459">
        <v>693.7900000000001</v>
      </c>
      <c r="H734" s="459">
        <v>1088</v>
      </c>
      <c r="I734" s="459">
        <f t="shared" si="33"/>
        <v>1781.79</v>
      </c>
      <c r="J734" s="459">
        <v>115.33</v>
      </c>
      <c r="K734" s="459">
        <f t="shared" si="34"/>
        <v>1666.46</v>
      </c>
      <c r="L734" s="461">
        <v>60.04</v>
      </c>
      <c r="M734" s="462">
        <v>5.25</v>
      </c>
      <c r="N734" s="456" t="s">
        <v>551</v>
      </c>
    </row>
    <row r="735" spans="1:14" ht="21" customHeight="1">
      <c r="A735" s="457">
        <f t="shared" si="35"/>
        <v>727</v>
      </c>
      <c r="B735" s="450" t="s">
        <v>285</v>
      </c>
      <c r="C735" s="451" t="s">
        <v>286</v>
      </c>
      <c r="D735" s="451" t="s">
        <v>554</v>
      </c>
      <c r="E735" s="450" t="s">
        <v>521</v>
      </c>
      <c r="F735" s="458" t="s">
        <v>517</v>
      </c>
      <c r="G735" s="459">
        <v>1148.73</v>
      </c>
      <c r="H735" s="459">
        <v>818</v>
      </c>
      <c r="I735" s="459">
        <f t="shared" si="33"/>
        <v>1966.73</v>
      </c>
      <c r="J735" s="459">
        <v>451.65999999999997</v>
      </c>
      <c r="K735" s="459">
        <f t="shared" si="34"/>
        <v>1515.0700000000002</v>
      </c>
      <c r="L735" s="461">
        <v>59.17</v>
      </c>
      <c r="M735" s="462">
        <v>6.41</v>
      </c>
      <c r="N735" s="456" t="s">
        <v>507</v>
      </c>
    </row>
    <row r="736" spans="1:14" ht="21" customHeight="1">
      <c r="A736" s="457">
        <f t="shared" si="35"/>
        <v>728</v>
      </c>
      <c r="B736" s="450" t="s">
        <v>287</v>
      </c>
      <c r="C736" s="451" t="s">
        <v>288</v>
      </c>
      <c r="D736" s="451" t="s">
        <v>515</v>
      </c>
      <c r="E736" s="450" t="s">
        <v>516</v>
      </c>
      <c r="F736" s="458" t="s">
        <v>522</v>
      </c>
      <c r="G736" s="459">
        <v>1087.85</v>
      </c>
      <c r="H736" s="459">
        <v>1118</v>
      </c>
      <c r="I736" s="459">
        <f t="shared" si="33"/>
        <v>2205.85</v>
      </c>
      <c r="J736" s="459">
        <v>814.18</v>
      </c>
      <c r="K736" s="459">
        <f t="shared" si="34"/>
        <v>1391.67</v>
      </c>
      <c r="L736" s="461">
        <v>55.08</v>
      </c>
      <c r="M736" s="462">
        <v>5.9399999999999995</v>
      </c>
      <c r="N736" s="456" t="s">
        <v>507</v>
      </c>
    </row>
    <row r="737" spans="1:14" ht="21" customHeight="1">
      <c r="A737" s="457">
        <f t="shared" si="35"/>
        <v>729</v>
      </c>
      <c r="B737" s="450" t="s">
        <v>289</v>
      </c>
      <c r="C737" s="451" t="s">
        <v>290</v>
      </c>
      <c r="D737" s="451" t="s">
        <v>753</v>
      </c>
      <c r="E737" s="450" t="s">
        <v>571</v>
      </c>
      <c r="F737" s="458" t="s">
        <v>522</v>
      </c>
      <c r="G737" s="459">
        <v>1596.54</v>
      </c>
      <c r="H737" s="459">
        <v>1083.64</v>
      </c>
      <c r="I737" s="459">
        <f t="shared" si="33"/>
        <v>2680.1800000000003</v>
      </c>
      <c r="J737" s="459">
        <v>154.87</v>
      </c>
      <c r="K737" s="459">
        <f t="shared" si="34"/>
        <v>2525.3100000000004</v>
      </c>
      <c r="L737" s="461">
        <v>76.66</v>
      </c>
      <c r="M737" s="462">
        <v>8.4</v>
      </c>
      <c r="N737" s="456" t="s">
        <v>507</v>
      </c>
    </row>
    <row r="738" spans="1:14" ht="21" customHeight="1">
      <c r="A738" s="457">
        <f t="shared" si="35"/>
        <v>730</v>
      </c>
      <c r="B738" s="450" t="s">
        <v>291</v>
      </c>
      <c r="C738" s="451" t="s">
        <v>292</v>
      </c>
      <c r="D738" s="451" t="s">
        <v>554</v>
      </c>
      <c r="E738" s="450" t="s">
        <v>521</v>
      </c>
      <c r="F738" s="458" t="s">
        <v>517</v>
      </c>
      <c r="G738" s="459">
        <v>1105.7900000000002</v>
      </c>
      <c r="H738" s="459">
        <v>1118</v>
      </c>
      <c r="I738" s="459">
        <f t="shared" si="33"/>
        <v>2223.79</v>
      </c>
      <c r="J738" s="459">
        <v>110.16</v>
      </c>
      <c r="K738" s="459">
        <f t="shared" si="34"/>
        <v>2113.63</v>
      </c>
      <c r="L738" s="461">
        <v>58.95</v>
      </c>
      <c r="M738" s="462">
        <v>6.38</v>
      </c>
      <c r="N738" s="456" t="s">
        <v>507</v>
      </c>
    </row>
    <row r="739" spans="1:14" ht="21" customHeight="1">
      <c r="A739" s="457">
        <f t="shared" si="35"/>
        <v>731</v>
      </c>
      <c r="B739" s="450" t="s">
        <v>293</v>
      </c>
      <c r="C739" s="451" t="s">
        <v>294</v>
      </c>
      <c r="D739" s="451" t="s">
        <v>554</v>
      </c>
      <c r="E739" s="450" t="s">
        <v>521</v>
      </c>
      <c r="F739" s="458" t="s">
        <v>522</v>
      </c>
      <c r="G739" s="459">
        <v>1243.7000000000003</v>
      </c>
      <c r="H739" s="459">
        <v>1118</v>
      </c>
      <c r="I739" s="459">
        <f t="shared" si="33"/>
        <v>2361.7000000000003</v>
      </c>
      <c r="J739" s="459">
        <v>1205.1100000000001</v>
      </c>
      <c r="K739" s="459">
        <f t="shared" si="34"/>
        <v>1156.5900000000001</v>
      </c>
      <c r="L739" s="461">
        <v>61.3</v>
      </c>
      <c r="M739" s="462">
        <v>6.64</v>
      </c>
      <c r="N739" s="456" t="s">
        <v>507</v>
      </c>
    </row>
    <row r="740" spans="1:14" ht="21" customHeight="1">
      <c r="A740" s="457">
        <f t="shared" si="35"/>
        <v>732</v>
      </c>
      <c r="B740" s="450" t="s">
        <v>295</v>
      </c>
      <c r="C740" s="451" t="s">
        <v>296</v>
      </c>
      <c r="D740" s="451" t="s">
        <v>531</v>
      </c>
      <c r="E740" s="450" t="s">
        <v>521</v>
      </c>
      <c r="F740" s="458" t="s">
        <v>517</v>
      </c>
      <c r="G740" s="459">
        <v>662.7500000000001</v>
      </c>
      <c r="H740" s="459">
        <v>1118</v>
      </c>
      <c r="I740" s="459">
        <f t="shared" si="33"/>
        <v>1780.75</v>
      </c>
      <c r="J740" s="459">
        <v>1082.6799999999998</v>
      </c>
      <c r="K740" s="459">
        <f t="shared" si="34"/>
        <v>698.0700000000002</v>
      </c>
      <c r="L740" s="461">
        <v>58.68</v>
      </c>
      <c r="M740" s="462">
        <v>6.359999999999999</v>
      </c>
      <c r="N740" s="456" t="s">
        <v>551</v>
      </c>
    </row>
    <row r="741" spans="1:14" ht="21" customHeight="1">
      <c r="A741" s="457">
        <f t="shared" si="35"/>
        <v>733</v>
      </c>
      <c r="B741" s="450" t="s">
        <v>297</v>
      </c>
      <c r="C741" s="451" t="s">
        <v>298</v>
      </c>
      <c r="D741" s="451" t="s">
        <v>612</v>
      </c>
      <c r="E741" s="450" t="s">
        <v>613</v>
      </c>
      <c r="F741" s="458" t="s">
        <v>506</v>
      </c>
      <c r="G741" s="459">
        <v>973.4100000000001</v>
      </c>
      <c r="H741" s="459">
        <v>1118</v>
      </c>
      <c r="I741" s="459">
        <f t="shared" si="33"/>
        <v>2091.41</v>
      </c>
      <c r="J741" s="459">
        <v>94.51</v>
      </c>
      <c r="K741" s="459">
        <f t="shared" si="34"/>
        <v>1996.8999999999999</v>
      </c>
      <c r="L741" s="461">
        <v>55.05</v>
      </c>
      <c r="M741" s="462">
        <v>5.93</v>
      </c>
      <c r="N741" s="456" t="s">
        <v>507</v>
      </c>
    </row>
    <row r="742" spans="1:14" ht="21" customHeight="1">
      <c r="A742" s="457">
        <f t="shared" si="35"/>
        <v>734</v>
      </c>
      <c r="B742" s="450" t="s">
        <v>299</v>
      </c>
      <c r="C742" s="451" t="s">
        <v>300</v>
      </c>
      <c r="D742" s="451" t="s">
        <v>535</v>
      </c>
      <c r="E742" s="450" t="s">
        <v>571</v>
      </c>
      <c r="F742" s="458" t="s">
        <v>537</v>
      </c>
      <c r="G742" s="459">
        <v>1310.36</v>
      </c>
      <c r="H742" s="459">
        <v>1118</v>
      </c>
      <c r="I742" s="459">
        <f t="shared" si="33"/>
        <v>2428.3599999999997</v>
      </c>
      <c r="J742" s="459">
        <v>758.3</v>
      </c>
      <c r="K742" s="459">
        <f t="shared" si="34"/>
        <v>1670.0599999999997</v>
      </c>
      <c r="L742" s="461">
        <v>81.35</v>
      </c>
      <c r="M742" s="462">
        <v>8.9</v>
      </c>
      <c r="N742" s="456" t="s">
        <v>538</v>
      </c>
    </row>
    <row r="743" spans="1:14" ht="21" customHeight="1">
      <c r="A743" s="457">
        <f t="shared" si="35"/>
        <v>735</v>
      </c>
      <c r="B743" s="450" t="s">
        <v>301</v>
      </c>
      <c r="C743" s="451" t="s">
        <v>302</v>
      </c>
      <c r="D743" s="451" t="s">
        <v>554</v>
      </c>
      <c r="E743" s="450" t="s">
        <v>521</v>
      </c>
      <c r="F743" s="458" t="s">
        <v>522</v>
      </c>
      <c r="G743" s="459">
        <v>1139.67</v>
      </c>
      <c r="H743" s="459">
        <v>1058</v>
      </c>
      <c r="I743" s="459">
        <f t="shared" si="33"/>
        <v>2197.67</v>
      </c>
      <c r="J743" s="459">
        <v>1159.8400000000001</v>
      </c>
      <c r="K743" s="459">
        <f t="shared" si="34"/>
        <v>1037.83</v>
      </c>
      <c r="L743" s="461">
        <v>57.28</v>
      </c>
      <c r="M743" s="462">
        <v>6.21</v>
      </c>
      <c r="N743" s="456" t="s">
        <v>507</v>
      </c>
    </row>
    <row r="744" spans="1:14" ht="21" customHeight="1">
      <c r="A744" s="457">
        <f t="shared" si="35"/>
        <v>736</v>
      </c>
      <c r="B744" s="450" t="s">
        <v>303</v>
      </c>
      <c r="C744" s="451" t="s">
        <v>304</v>
      </c>
      <c r="D744" s="451" t="s">
        <v>720</v>
      </c>
      <c r="E744" s="450" t="s">
        <v>721</v>
      </c>
      <c r="F744" s="458" t="s">
        <v>522</v>
      </c>
      <c r="G744" s="459">
        <v>4284.7699999999995</v>
      </c>
      <c r="H744" s="459">
        <v>818</v>
      </c>
      <c r="I744" s="459">
        <f t="shared" si="33"/>
        <v>5102.7699999999995</v>
      </c>
      <c r="J744" s="459">
        <v>897.4499999999999</v>
      </c>
      <c r="K744" s="459">
        <f t="shared" si="34"/>
        <v>4205.32</v>
      </c>
      <c r="L744" s="461">
        <v>342.25</v>
      </c>
      <c r="M744" s="462">
        <v>36.89</v>
      </c>
      <c r="N744" s="456" t="s">
        <v>507</v>
      </c>
    </row>
    <row r="745" spans="1:14" ht="21" customHeight="1">
      <c r="A745" s="457">
        <f t="shared" si="35"/>
        <v>737</v>
      </c>
      <c r="B745" s="450" t="s">
        <v>305</v>
      </c>
      <c r="C745" s="451" t="s">
        <v>306</v>
      </c>
      <c r="D745" s="451" t="s">
        <v>554</v>
      </c>
      <c r="E745" s="450" t="s">
        <v>521</v>
      </c>
      <c r="F745" s="458" t="s">
        <v>522</v>
      </c>
      <c r="G745" s="459">
        <v>1249.71</v>
      </c>
      <c r="H745" s="459">
        <v>1118</v>
      </c>
      <c r="I745" s="459">
        <f t="shared" si="33"/>
        <v>2367.71</v>
      </c>
      <c r="J745" s="459">
        <v>1227.5900000000001</v>
      </c>
      <c r="K745" s="459">
        <f t="shared" si="34"/>
        <v>1140.12</v>
      </c>
      <c r="L745" s="461">
        <v>60.77</v>
      </c>
      <c r="M745" s="462">
        <v>6.57</v>
      </c>
      <c r="N745" s="456" t="s">
        <v>507</v>
      </c>
    </row>
    <row r="746" spans="1:14" ht="21" customHeight="1" thickBot="1">
      <c r="A746" s="457">
        <f t="shared" si="35"/>
        <v>738</v>
      </c>
      <c r="B746" s="466" t="s">
        <v>307</v>
      </c>
      <c r="C746" s="467" t="s">
        <v>308</v>
      </c>
      <c r="D746" s="467" t="s">
        <v>601</v>
      </c>
      <c r="E746" s="466" t="s">
        <v>516</v>
      </c>
      <c r="F746" s="458" t="s">
        <v>543</v>
      </c>
      <c r="G746" s="459">
        <v>569.08</v>
      </c>
      <c r="H746" s="459">
        <v>993.64</v>
      </c>
      <c r="I746" s="459">
        <f t="shared" si="33"/>
        <v>1562.72</v>
      </c>
      <c r="J746" s="459">
        <v>212.27999999999997</v>
      </c>
      <c r="K746" s="459">
        <f t="shared" si="34"/>
        <v>1350.44</v>
      </c>
      <c r="L746" s="461">
        <v>50.94</v>
      </c>
      <c r="M746" s="462">
        <v>4.42</v>
      </c>
      <c r="N746" s="463" t="s">
        <v>507</v>
      </c>
    </row>
    <row r="747" spans="1:13" s="439" customFormat="1" ht="24" customHeight="1" thickBot="1">
      <c r="A747" s="468" t="s">
        <v>309</v>
      </c>
      <c r="B747" s="469"/>
      <c r="C747" s="469"/>
      <c r="D747" s="469"/>
      <c r="E747" s="469"/>
      <c r="F747" s="470"/>
      <c r="G747" s="471">
        <f aca="true" t="shared" si="36" ref="G747:M747">SUM(G9:G746)</f>
        <v>934748.6699999996</v>
      </c>
      <c r="H747" s="471">
        <f t="shared" si="36"/>
        <v>838690.36</v>
      </c>
      <c r="I747" s="471">
        <f t="shared" si="36"/>
        <v>1773439.0300000007</v>
      </c>
      <c r="J747" s="471">
        <f t="shared" si="36"/>
        <v>383917.3300000001</v>
      </c>
      <c r="K747" s="471">
        <f t="shared" si="36"/>
        <v>1389521.699999999</v>
      </c>
      <c r="L747" s="471">
        <f t="shared" si="36"/>
        <v>60319.710000000094</v>
      </c>
      <c r="M747" s="472">
        <f t="shared" si="36"/>
        <v>6384.849999999998</v>
      </c>
    </row>
    <row r="748" spans="1:15" ht="24" customHeight="1" thickBot="1">
      <c r="A748" s="473" t="s">
        <v>310</v>
      </c>
      <c r="B748" s="468"/>
      <c r="C748" s="468"/>
      <c r="D748" s="468"/>
      <c r="E748" s="468"/>
      <c r="F748" s="468"/>
      <c r="G748" s="468"/>
      <c r="H748" s="468"/>
      <c r="I748" s="468"/>
      <c r="J748" s="468"/>
      <c r="K748" s="468"/>
      <c r="L748" s="468"/>
      <c r="M748" s="474"/>
      <c r="N748" s="475"/>
      <c r="O748" s="475"/>
    </row>
    <row r="749" spans="1:14" ht="21" customHeight="1">
      <c r="A749" s="476">
        <v>2</v>
      </c>
      <c r="B749" s="477" t="s">
        <v>311</v>
      </c>
      <c r="C749" s="478" t="s">
        <v>312</v>
      </c>
      <c r="D749" s="458" t="s">
        <v>313</v>
      </c>
      <c r="E749" s="479" t="s">
        <v>511</v>
      </c>
      <c r="F749" s="458" t="s">
        <v>560</v>
      </c>
      <c r="G749" s="459">
        <v>0</v>
      </c>
      <c r="H749" s="459">
        <v>1118</v>
      </c>
      <c r="I749" s="459">
        <f aca="true" t="shared" si="37" ref="I749:I758">SUM(G749:H749)</f>
        <v>1118</v>
      </c>
      <c r="J749" s="459">
        <v>0</v>
      </c>
      <c r="K749" s="459">
        <f aca="true" t="shared" si="38" ref="K749:K758">I749-J749</f>
        <v>1118</v>
      </c>
      <c r="L749" s="459">
        <v>0</v>
      </c>
      <c r="M749" s="462">
        <v>0</v>
      </c>
      <c r="N749" s="463" t="s">
        <v>507</v>
      </c>
    </row>
    <row r="750" spans="1:14" ht="21" customHeight="1">
      <c r="A750" s="476">
        <v>3</v>
      </c>
      <c r="B750" s="477" t="s">
        <v>314</v>
      </c>
      <c r="C750" s="478" t="s">
        <v>315</v>
      </c>
      <c r="D750" s="480" t="s">
        <v>515</v>
      </c>
      <c r="E750" s="481" t="s">
        <v>516</v>
      </c>
      <c r="F750" s="458" t="s">
        <v>517</v>
      </c>
      <c r="G750" s="459">
        <v>0</v>
      </c>
      <c r="H750" s="459">
        <v>1118</v>
      </c>
      <c r="I750" s="459">
        <f t="shared" si="37"/>
        <v>1118</v>
      </c>
      <c r="J750" s="459">
        <v>201.39</v>
      </c>
      <c r="K750" s="459">
        <f t="shared" si="38"/>
        <v>916.61</v>
      </c>
      <c r="L750" s="459">
        <v>0</v>
      </c>
      <c r="M750" s="462">
        <v>0</v>
      </c>
      <c r="N750" s="463" t="s">
        <v>507</v>
      </c>
    </row>
    <row r="751" spans="1:14" ht="21" customHeight="1">
      <c r="A751" s="476">
        <v>4</v>
      </c>
      <c r="B751" s="477" t="s">
        <v>316</v>
      </c>
      <c r="C751" s="478" t="s">
        <v>317</v>
      </c>
      <c r="D751" s="480" t="s">
        <v>318</v>
      </c>
      <c r="E751" s="481" t="s">
        <v>1013</v>
      </c>
      <c r="F751" s="458" t="s">
        <v>560</v>
      </c>
      <c r="G751" s="459">
        <v>0</v>
      </c>
      <c r="H751" s="459">
        <v>1558</v>
      </c>
      <c r="I751" s="459">
        <f t="shared" si="37"/>
        <v>1558</v>
      </c>
      <c r="J751" s="459">
        <v>0</v>
      </c>
      <c r="K751" s="459">
        <f t="shared" si="38"/>
        <v>1558</v>
      </c>
      <c r="L751" s="459">
        <v>0</v>
      </c>
      <c r="M751" s="462">
        <v>0</v>
      </c>
      <c r="N751" s="463" t="s">
        <v>551</v>
      </c>
    </row>
    <row r="752" spans="1:14" ht="21" customHeight="1">
      <c r="A752" s="476">
        <v>5</v>
      </c>
      <c r="B752" s="482" t="s">
        <v>319</v>
      </c>
      <c r="C752" s="483" t="s">
        <v>320</v>
      </c>
      <c r="D752" s="483" t="s">
        <v>321</v>
      </c>
      <c r="E752" s="482" t="s">
        <v>322</v>
      </c>
      <c r="F752" s="458" t="s">
        <v>323</v>
      </c>
      <c r="G752" s="461">
        <v>321.64</v>
      </c>
      <c r="H752" s="459">
        <v>278</v>
      </c>
      <c r="I752" s="459">
        <f t="shared" si="37"/>
        <v>599.64</v>
      </c>
      <c r="J752" s="459">
        <v>0</v>
      </c>
      <c r="K752" s="459">
        <f t="shared" si="38"/>
        <v>599.64</v>
      </c>
      <c r="L752" s="459">
        <v>0</v>
      </c>
      <c r="M752" s="462">
        <v>0</v>
      </c>
      <c r="N752" s="463" t="s">
        <v>507</v>
      </c>
    </row>
    <row r="753" spans="1:14" ht="21" customHeight="1">
      <c r="A753" s="476">
        <v>6</v>
      </c>
      <c r="B753" s="482" t="s">
        <v>324</v>
      </c>
      <c r="C753" s="483" t="s">
        <v>325</v>
      </c>
      <c r="D753" s="483" t="s">
        <v>321</v>
      </c>
      <c r="E753" s="482" t="s">
        <v>322</v>
      </c>
      <c r="F753" s="458" t="s">
        <v>323</v>
      </c>
      <c r="G753" s="461">
        <v>321.64</v>
      </c>
      <c r="H753" s="459">
        <v>278</v>
      </c>
      <c r="I753" s="459">
        <f t="shared" si="37"/>
        <v>599.64</v>
      </c>
      <c r="J753" s="459">
        <v>0</v>
      </c>
      <c r="K753" s="459">
        <f t="shared" si="38"/>
        <v>599.64</v>
      </c>
      <c r="L753" s="459">
        <v>0</v>
      </c>
      <c r="M753" s="462">
        <v>0</v>
      </c>
      <c r="N753" s="463" t="s">
        <v>507</v>
      </c>
    </row>
    <row r="754" spans="1:14" ht="21" customHeight="1">
      <c r="A754" s="476">
        <v>7</v>
      </c>
      <c r="B754" s="482" t="s">
        <v>326</v>
      </c>
      <c r="C754" s="483" t="s">
        <v>327</v>
      </c>
      <c r="D754" s="483" t="s">
        <v>328</v>
      </c>
      <c r="E754" s="482" t="s">
        <v>322</v>
      </c>
      <c r="F754" s="458" t="s">
        <v>323</v>
      </c>
      <c r="G754" s="461">
        <v>0</v>
      </c>
      <c r="H754" s="459">
        <v>338</v>
      </c>
      <c r="I754" s="459">
        <f t="shared" si="37"/>
        <v>338</v>
      </c>
      <c r="J754" s="459">
        <v>0</v>
      </c>
      <c r="K754" s="459">
        <f t="shared" si="38"/>
        <v>338</v>
      </c>
      <c r="L754" s="459">
        <v>0</v>
      </c>
      <c r="M754" s="462">
        <v>0</v>
      </c>
      <c r="N754" s="463" t="s">
        <v>507</v>
      </c>
    </row>
    <row r="755" spans="1:14" ht="21" customHeight="1">
      <c r="A755" s="476">
        <v>8</v>
      </c>
      <c r="B755" s="482" t="s">
        <v>329</v>
      </c>
      <c r="C755" s="483" t="s">
        <v>330</v>
      </c>
      <c r="D755" s="483" t="s">
        <v>331</v>
      </c>
      <c r="E755" s="482" t="s">
        <v>322</v>
      </c>
      <c r="F755" s="458" t="s">
        <v>323</v>
      </c>
      <c r="G755" s="461">
        <v>227.04</v>
      </c>
      <c r="H755" s="459">
        <v>338</v>
      </c>
      <c r="I755" s="459">
        <f t="shared" si="37"/>
        <v>565.04</v>
      </c>
      <c r="J755" s="459">
        <v>0</v>
      </c>
      <c r="K755" s="459">
        <f t="shared" si="38"/>
        <v>565.04</v>
      </c>
      <c r="L755" s="459">
        <v>0</v>
      </c>
      <c r="M755" s="462">
        <v>0</v>
      </c>
      <c r="N755" s="463" t="s">
        <v>507</v>
      </c>
    </row>
    <row r="756" spans="1:14" ht="21" customHeight="1">
      <c r="A756" s="476">
        <v>9</v>
      </c>
      <c r="B756" s="482" t="s">
        <v>332</v>
      </c>
      <c r="C756" s="483" t="s">
        <v>333</v>
      </c>
      <c r="D756" s="483" t="s">
        <v>321</v>
      </c>
      <c r="E756" s="482" t="s">
        <v>322</v>
      </c>
      <c r="F756" s="458" t="s">
        <v>323</v>
      </c>
      <c r="G756" s="461">
        <v>321.64</v>
      </c>
      <c r="H756" s="459">
        <v>338</v>
      </c>
      <c r="I756" s="459">
        <f t="shared" si="37"/>
        <v>659.64</v>
      </c>
      <c r="J756" s="459">
        <v>0</v>
      </c>
      <c r="K756" s="459">
        <f t="shared" si="38"/>
        <v>659.64</v>
      </c>
      <c r="L756" s="459">
        <v>0</v>
      </c>
      <c r="M756" s="462">
        <v>0</v>
      </c>
      <c r="N756" s="463" t="s">
        <v>507</v>
      </c>
    </row>
    <row r="757" spans="1:14" ht="21" customHeight="1">
      <c r="A757" s="484">
        <v>10</v>
      </c>
      <c r="B757" s="482" t="s">
        <v>334</v>
      </c>
      <c r="C757" s="483" t="s">
        <v>335</v>
      </c>
      <c r="D757" s="483" t="s">
        <v>321</v>
      </c>
      <c r="E757" s="482" t="s">
        <v>322</v>
      </c>
      <c r="F757" s="458" t="s">
        <v>323</v>
      </c>
      <c r="G757" s="485">
        <v>321.64</v>
      </c>
      <c r="H757" s="486">
        <v>338</v>
      </c>
      <c r="I757" s="459">
        <f t="shared" si="37"/>
        <v>659.64</v>
      </c>
      <c r="J757" s="486">
        <v>0</v>
      </c>
      <c r="K757" s="459">
        <f t="shared" si="38"/>
        <v>659.64</v>
      </c>
      <c r="L757" s="486">
        <v>0</v>
      </c>
      <c r="M757" s="487">
        <v>0</v>
      </c>
      <c r="N757" s="463" t="s">
        <v>507</v>
      </c>
    </row>
    <row r="758" spans="1:14" ht="21" customHeight="1" thickBot="1">
      <c r="A758" s="488">
        <v>11</v>
      </c>
      <c r="B758" s="489" t="s">
        <v>336</v>
      </c>
      <c r="C758" s="490" t="s">
        <v>337</v>
      </c>
      <c r="D758" s="490" t="s">
        <v>331</v>
      </c>
      <c r="E758" s="489" t="s">
        <v>322</v>
      </c>
      <c r="F758" s="491" t="s">
        <v>323</v>
      </c>
      <c r="G758" s="492">
        <v>264.88</v>
      </c>
      <c r="H758" s="493">
        <v>338</v>
      </c>
      <c r="I758" s="493">
        <f t="shared" si="37"/>
        <v>602.88</v>
      </c>
      <c r="J758" s="493">
        <v>0</v>
      </c>
      <c r="K758" s="493">
        <f t="shared" si="38"/>
        <v>602.88</v>
      </c>
      <c r="L758" s="493">
        <v>0</v>
      </c>
      <c r="M758" s="494">
        <v>0</v>
      </c>
      <c r="N758" s="463" t="s">
        <v>507</v>
      </c>
    </row>
    <row r="759" spans="1:13" s="439" customFormat="1" ht="24" customHeight="1" thickBot="1">
      <c r="A759" s="473" t="s">
        <v>309</v>
      </c>
      <c r="B759" s="468"/>
      <c r="C759" s="468"/>
      <c r="D759" s="468"/>
      <c r="E759" s="468"/>
      <c r="F759" s="470"/>
      <c r="G759" s="471">
        <f aca="true" t="shared" si="39" ref="G759:M759">SUM(G749:G758)</f>
        <v>1778.48</v>
      </c>
      <c r="H759" s="471">
        <f t="shared" si="39"/>
        <v>6040</v>
      </c>
      <c r="I759" s="471">
        <f t="shared" si="39"/>
        <v>7818.480000000001</v>
      </c>
      <c r="J759" s="471">
        <f t="shared" si="39"/>
        <v>201.39</v>
      </c>
      <c r="K759" s="471">
        <f t="shared" si="39"/>
        <v>7617.090000000001</v>
      </c>
      <c r="L759" s="471">
        <f t="shared" si="39"/>
        <v>0</v>
      </c>
      <c r="M759" s="472">
        <f t="shared" si="39"/>
        <v>0</v>
      </c>
    </row>
    <row r="760" spans="1:13" s="439" customFormat="1" ht="24" customHeight="1" thickBot="1">
      <c r="A760" s="495" t="s">
        <v>458</v>
      </c>
      <c r="B760" s="469"/>
      <c r="C760" s="469"/>
      <c r="D760" s="469"/>
      <c r="E760" s="469"/>
      <c r="F760" s="496"/>
      <c r="G760" s="497">
        <f aca="true" t="shared" si="40" ref="G760:M760">G747+G759</f>
        <v>936527.1499999996</v>
      </c>
      <c r="H760" s="497">
        <f t="shared" si="40"/>
        <v>844730.36</v>
      </c>
      <c r="I760" s="497">
        <f t="shared" si="40"/>
        <v>1781257.5100000007</v>
      </c>
      <c r="J760" s="497">
        <f t="shared" si="40"/>
        <v>384118.7200000001</v>
      </c>
      <c r="K760" s="497">
        <f t="shared" si="40"/>
        <v>1397138.789999999</v>
      </c>
      <c r="L760" s="497">
        <f t="shared" si="40"/>
        <v>60319.710000000094</v>
      </c>
      <c r="M760" s="498">
        <f t="shared" si="40"/>
        <v>6384.849999999998</v>
      </c>
    </row>
  </sheetData>
  <sheetProtection/>
  <mergeCells count="14">
    <mergeCell ref="A747:F747"/>
    <mergeCell ref="A748:M748"/>
    <mergeCell ref="A759:F759"/>
    <mergeCell ref="A760:F760"/>
    <mergeCell ref="A3:M3"/>
    <mergeCell ref="A7:A8"/>
    <mergeCell ref="B7:B8"/>
    <mergeCell ref="C7:C8"/>
    <mergeCell ref="D7:D8"/>
    <mergeCell ref="E7:E8"/>
    <mergeCell ref="F7:F8"/>
    <mergeCell ref="G7:G8"/>
    <mergeCell ref="H7:K7"/>
    <mergeCell ref="L7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hospital victor larco herrera</dc:creator>
  <cp:keywords/>
  <dc:description/>
  <cp:lastModifiedBy>WinuE</cp:lastModifiedBy>
  <dcterms:created xsi:type="dcterms:W3CDTF">2009-11-06T13:50:53Z</dcterms:created>
  <dcterms:modified xsi:type="dcterms:W3CDTF">2010-03-30T08:30:32Z</dcterms:modified>
  <cp:category/>
  <cp:version/>
  <cp:contentType/>
  <cp:contentStatus/>
</cp:coreProperties>
</file>