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0" windowWidth="13020" windowHeight="7430"/>
  </bookViews>
  <sheets>
    <sheet name="BARBIE" sheetId="1" r:id="rId1"/>
  </sheets>
  <definedNames>
    <definedName name="_xlnm.Print_Area" localSheetId="0">BARBIE!$A$1:$Z$143</definedName>
  </definedNames>
  <calcPr calcId="125725"/>
</workbook>
</file>

<file path=xl/calcChain.xml><?xml version="1.0" encoding="utf-8"?>
<calcChain xmlns="http://schemas.openxmlformats.org/spreadsheetml/2006/main">
  <c r="N142" i="1"/>
  <c r="U138"/>
  <c r="T138"/>
  <c r="S138"/>
  <c r="R138"/>
  <c r="R139" s="1"/>
  <c r="O138"/>
  <c r="N138"/>
  <c r="M138"/>
  <c r="L138"/>
  <c r="K138"/>
  <c r="J138"/>
  <c r="I138"/>
  <c r="H138"/>
  <c r="E138"/>
  <c r="D138"/>
  <c r="C138"/>
  <c r="B138"/>
  <c r="V137"/>
  <c r="G137"/>
  <c r="P137" s="1"/>
  <c r="F137"/>
  <c r="V136"/>
  <c r="G136"/>
  <c r="P136" s="1"/>
  <c r="F136"/>
  <c r="V135"/>
  <c r="G135"/>
  <c r="P135" s="1"/>
  <c r="F135"/>
  <c r="V134"/>
  <c r="G134"/>
  <c r="P134" s="1"/>
  <c r="F134"/>
  <c r="V133"/>
  <c r="G133"/>
  <c r="P133" s="1"/>
  <c r="F133"/>
  <c r="V132"/>
  <c r="G132"/>
  <c r="P132" s="1"/>
  <c r="F132"/>
  <c r="V131"/>
  <c r="G131"/>
  <c r="P131" s="1"/>
  <c r="F131"/>
  <c r="V130"/>
  <c r="G130"/>
  <c r="P130" s="1"/>
  <c r="F130"/>
  <c r="V129"/>
  <c r="G129"/>
  <c r="P129" s="1"/>
  <c r="F129"/>
  <c r="V128"/>
  <c r="G128"/>
  <c r="P128" s="1"/>
  <c r="F128"/>
  <c r="V127"/>
  <c r="G127"/>
  <c r="P127" s="1"/>
  <c r="F127"/>
  <c r="V126"/>
  <c r="G126"/>
  <c r="P126" s="1"/>
  <c r="F126"/>
  <c r="V125"/>
  <c r="G125"/>
  <c r="P125" s="1"/>
  <c r="F125"/>
  <c r="V124"/>
  <c r="G124"/>
  <c r="G138" s="1"/>
  <c r="F124"/>
  <c r="V121"/>
  <c r="G121"/>
  <c r="P121" s="1"/>
  <c r="F121"/>
  <c r="V120"/>
  <c r="G120"/>
  <c r="P120" s="1"/>
  <c r="F120"/>
  <c r="V119"/>
  <c r="G119"/>
  <c r="P119" s="1"/>
  <c r="F119"/>
  <c r="V118"/>
  <c r="G118"/>
  <c r="P118" s="1"/>
  <c r="F118"/>
  <c r="V117"/>
  <c r="G117"/>
  <c r="P117" s="1"/>
  <c r="F117"/>
  <c r="V116"/>
  <c r="G116"/>
  <c r="P116" s="1"/>
  <c r="F116"/>
  <c r="V115"/>
  <c r="G115"/>
  <c r="P115" s="1"/>
  <c r="V114"/>
  <c r="G114"/>
  <c r="P114" s="1"/>
  <c r="P113" s="1"/>
  <c r="V113"/>
  <c r="U113"/>
  <c r="T113"/>
  <c r="S113"/>
  <c r="R113"/>
  <c r="O113"/>
  <c r="N113"/>
  <c r="M113"/>
  <c r="L113"/>
  <c r="K113"/>
  <c r="J113"/>
  <c r="I113"/>
  <c r="H113"/>
  <c r="G113"/>
  <c r="F113"/>
  <c r="E113"/>
  <c r="D113"/>
  <c r="C113"/>
  <c r="B113"/>
  <c r="V112"/>
  <c r="G112"/>
  <c r="P112" s="1"/>
  <c r="F112"/>
  <c r="V111"/>
  <c r="G111"/>
  <c r="P111" s="1"/>
  <c r="F111"/>
  <c r="V110"/>
  <c r="G110"/>
  <c r="P110" s="1"/>
  <c r="V109"/>
  <c r="P109"/>
  <c r="G109"/>
  <c r="V108"/>
  <c r="V107" s="1"/>
  <c r="G108"/>
  <c r="P108" s="1"/>
  <c r="U107"/>
  <c r="T107"/>
  <c r="S107"/>
  <c r="R107"/>
  <c r="O107"/>
  <c r="N107"/>
  <c r="M107"/>
  <c r="L107"/>
  <c r="K107"/>
  <c r="J107"/>
  <c r="I107"/>
  <c r="H107"/>
  <c r="G107"/>
  <c r="F107"/>
  <c r="E107"/>
  <c r="D107"/>
  <c r="C107"/>
  <c r="B107"/>
  <c r="V106"/>
  <c r="G106"/>
  <c r="P106" s="1"/>
  <c r="F106"/>
  <c r="V105"/>
  <c r="G105"/>
  <c r="P105" s="1"/>
  <c r="F105"/>
  <c r="V104"/>
  <c r="G104"/>
  <c r="P104" s="1"/>
  <c r="V103"/>
  <c r="G103"/>
  <c r="P103" s="1"/>
  <c r="V102"/>
  <c r="G102"/>
  <c r="P102" s="1"/>
  <c r="V101"/>
  <c r="U101"/>
  <c r="T101"/>
  <c r="S101"/>
  <c r="R101"/>
  <c r="O101"/>
  <c r="N101"/>
  <c r="M101"/>
  <c r="L101"/>
  <c r="K101"/>
  <c r="J101"/>
  <c r="I101"/>
  <c r="H101"/>
  <c r="G101"/>
  <c r="F101"/>
  <c r="E101"/>
  <c r="D101"/>
  <c r="C101"/>
  <c r="B101"/>
  <c r="V100"/>
  <c r="G100"/>
  <c r="P100" s="1"/>
  <c r="F100"/>
  <c r="V99"/>
  <c r="G99"/>
  <c r="P99" s="1"/>
  <c r="V98"/>
  <c r="G98"/>
  <c r="P98" s="1"/>
  <c r="V97"/>
  <c r="G97"/>
  <c r="P97" s="1"/>
  <c r="F97"/>
  <c r="V96"/>
  <c r="V95" s="1"/>
  <c r="G96"/>
  <c r="P96" s="1"/>
  <c r="F96"/>
  <c r="F95" s="1"/>
  <c r="U95"/>
  <c r="T95"/>
  <c r="S95"/>
  <c r="R95"/>
  <c r="O95"/>
  <c r="N95"/>
  <c r="M95"/>
  <c r="L95"/>
  <c r="K95"/>
  <c r="J95"/>
  <c r="I95"/>
  <c r="H95"/>
  <c r="G95"/>
  <c r="E95"/>
  <c r="D95"/>
  <c r="C95"/>
  <c r="B95"/>
  <c r="V94"/>
  <c r="G94"/>
  <c r="P94" s="1"/>
  <c r="V93"/>
  <c r="G93"/>
  <c r="P93" s="1"/>
  <c r="V92"/>
  <c r="G92"/>
  <c r="P92" s="1"/>
  <c r="V91"/>
  <c r="G91"/>
  <c r="P91" s="1"/>
  <c r="V90"/>
  <c r="G90"/>
  <c r="P90" s="1"/>
  <c r="P89" s="1"/>
  <c r="V89"/>
  <c r="U89"/>
  <c r="T89"/>
  <c r="S89"/>
  <c r="R89"/>
  <c r="O89"/>
  <c r="N89"/>
  <c r="M89"/>
  <c r="L89"/>
  <c r="K89"/>
  <c r="J89"/>
  <c r="I89"/>
  <c r="H89"/>
  <c r="G89"/>
  <c r="F89"/>
  <c r="E89"/>
  <c r="D89"/>
  <c r="C89"/>
  <c r="B89"/>
  <c r="V88"/>
  <c r="G88"/>
  <c r="P88" s="1"/>
  <c r="F88"/>
  <c r="Z87"/>
  <c r="Y87"/>
  <c r="V87"/>
  <c r="G87"/>
  <c r="P87" s="1"/>
  <c r="F87"/>
  <c r="V86"/>
  <c r="G86"/>
  <c r="P86" s="1"/>
  <c r="F86"/>
  <c r="V85"/>
  <c r="G85"/>
  <c r="P85" s="1"/>
  <c r="F85"/>
  <c r="V84"/>
  <c r="V83" s="1"/>
  <c r="G84"/>
  <c r="P84" s="1"/>
  <c r="F84"/>
  <c r="F83" s="1"/>
  <c r="U83"/>
  <c r="T83"/>
  <c r="S83"/>
  <c r="R83"/>
  <c r="O83"/>
  <c r="N83"/>
  <c r="M83"/>
  <c r="L83"/>
  <c r="K83"/>
  <c r="J83"/>
  <c r="I83"/>
  <c r="H83"/>
  <c r="E83"/>
  <c r="D83"/>
  <c r="C83"/>
  <c r="B83"/>
  <c r="G82"/>
  <c r="P82" s="1"/>
  <c r="F82"/>
  <c r="Z81"/>
  <c r="Y81"/>
  <c r="V81"/>
  <c r="G81"/>
  <c r="P81" s="1"/>
  <c r="F81"/>
  <c r="V80"/>
  <c r="G80"/>
  <c r="P80" s="1"/>
  <c r="F80"/>
  <c r="V79"/>
  <c r="G79"/>
  <c r="P79" s="1"/>
  <c r="F79"/>
  <c r="V78"/>
  <c r="G78"/>
  <c r="P78" s="1"/>
  <c r="F78"/>
  <c r="V77"/>
  <c r="V76" s="1"/>
  <c r="G77"/>
  <c r="P77" s="1"/>
  <c r="F77"/>
  <c r="U76"/>
  <c r="T76"/>
  <c r="S76"/>
  <c r="S122" s="1"/>
  <c r="R76"/>
  <c r="R122" s="1"/>
  <c r="O76"/>
  <c r="N76"/>
  <c r="M76"/>
  <c r="L76"/>
  <c r="K76"/>
  <c r="J76"/>
  <c r="I76"/>
  <c r="H76"/>
  <c r="F76"/>
  <c r="E76"/>
  <c r="D76"/>
  <c r="C76"/>
  <c r="B76"/>
  <c r="Z75"/>
  <c r="Y75"/>
  <c r="V75"/>
  <c r="G75"/>
  <c r="P75" s="1"/>
  <c r="V74"/>
  <c r="G74"/>
  <c r="P74" s="1"/>
  <c r="V73"/>
  <c r="G73"/>
  <c r="P73" s="1"/>
  <c r="V72"/>
  <c r="G72"/>
  <c r="P72" s="1"/>
  <c r="V71"/>
  <c r="G71"/>
  <c r="P71" s="1"/>
  <c r="V70"/>
  <c r="U70"/>
  <c r="T70"/>
  <c r="S70"/>
  <c r="R70"/>
  <c r="Z69"/>
  <c r="Y69"/>
  <c r="V69"/>
  <c r="G69"/>
  <c r="P69" s="1"/>
  <c r="V68"/>
  <c r="G68"/>
  <c r="P68" s="1"/>
  <c r="F68"/>
  <c r="V67"/>
  <c r="G67"/>
  <c r="P67" s="1"/>
  <c r="F67"/>
  <c r="V66"/>
  <c r="G66"/>
  <c r="P66" s="1"/>
  <c r="F66"/>
  <c r="V65"/>
  <c r="G65"/>
  <c r="P65" s="1"/>
  <c r="F65"/>
  <c r="V64"/>
  <c r="U64"/>
  <c r="T64"/>
  <c r="S64"/>
  <c r="R64"/>
  <c r="O64"/>
  <c r="N64"/>
  <c r="M64"/>
  <c r="L64"/>
  <c r="K64"/>
  <c r="J64"/>
  <c r="I64"/>
  <c r="H64"/>
  <c r="G64"/>
  <c r="E64"/>
  <c r="D64"/>
  <c r="C64"/>
  <c r="B64"/>
  <c r="Z63"/>
  <c r="Y63"/>
  <c r="V63"/>
  <c r="G63"/>
  <c r="P63" s="1"/>
  <c r="F63"/>
  <c r="V62"/>
  <c r="G62"/>
  <c r="P62" s="1"/>
  <c r="F62"/>
  <c r="V61"/>
  <c r="G61"/>
  <c r="P61" s="1"/>
  <c r="F61"/>
  <c r="V60"/>
  <c r="G60"/>
  <c r="P60" s="1"/>
  <c r="F60"/>
  <c r="V59"/>
  <c r="G59"/>
  <c r="P59" s="1"/>
  <c r="F59"/>
  <c r="V58"/>
  <c r="V57" s="1"/>
  <c r="G58"/>
  <c r="P58" s="1"/>
  <c r="F58"/>
  <c r="Z57"/>
  <c r="Y57"/>
  <c r="U57"/>
  <c r="T57"/>
  <c r="S57"/>
  <c r="R57"/>
  <c r="O57"/>
  <c r="N57"/>
  <c r="M57"/>
  <c r="L57"/>
  <c r="K57"/>
  <c r="J57"/>
  <c r="I57"/>
  <c r="H57"/>
  <c r="F57"/>
  <c r="E57"/>
  <c r="D57"/>
  <c r="C57"/>
  <c r="B57"/>
  <c r="V56"/>
  <c r="G56"/>
  <c r="P56" s="1"/>
  <c r="F56"/>
  <c r="V55"/>
  <c r="G55"/>
  <c r="P55" s="1"/>
  <c r="F55"/>
  <c r="V54"/>
  <c r="G54"/>
  <c r="P54" s="1"/>
  <c r="F54"/>
  <c r="V53"/>
  <c r="G53"/>
  <c r="P53" s="1"/>
  <c r="V52"/>
  <c r="P52"/>
  <c r="G52"/>
  <c r="V51"/>
  <c r="G51"/>
  <c r="P51" s="1"/>
  <c r="Z50"/>
  <c r="Z96" s="1"/>
  <c r="Y50"/>
  <c r="Y96" s="1"/>
  <c r="U50"/>
  <c r="U122" s="1"/>
  <c r="T50"/>
  <c r="S50"/>
  <c r="R50"/>
  <c r="O50"/>
  <c r="N50"/>
  <c r="M50"/>
  <c r="L50"/>
  <c r="K50"/>
  <c r="J50"/>
  <c r="I50"/>
  <c r="H50"/>
  <c r="F50"/>
  <c r="E50"/>
  <c r="D50"/>
  <c r="C50"/>
  <c r="B50"/>
  <c r="V47"/>
  <c r="G47"/>
  <c r="P47" s="1"/>
  <c r="V46"/>
  <c r="G46"/>
  <c r="P46" s="1"/>
  <c r="V45"/>
  <c r="G45"/>
  <c r="P45" s="1"/>
  <c r="V44"/>
  <c r="V42" s="1"/>
  <c r="G44"/>
  <c r="P44" s="1"/>
  <c r="G43"/>
  <c r="P43" s="1"/>
  <c r="Z42"/>
  <c r="Y42"/>
  <c r="U42"/>
  <c r="T42"/>
  <c r="S42"/>
  <c r="R42"/>
  <c r="O42"/>
  <c r="N42"/>
  <c r="M42"/>
  <c r="L42"/>
  <c r="K42"/>
  <c r="J42"/>
  <c r="I42"/>
  <c r="H42"/>
  <c r="F42"/>
  <c r="E42"/>
  <c r="D42"/>
  <c r="C42"/>
  <c r="B42"/>
  <c r="V41"/>
  <c r="G41"/>
  <c r="P41" s="1"/>
  <c r="V40"/>
  <c r="G40"/>
  <c r="P40" s="1"/>
  <c r="F40"/>
  <c r="V39"/>
  <c r="G39"/>
  <c r="P39" s="1"/>
  <c r="F39"/>
  <c r="V38"/>
  <c r="G38"/>
  <c r="P38" s="1"/>
  <c r="F38"/>
  <c r="V37"/>
  <c r="G37"/>
  <c r="P37" s="1"/>
  <c r="F37"/>
  <c r="Z36"/>
  <c r="Y36"/>
  <c r="V36"/>
  <c r="U36"/>
  <c r="T36"/>
  <c r="S36"/>
  <c r="R36"/>
  <c r="O36"/>
  <c r="N36"/>
  <c r="M36"/>
  <c r="L36"/>
  <c r="K36"/>
  <c r="J36"/>
  <c r="I36"/>
  <c r="H36"/>
  <c r="E36"/>
  <c r="D36"/>
  <c r="C36"/>
  <c r="B36"/>
  <c r="V35"/>
  <c r="G35"/>
  <c r="P35" s="1"/>
  <c r="F35"/>
  <c r="V34"/>
  <c r="G34"/>
  <c r="P34" s="1"/>
  <c r="F34"/>
  <c r="V33"/>
  <c r="G33"/>
  <c r="P33" s="1"/>
  <c r="F33"/>
  <c r="V32"/>
  <c r="G32"/>
  <c r="P32" s="1"/>
  <c r="F32"/>
  <c r="V31"/>
  <c r="P31"/>
  <c r="G31"/>
  <c r="F31"/>
  <c r="V30"/>
  <c r="G30"/>
  <c r="P30" s="1"/>
  <c r="F30"/>
  <c r="Z29"/>
  <c r="Y29"/>
  <c r="U29"/>
  <c r="T29"/>
  <c r="S29"/>
  <c r="R29"/>
  <c r="O29"/>
  <c r="N29"/>
  <c r="M29"/>
  <c r="L29"/>
  <c r="K29"/>
  <c r="J29"/>
  <c r="I29"/>
  <c r="H29"/>
  <c r="F29"/>
  <c r="E29"/>
  <c r="D29"/>
  <c r="C29"/>
  <c r="B29"/>
  <c r="V28"/>
  <c r="G28"/>
  <c r="P28" s="1"/>
  <c r="F28"/>
  <c r="V27"/>
  <c r="G27"/>
  <c r="P27" s="1"/>
  <c r="F27"/>
  <c r="V26"/>
  <c r="G26"/>
  <c r="P26" s="1"/>
  <c r="F26"/>
  <c r="V25"/>
  <c r="G25"/>
  <c r="P25" s="1"/>
  <c r="V24"/>
  <c r="G24"/>
  <c r="P24" s="1"/>
  <c r="V23"/>
  <c r="P23"/>
  <c r="G23"/>
  <c r="Z22"/>
  <c r="Y22"/>
  <c r="U22"/>
  <c r="T22"/>
  <c r="S22"/>
  <c r="R22"/>
  <c r="O22"/>
  <c r="N22"/>
  <c r="M22"/>
  <c r="L22"/>
  <c r="K22"/>
  <c r="J22"/>
  <c r="I22"/>
  <c r="H22"/>
  <c r="F22"/>
  <c r="E22"/>
  <c r="D22"/>
  <c r="C22"/>
  <c r="B22"/>
  <c r="V21"/>
  <c r="G21"/>
  <c r="P21" s="1"/>
  <c r="V20"/>
  <c r="G20"/>
  <c r="P20" s="1"/>
  <c r="V19"/>
  <c r="G19"/>
  <c r="P19" s="1"/>
  <c r="F19"/>
  <c r="V18"/>
  <c r="G18"/>
  <c r="P18" s="1"/>
  <c r="F18"/>
  <c r="V17"/>
  <c r="G17"/>
  <c r="P17" s="1"/>
  <c r="F17"/>
  <c r="V16"/>
  <c r="G16"/>
  <c r="P16" s="1"/>
  <c r="V15"/>
  <c r="G15"/>
  <c r="P15" s="1"/>
  <c r="V14"/>
  <c r="P14"/>
  <c r="G14"/>
  <c r="V13"/>
  <c r="G13"/>
  <c r="P13" s="1"/>
  <c r="Z12"/>
  <c r="Z48" s="1"/>
  <c r="Z97" s="1"/>
  <c r="Z104" s="1"/>
  <c r="Y12"/>
  <c r="Y48" s="1"/>
  <c r="Y97" s="1"/>
  <c r="Y104" s="1"/>
  <c r="U12"/>
  <c r="T12"/>
  <c r="S12"/>
  <c r="R12"/>
  <c r="O12"/>
  <c r="N12"/>
  <c r="M12"/>
  <c r="L12"/>
  <c r="K12"/>
  <c r="J12"/>
  <c r="I12"/>
  <c r="H12"/>
  <c r="F12"/>
  <c r="E12"/>
  <c r="E48" s="1"/>
  <c r="D12"/>
  <c r="C12"/>
  <c r="C48" s="1"/>
  <c r="B12"/>
  <c r="G36" l="1"/>
  <c r="F36"/>
  <c r="P95"/>
  <c r="V12"/>
  <c r="V22"/>
  <c r="P29"/>
  <c r="P36"/>
  <c r="B48"/>
  <c r="D48"/>
  <c r="I48"/>
  <c r="K48"/>
  <c r="M48"/>
  <c r="O48"/>
  <c r="S48"/>
  <c r="S123" s="1"/>
  <c r="S139" s="1"/>
  <c r="U48"/>
  <c r="U123" s="1"/>
  <c r="U139" s="1"/>
  <c r="P50"/>
  <c r="P76"/>
  <c r="P101"/>
  <c r="P107"/>
  <c r="B122"/>
  <c r="D122"/>
  <c r="H122"/>
  <c r="J122"/>
  <c r="L122"/>
  <c r="N122"/>
  <c r="T122"/>
  <c r="T123" s="1"/>
  <c r="T139" s="1"/>
  <c r="V29"/>
  <c r="H48"/>
  <c r="H123" s="1"/>
  <c r="H139" s="1"/>
  <c r="J48"/>
  <c r="J123" s="1"/>
  <c r="J139" s="1"/>
  <c r="L48"/>
  <c r="L123" s="1"/>
  <c r="L139" s="1"/>
  <c r="N48"/>
  <c r="N123" s="1"/>
  <c r="N139" s="1"/>
  <c r="R48"/>
  <c r="T48"/>
  <c r="P42"/>
  <c r="V50"/>
  <c r="V122" s="1"/>
  <c r="F64"/>
  <c r="P83"/>
  <c r="C122"/>
  <c r="C123" s="1"/>
  <c r="C139" s="1"/>
  <c r="E122"/>
  <c r="E123" s="1"/>
  <c r="E139" s="1"/>
  <c r="I122"/>
  <c r="K122"/>
  <c r="M122"/>
  <c r="O122"/>
  <c r="F138"/>
  <c r="V138"/>
  <c r="F48"/>
  <c r="V48"/>
  <c r="V123" s="1"/>
  <c r="V139" s="1"/>
  <c r="F122"/>
  <c r="P12"/>
  <c r="P22"/>
  <c r="P57"/>
  <c r="P64"/>
  <c r="P122" s="1"/>
  <c r="G12"/>
  <c r="G22"/>
  <c r="G29"/>
  <c r="G42"/>
  <c r="G50"/>
  <c r="G57"/>
  <c r="G76"/>
  <c r="G83"/>
  <c r="G122" s="1"/>
  <c r="P124"/>
  <c r="P138" s="1"/>
  <c r="M123" l="1"/>
  <c r="M139" s="1"/>
  <c r="I123"/>
  <c r="I139" s="1"/>
  <c r="B123"/>
  <c r="B139" s="1"/>
  <c r="G48"/>
  <c r="O123"/>
  <c r="O139" s="1"/>
  <c r="K123"/>
  <c r="K139" s="1"/>
  <c r="D123"/>
  <c r="D139" s="1"/>
  <c r="G123"/>
  <c r="G139" s="1"/>
  <c r="F123"/>
  <c r="F139" s="1"/>
  <c r="P48"/>
  <c r="P123" s="1"/>
  <c r="P139" s="1"/>
</calcChain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color indexed="81"/>
            <rFont val="Tahoma"/>
            <family val="2"/>
          </rPr>
          <t>wvasquezt:</t>
        </r>
        <r>
          <rPr>
            <sz val="8"/>
            <color indexed="81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<sst xmlns="http://schemas.openxmlformats.org/spreadsheetml/2006/main" count="248" uniqueCount="147">
  <si>
    <t>MINISTERIO DE SALUD</t>
  </si>
  <si>
    <t>TOTAL</t>
  </si>
  <si>
    <t>IV</t>
  </si>
  <si>
    <t>CIRUJANO DENTISTA</t>
  </si>
  <si>
    <t>TOTAL GENERAL</t>
  </si>
  <si>
    <t>ANEXO  B</t>
  </si>
  <si>
    <t>DECLARACION JURADA SUSTENTO DEL COSTO DE  EJECUCION DE GASTO DEL MES DE MAYO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</si>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</sst>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mmmm\,\ yyyy"/>
    <numFmt numFmtId="166" formatCode="0#"/>
  </numFmts>
  <fonts count="1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3" fontId="14" fillId="2" borderId="21" xfId="1" applyNumberFormat="1" applyFont="1" applyFill="1" applyBorder="1" applyAlignment="1">
      <alignment vertical="center"/>
    </xf>
    <xf numFmtId="4" fontId="14" fillId="2" borderId="9" xfId="1" applyNumberFormat="1" applyFont="1" applyFill="1" applyBorder="1" applyAlignment="1">
      <alignment vertical="center"/>
    </xf>
    <xf numFmtId="4" fontId="14" fillId="2" borderId="8" xfId="1" applyNumberFormat="1" applyFont="1" applyFill="1" applyBorder="1" applyAlignment="1">
      <alignment vertical="center"/>
    </xf>
    <xf numFmtId="3" fontId="14" fillId="7" borderId="21" xfId="1" applyNumberFormat="1" applyFont="1" applyFill="1" applyBorder="1" applyAlignment="1">
      <alignment vertical="center"/>
    </xf>
    <xf numFmtId="4" fontId="14" fillId="7" borderId="9" xfId="1" applyNumberFormat="1" applyFont="1" applyFill="1" applyBorder="1" applyAlignment="1">
      <alignment vertical="center"/>
    </xf>
    <xf numFmtId="4" fontId="14" fillId="2" borderId="22" xfId="1" applyNumberFormat="1" applyFont="1" applyFill="1" applyBorder="1" applyAlignment="1">
      <alignment vertical="center"/>
    </xf>
    <xf numFmtId="4" fontId="14" fillId="7" borderId="23" xfId="1" applyNumberFormat="1" applyFont="1" applyFill="1" applyBorder="1" applyAlignment="1">
      <alignment vertical="center"/>
    </xf>
    <xf numFmtId="4" fontId="14" fillId="3" borderId="9" xfId="1" applyNumberFormat="1" applyFont="1" applyFill="1" applyBorder="1" applyAlignment="1">
      <alignment horizontal="right" vertical="center"/>
    </xf>
    <xf numFmtId="4" fontId="14" fillId="2" borderId="21" xfId="1" applyNumberFormat="1" applyFont="1" applyFill="1" applyBorder="1" applyAlignment="1">
      <alignment vertical="center"/>
    </xf>
    <xf numFmtId="4" fontId="14" fillId="2" borderId="24" xfId="1" applyNumberFormat="1" applyFont="1" applyFill="1" applyBorder="1" applyAlignment="1">
      <alignment horizontal="right" vertical="center"/>
    </xf>
    <xf numFmtId="4" fontId="14" fillId="2" borderId="22" xfId="1" applyNumberFormat="1" applyFont="1" applyFill="1" applyBorder="1" applyAlignment="1">
      <alignment horizontal="right" vertical="center"/>
    </xf>
    <xf numFmtId="4" fontId="14" fillId="3" borderId="9" xfId="1" applyNumberFormat="1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3" fontId="14" fillId="2" borderId="22" xfId="1" applyNumberFormat="1" applyFont="1" applyFill="1" applyBorder="1" applyAlignment="1">
      <alignment horizontal="right" vertical="center"/>
    </xf>
    <xf numFmtId="4" fontId="14" fillId="2" borderId="24" xfId="1" applyNumberFormat="1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3" fontId="15" fillId="2" borderId="27" xfId="1" applyNumberFormat="1" applyFont="1" applyFill="1" applyBorder="1" applyAlignment="1">
      <alignment vertical="center"/>
    </xf>
    <xf numFmtId="4" fontId="15" fillId="2" borderId="28" xfId="1" applyNumberFormat="1" applyFont="1" applyFill="1" applyBorder="1" applyAlignment="1">
      <alignment vertical="center"/>
    </xf>
    <xf numFmtId="4" fontId="15" fillId="2" borderId="29" xfId="1" applyNumberFormat="1" applyFont="1" applyFill="1" applyBorder="1" applyAlignment="1">
      <alignment vertical="center"/>
    </xf>
    <xf numFmtId="3" fontId="15" fillId="2" borderId="30" xfId="1" applyNumberFormat="1" applyFont="1" applyFill="1" applyBorder="1" applyAlignment="1">
      <alignment vertical="center"/>
    </xf>
    <xf numFmtId="4" fontId="14" fillId="2" borderId="31" xfId="1" applyNumberFormat="1" applyFont="1" applyFill="1" applyBorder="1" applyAlignment="1">
      <alignment vertical="center"/>
    </xf>
    <xf numFmtId="3" fontId="15" fillId="7" borderId="27" xfId="1" applyNumberFormat="1" applyFont="1" applyFill="1" applyBorder="1" applyAlignment="1">
      <alignment vertical="center"/>
    </xf>
    <xf numFmtId="4" fontId="15" fillId="7" borderId="32" xfId="1" applyNumberFormat="1" applyFont="1" applyFill="1" applyBorder="1" applyAlignment="1">
      <alignment vertical="center"/>
    </xf>
    <xf numFmtId="4" fontId="15" fillId="2" borderId="33" xfId="1" applyNumberFormat="1" applyFont="1" applyFill="1" applyBorder="1" applyAlignment="1">
      <alignment vertical="center"/>
    </xf>
    <xf numFmtId="4" fontId="15" fillId="7" borderId="28" xfId="1" applyNumberFormat="1" applyFont="1" applyFill="1" applyBorder="1" applyAlignment="1">
      <alignment vertical="center"/>
    </xf>
    <xf numFmtId="4" fontId="15" fillId="7" borderId="3" xfId="1" applyNumberFormat="1" applyFont="1" applyFill="1" applyBorder="1" applyAlignment="1">
      <alignment vertical="center"/>
    </xf>
    <xf numFmtId="4" fontId="14" fillId="3" borderId="31" xfId="1" applyNumberFormat="1" applyFont="1" applyFill="1" applyBorder="1" applyAlignment="1">
      <alignment vertical="center"/>
    </xf>
    <xf numFmtId="4" fontId="15" fillId="2" borderId="30" xfId="1" applyNumberFormat="1" applyFont="1" applyFill="1" applyBorder="1" applyAlignment="1">
      <alignment vertical="center"/>
    </xf>
    <xf numFmtId="4" fontId="15" fillId="2" borderId="34" xfId="1" applyNumberFormat="1" applyFont="1" applyFill="1" applyBorder="1" applyAlignment="1">
      <alignment vertical="center"/>
    </xf>
    <xf numFmtId="4" fontId="15" fillId="2" borderId="35" xfId="1" applyNumberFormat="1" applyFont="1" applyFill="1" applyBorder="1" applyAlignment="1">
      <alignment vertical="center"/>
    </xf>
    <xf numFmtId="4" fontId="15" fillId="3" borderId="31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 wrapText="1"/>
    </xf>
    <xf numFmtId="3" fontId="14" fillId="2" borderId="35" xfId="1" applyNumberFormat="1" applyFont="1" applyFill="1" applyBorder="1" applyAlignment="1">
      <alignment horizontal="right" vertical="center"/>
    </xf>
    <xf numFmtId="4" fontId="14" fillId="2" borderId="34" xfId="1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3" fontId="15" fillId="2" borderId="38" xfId="1" applyNumberFormat="1" applyFont="1" applyFill="1" applyBorder="1" applyAlignment="1">
      <alignment vertical="center"/>
    </xf>
    <xf numFmtId="4" fontId="15" fillId="2" borderId="31" xfId="1" applyNumberFormat="1" applyFont="1" applyFill="1" applyBorder="1" applyAlignment="1">
      <alignment vertical="center"/>
    </xf>
    <xf numFmtId="4" fontId="15" fillId="2" borderId="4" xfId="1" applyNumberFormat="1" applyFont="1" applyFill="1" applyBorder="1" applyAlignment="1">
      <alignment vertical="center"/>
    </xf>
    <xf numFmtId="3" fontId="15" fillId="7" borderId="38" xfId="1" applyNumberFormat="1" applyFont="1" applyFill="1" applyBorder="1" applyAlignment="1">
      <alignment vertical="center"/>
    </xf>
    <xf numFmtId="4" fontId="15" fillId="7" borderId="39" xfId="1" applyNumberFormat="1" applyFont="1" applyFill="1" applyBorder="1" applyAlignment="1">
      <alignment vertical="center"/>
    </xf>
    <xf numFmtId="4" fontId="15" fillId="2" borderId="5" xfId="1" applyNumberFormat="1" applyFont="1" applyFill="1" applyBorder="1" applyAlignment="1">
      <alignment vertical="center"/>
    </xf>
    <xf numFmtId="4" fontId="15" fillId="7" borderId="31" xfId="1" applyNumberFormat="1" applyFont="1" applyFill="1" applyBorder="1" applyAlignment="1">
      <alignment vertical="center"/>
    </xf>
    <xf numFmtId="4" fontId="15" fillId="7" borderId="1" xfId="1" applyNumberFormat="1" applyFont="1" applyFill="1" applyBorder="1" applyAlignment="1">
      <alignment vertical="center"/>
    </xf>
    <xf numFmtId="4" fontId="15" fillId="2" borderId="38" xfId="1" applyNumberFormat="1" applyFont="1" applyFill="1" applyBorder="1" applyAlignment="1">
      <alignment vertical="center"/>
    </xf>
    <xf numFmtId="4" fontId="15" fillId="2" borderId="39" xfId="1" applyNumberFormat="1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3" fontId="15" fillId="2" borderId="27" xfId="1" applyNumberFormat="1" applyFont="1" applyFill="1" applyBorder="1" applyAlignment="1">
      <alignment horizontal="right" vertical="center"/>
    </xf>
    <xf numFmtId="4" fontId="15" fillId="2" borderId="32" xfId="1" applyNumberFormat="1" applyFont="1" applyFill="1" applyBorder="1" applyAlignment="1">
      <alignment vertical="center"/>
    </xf>
    <xf numFmtId="3" fontId="15" fillId="2" borderId="38" xfId="1" applyNumberFormat="1" applyFont="1" applyFill="1" applyBorder="1" applyAlignment="1">
      <alignment horizontal="right" vertical="center"/>
    </xf>
    <xf numFmtId="3" fontId="14" fillId="2" borderId="38" xfId="1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3" fontId="15" fillId="2" borderId="41" xfId="1" applyNumberFormat="1" applyFont="1" applyFill="1" applyBorder="1" applyAlignment="1">
      <alignment vertical="center"/>
    </xf>
    <xf numFmtId="4" fontId="15" fillId="2" borderId="42" xfId="1" applyNumberFormat="1" applyFont="1" applyFill="1" applyBorder="1" applyAlignment="1">
      <alignment vertical="center"/>
    </xf>
    <xf numFmtId="4" fontId="15" fillId="2" borderId="43" xfId="1" applyNumberFormat="1" applyFont="1" applyFill="1" applyBorder="1" applyAlignment="1">
      <alignment vertical="center"/>
    </xf>
    <xf numFmtId="3" fontId="15" fillId="2" borderId="44" xfId="1" applyNumberFormat="1" applyFont="1" applyFill="1" applyBorder="1" applyAlignment="1">
      <alignment vertical="center"/>
    </xf>
    <xf numFmtId="3" fontId="15" fillId="7" borderId="41" xfId="1" applyNumberFormat="1" applyFont="1" applyFill="1" applyBorder="1" applyAlignment="1">
      <alignment vertical="center"/>
    </xf>
    <xf numFmtId="4" fontId="15" fillId="7" borderId="45" xfId="1" applyNumberFormat="1" applyFont="1" applyFill="1" applyBorder="1" applyAlignment="1">
      <alignment vertical="center"/>
    </xf>
    <xf numFmtId="4" fontId="15" fillId="2" borderId="46" xfId="1" applyNumberFormat="1" applyFont="1" applyFill="1" applyBorder="1" applyAlignment="1">
      <alignment vertical="center"/>
    </xf>
    <xf numFmtId="4" fontId="15" fillId="7" borderId="42" xfId="1" applyNumberFormat="1" applyFont="1" applyFill="1" applyBorder="1" applyAlignment="1">
      <alignment vertical="center"/>
    </xf>
    <xf numFmtId="4" fontId="15" fillId="7" borderId="2" xfId="1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3" fontId="15" fillId="2" borderId="44" xfId="1" applyNumberFormat="1" applyFont="1" applyFill="1" applyBorder="1" applyAlignment="1">
      <alignment horizontal="right" vertical="center"/>
    </xf>
    <xf numFmtId="4" fontId="15" fillId="2" borderId="48" xfId="1" applyNumberFormat="1" applyFont="1" applyFill="1" applyBorder="1" applyAlignment="1">
      <alignment vertical="center"/>
    </xf>
    <xf numFmtId="4" fontId="14" fillId="2" borderId="9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horizontal="right" vertical="center"/>
    </xf>
    <xf numFmtId="4" fontId="14" fillId="2" borderId="8" xfId="1" applyNumberFormat="1" applyFont="1" applyFill="1" applyBorder="1" applyAlignment="1">
      <alignment horizontal="right" vertical="center"/>
    </xf>
    <xf numFmtId="3" fontId="14" fillId="7" borderId="21" xfId="1" applyNumberFormat="1" applyFont="1" applyFill="1" applyBorder="1" applyAlignment="1">
      <alignment horizontal="right" vertical="center"/>
    </xf>
    <xf numFmtId="4" fontId="14" fillId="7" borderId="24" xfId="1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14" fillId="2" borderId="49" xfId="1" applyNumberFormat="1" applyFont="1" applyFill="1" applyBorder="1" applyAlignment="1">
      <alignment horizontal="right" vertical="center"/>
    </xf>
    <xf numFmtId="4" fontId="14" fillId="2" borderId="16" xfId="1" applyNumberFormat="1" applyFont="1" applyFill="1" applyBorder="1" applyAlignment="1">
      <alignment vertical="center"/>
    </xf>
    <xf numFmtId="4" fontId="15" fillId="3" borderId="50" xfId="1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wrapText="1"/>
    </xf>
    <xf numFmtId="3" fontId="15" fillId="2" borderId="30" xfId="1" applyNumberFormat="1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15" fillId="2" borderId="44" xfId="1" applyNumberFormat="1" applyFont="1" applyFill="1" applyBorder="1" applyAlignment="1">
      <alignment vertical="center"/>
    </xf>
    <xf numFmtId="4" fontId="15" fillId="2" borderId="52" xfId="1" applyNumberFormat="1" applyFont="1" applyFill="1" applyBorder="1" applyAlignment="1">
      <alignment vertical="center"/>
    </xf>
    <xf numFmtId="4" fontId="15" fillId="3" borderId="53" xfId="1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 wrapText="1"/>
    </xf>
    <xf numFmtId="3" fontId="14" fillId="2" borderId="23" xfId="1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4" fontId="14" fillId="3" borderId="54" xfId="1" applyNumberFormat="1" applyFont="1" applyFill="1" applyBorder="1" applyAlignment="1">
      <alignment vertical="center"/>
    </xf>
    <xf numFmtId="4" fontId="15" fillId="2" borderId="27" xfId="1" applyNumberFormat="1" applyFont="1" applyFill="1" applyBorder="1" applyAlignment="1">
      <alignment vertical="center"/>
    </xf>
    <xf numFmtId="166" fontId="4" fillId="2" borderId="37" xfId="0" quotePrefix="1" applyNumberFormat="1" applyFont="1" applyFill="1" applyBorder="1" applyAlignment="1">
      <alignment horizontal="center" vertical="center"/>
    </xf>
    <xf numFmtId="166" fontId="4" fillId="2" borderId="40" xfId="0" quotePrefix="1" applyNumberFormat="1" applyFont="1" applyFill="1" applyBorder="1" applyAlignment="1">
      <alignment horizontal="center" vertical="center"/>
    </xf>
    <xf numFmtId="166" fontId="4" fillId="2" borderId="47" xfId="0" quotePrefix="1" applyNumberFormat="1" applyFont="1" applyFill="1" applyBorder="1" applyAlignment="1">
      <alignment horizontal="center" vertical="center"/>
    </xf>
    <xf numFmtId="166" fontId="8" fillId="4" borderId="7" xfId="0" applyNumberFormat="1" applyFont="1" applyFill="1" applyBorder="1" applyAlignment="1">
      <alignment horizontal="center" vertical="center" wrapText="1"/>
    </xf>
    <xf numFmtId="3" fontId="14" fillId="4" borderId="21" xfId="1" applyNumberFormat="1" applyFont="1" applyFill="1" applyBorder="1" applyAlignment="1">
      <alignment vertical="center"/>
    </xf>
    <xf numFmtId="4" fontId="14" fillId="4" borderId="24" xfId="1" applyNumberFormat="1" applyFont="1" applyFill="1" applyBorder="1" applyAlignment="1">
      <alignment vertical="center"/>
    </xf>
    <xf numFmtId="3" fontId="14" fillId="4" borderId="23" xfId="1" applyNumberFormat="1" applyFont="1" applyFill="1" applyBorder="1" applyAlignment="1">
      <alignment vertical="center"/>
    </xf>
    <xf numFmtId="4" fontId="14" fillId="4" borderId="8" xfId="1" applyNumberFormat="1" applyFont="1" applyFill="1" applyBorder="1" applyAlignment="1">
      <alignment vertical="center"/>
    </xf>
    <xf numFmtId="4" fontId="14" fillId="4" borderId="23" xfId="1" applyNumberFormat="1" applyFont="1" applyFill="1" applyBorder="1" applyAlignment="1">
      <alignment vertical="center"/>
    </xf>
    <xf numFmtId="4" fontId="14" fillId="4" borderId="9" xfId="1" applyNumberFormat="1" applyFont="1" applyFill="1" applyBorder="1" applyAlignment="1">
      <alignment vertical="center"/>
    </xf>
    <xf numFmtId="4" fontId="14" fillId="4" borderId="21" xfId="1" applyNumberFormat="1" applyFont="1" applyFill="1" applyBorder="1" applyAlignment="1">
      <alignment vertical="center"/>
    </xf>
    <xf numFmtId="4" fontId="14" fillId="3" borderId="22" xfId="1" applyNumberFormat="1" applyFont="1" applyFill="1" applyBorder="1" applyAlignment="1">
      <alignment vertical="center"/>
    </xf>
    <xf numFmtId="166" fontId="8" fillId="4" borderId="25" xfId="0" applyNumberFormat="1" applyFont="1" applyFill="1" applyBorder="1" applyAlignment="1">
      <alignment horizontal="center" vertical="center" wrapText="1"/>
    </xf>
    <xf numFmtId="3" fontId="14" fillId="4" borderId="22" xfId="1" applyNumberFormat="1" applyFont="1" applyFill="1" applyBorder="1" applyAlignment="1">
      <alignment horizontal="right" vertical="center"/>
    </xf>
    <xf numFmtId="4" fontId="14" fillId="4" borderId="24" xfId="1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vertical="center" wrapText="1"/>
    </xf>
    <xf numFmtId="4" fontId="5" fillId="2" borderId="24" xfId="0" applyNumberFormat="1" applyFont="1" applyFill="1" applyBorder="1" applyAlignment="1">
      <alignment vertical="center" wrapText="1"/>
    </xf>
    <xf numFmtId="3" fontId="5" fillId="7" borderId="21" xfId="0" applyNumberFormat="1" applyFont="1" applyFill="1" applyBorder="1" applyAlignment="1">
      <alignment vertical="center" wrapText="1"/>
    </xf>
    <xf numFmtId="4" fontId="5" fillId="7" borderId="22" xfId="0" applyNumberFormat="1" applyFont="1" applyFill="1" applyBorder="1" applyAlignment="1">
      <alignment vertical="center" wrapText="1"/>
    </xf>
    <xf numFmtId="4" fontId="5" fillId="7" borderId="9" xfId="0" applyNumberFormat="1" applyFont="1" applyFill="1" applyBorder="1" applyAlignment="1">
      <alignment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5" fillId="7" borderId="2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3" fontId="14" fillId="2" borderId="55" xfId="1" applyNumberFormat="1" applyFont="1" applyFill="1" applyBorder="1" applyAlignment="1">
      <alignment horizontal="right" vertical="center"/>
    </xf>
    <xf numFmtId="4" fontId="14" fillId="2" borderId="13" xfId="1" applyNumberFormat="1" applyFont="1" applyFill="1" applyBorder="1" applyAlignment="1">
      <alignment vertical="center"/>
    </xf>
    <xf numFmtId="4" fontId="15" fillId="7" borderId="5" xfId="1" applyNumberFormat="1" applyFont="1" applyFill="1" applyBorder="1" applyAlignment="1">
      <alignment vertical="center"/>
    </xf>
    <xf numFmtId="4" fontId="15" fillId="2" borderId="1" xfId="1" applyNumberFormat="1" applyFont="1" applyFill="1" applyBorder="1" applyAlignment="1">
      <alignment vertical="center"/>
    </xf>
    <xf numFmtId="4" fontId="15" fillId="3" borderId="36" xfId="1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4" fontId="15" fillId="3" borderId="56" xfId="1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3" fontId="15" fillId="2" borderId="41" xfId="1" applyNumberFormat="1" applyFont="1" applyFill="1" applyBorder="1" applyAlignment="1">
      <alignment horizontal="right" vertical="center"/>
    </xf>
    <xf numFmtId="4" fontId="15" fillId="2" borderId="45" xfId="1" applyNumberFormat="1" applyFont="1" applyFill="1" applyBorder="1" applyAlignment="1">
      <alignment vertical="center"/>
    </xf>
    <xf numFmtId="4" fontId="15" fillId="3" borderId="58" xfId="1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4" fontId="14" fillId="7" borderId="22" xfId="1" applyNumberFormat="1" applyFont="1" applyFill="1" applyBorder="1" applyAlignment="1">
      <alignment vertical="center"/>
    </xf>
    <xf numFmtId="3" fontId="14" fillId="2" borderId="21" xfId="1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" fontId="4" fillId="2" borderId="51" xfId="0" quotePrefix="1" applyNumberFormat="1" applyFont="1" applyFill="1" applyBorder="1" applyAlignment="1">
      <alignment horizontal="center" vertical="center"/>
    </xf>
    <xf numFmtId="3" fontId="4" fillId="2" borderId="37" xfId="0" quotePrefix="1" applyNumberFormat="1" applyFont="1" applyFill="1" applyBorder="1" applyAlignment="1">
      <alignment horizontal="center" vertical="center"/>
    </xf>
    <xf numFmtId="3" fontId="4" fillId="2" borderId="47" xfId="0" quotePrefix="1" applyNumberFormat="1" applyFont="1" applyFill="1" applyBorder="1" applyAlignment="1">
      <alignment horizontal="center" vertical="center"/>
    </xf>
    <xf numFmtId="4" fontId="14" fillId="2" borderId="23" xfId="1" applyNumberFormat="1" applyFont="1" applyFill="1" applyBorder="1" applyAlignment="1">
      <alignment vertical="center"/>
    </xf>
    <xf numFmtId="4" fontId="14" fillId="3" borderId="25" xfId="1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" fontId="15" fillId="2" borderId="41" xfId="1" applyNumberFormat="1" applyFont="1" applyFill="1" applyBorder="1" applyAlignment="1">
      <alignment vertical="center"/>
    </xf>
    <xf numFmtId="4" fontId="15" fillId="3" borderId="42" xfId="1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3" fontId="13" fillId="2" borderId="38" xfId="1" applyNumberFormat="1" applyFont="1" applyFill="1" applyBorder="1" applyAlignment="1">
      <alignment vertical="center"/>
    </xf>
    <xf numFmtId="4" fontId="13" fillId="2" borderId="31" xfId="1" applyNumberFormat="1" applyFont="1" applyFill="1" applyBorder="1" applyAlignment="1">
      <alignment vertical="center"/>
    </xf>
    <xf numFmtId="1" fontId="13" fillId="2" borderId="38" xfId="1" applyNumberFormat="1" applyFont="1" applyFill="1" applyBorder="1" applyAlignment="1">
      <alignment vertical="center"/>
    </xf>
    <xf numFmtId="4" fontId="13" fillId="2" borderId="39" xfId="1" applyNumberFormat="1" applyFont="1" applyFill="1" applyBorder="1" applyAlignment="1">
      <alignment vertical="center"/>
    </xf>
    <xf numFmtId="3" fontId="13" fillId="7" borderId="38" xfId="1" applyNumberFormat="1" applyFont="1" applyFill="1" applyBorder="1" applyAlignment="1">
      <alignment vertical="center"/>
    </xf>
    <xf numFmtId="4" fontId="13" fillId="7" borderId="5" xfId="1" applyNumberFormat="1" applyFont="1" applyFill="1" applyBorder="1" applyAlignment="1">
      <alignment vertical="center"/>
    </xf>
    <xf numFmtId="4" fontId="13" fillId="7" borderId="31" xfId="1" applyNumberFormat="1" applyFont="1" applyFill="1" applyBorder="1" applyAlignment="1">
      <alignment vertical="center"/>
    </xf>
    <xf numFmtId="3" fontId="13" fillId="2" borderId="27" xfId="1" applyNumberFormat="1" applyFont="1" applyFill="1" applyBorder="1" applyAlignment="1">
      <alignment vertical="center"/>
    </xf>
    <xf numFmtId="4" fontId="13" fillId="2" borderId="1" xfId="1" applyNumberFormat="1" applyFont="1" applyFill="1" applyBorder="1" applyAlignment="1">
      <alignment vertical="center"/>
    </xf>
    <xf numFmtId="3" fontId="4" fillId="2" borderId="26" xfId="0" quotePrefix="1" applyNumberFormat="1" applyFont="1" applyFill="1" applyBorder="1" applyAlignment="1">
      <alignment horizontal="center" vertical="center"/>
    </xf>
    <xf numFmtId="3" fontId="4" fillId="2" borderId="40" xfId="0" quotePrefix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right" vertical="center" wrapText="1"/>
    </xf>
    <xf numFmtId="4" fontId="14" fillId="4" borderId="59" xfId="0" applyNumberFormat="1" applyFont="1" applyFill="1" applyBorder="1" applyAlignment="1">
      <alignment horizontal="right" vertical="center" wrapText="1"/>
    </xf>
    <xf numFmtId="0" fontId="16" fillId="10" borderId="25" xfId="0" applyFont="1" applyFill="1" applyBorder="1" applyAlignment="1">
      <alignment horizontal="center" vertical="center" wrapText="1"/>
    </xf>
    <xf numFmtId="3" fontId="14" fillId="10" borderId="21" xfId="0" applyNumberFormat="1" applyFont="1" applyFill="1" applyBorder="1" applyAlignment="1">
      <alignment horizontal="right" vertical="center" wrapText="1"/>
    </xf>
    <xf numFmtId="4" fontId="14" fillId="10" borderId="9" xfId="0" applyNumberFormat="1" applyFont="1" applyFill="1" applyBorder="1" applyAlignment="1">
      <alignment horizontal="right" vertical="center" wrapText="1"/>
    </xf>
    <xf numFmtId="0" fontId="8" fillId="2" borderId="51" xfId="0" applyFont="1" applyFill="1" applyBorder="1" applyAlignment="1">
      <alignment horizontal="center" vertical="center" wrapText="1"/>
    </xf>
    <xf numFmtId="3" fontId="14" fillId="2" borderId="30" xfId="1" applyNumberFormat="1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center" vertical="center"/>
    </xf>
    <xf numFmtId="3" fontId="14" fillId="2" borderId="38" xfId="1" applyNumberFormat="1" applyFont="1" applyFill="1" applyBorder="1" applyAlignment="1">
      <alignment horizontal="right" vertical="center"/>
    </xf>
    <xf numFmtId="4" fontId="14" fillId="2" borderId="39" xfId="1" applyNumberFormat="1" applyFont="1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3" fontId="14" fillId="2" borderId="44" xfId="1" applyNumberFormat="1" applyFont="1" applyFill="1" applyBorder="1" applyAlignment="1">
      <alignment horizontal="right" vertical="center"/>
    </xf>
    <xf numFmtId="4" fontId="14" fillId="2" borderId="48" xfId="1" applyNumberFormat="1" applyFont="1" applyFill="1" applyBorder="1" applyAlignment="1">
      <alignment vertical="center"/>
    </xf>
    <xf numFmtId="0" fontId="8" fillId="8" borderId="25" xfId="0" applyFont="1" applyFill="1" applyBorder="1" applyAlignment="1">
      <alignment horizontal="center" vertical="center" wrapText="1"/>
    </xf>
    <xf numFmtId="3" fontId="14" fillId="8" borderId="22" xfId="1" applyNumberFormat="1" applyFont="1" applyFill="1" applyBorder="1" applyAlignment="1">
      <alignment horizontal="right" vertical="center"/>
    </xf>
    <xf numFmtId="4" fontId="14" fillId="8" borderId="24" xfId="1" applyNumberFormat="1" applyFont="1" applyFill="1" applyBorder="1" applyAlignment="1">
      <alignment vertical="center"/>
    </xf>
    <xf numFmtId="0" fontId="8" fillId="2" borderId="5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8" fillId="2" borderId="22" xfId="1" applyNumberFormat="1" applyFont="1" applyFill="1" applyBorder="1" applyAlignment="1"/>
    <xf numFmtId="4" fontId="4" fillId="2" borderId="24" xfId="1" applyNumberFormat="1" applyFont="1" applyFill="1" applyBorder="1"/>
    <xf numFmtId="4" fontId="14" fillId="3" borderId="60" xfId="1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3" fontId="14" fillId="4" borderId="11" xfId="1" applyNumberFormat="1" applyFont="1" applyFill="1" applyBorder="1" applyAlignment="1">
      <alignment vertical="center"/>
    </xf>
    <xf numFmtId="4" fontId="14" fillId="4" borderId="59" xfId="1" applyNumberFormat="1" applyFont="1" applyFill="1" applyBorder="1" applyAlignment="1">
      <alignment vertical="center"/>
    </xf>
    <xf numFmtId="4" fontId="14" fillId="4" borderId="13" xfId="1" applyNumberFormat="1" applyFont="1" applyFill="1" applyBorder="1" applyAlignment="1">
      <alignment vertical="center"/>
    </xf>
    <xf numFmtId="4" fontId="14" fillId="4" borderId="55" xfId="1" applyNumberFormat="1" applyFont="1" applyFill="1" applyBorder="1" applyAlignment="1">
      <alignment vertical="center"/>
    </xf>
    <xf numFmtId="4" fontId="14" fillId="3" borderId="21" xfId="1" applyNumberFormat="1" applyFont="1" applyFill="1" applyBorder="1" applyAlignment="1">
      <alignment vertical="center"/>
    </xf>
    <xf numFmtId="4" fontId="14" fillId="3" borderId="24" xfId="1" applyNumberFormat="1" applyFont="1" applyFill="1" applyBorder="1" applyAlignment="1">
      <alignment vertical="center"/>
    </xf>
    <xf numFmtId="0" fontId="16" fillId="10" borderId="7" xfId="0" applyFont="1" applyFill="1" applyBorder="1" applyAlignment="1">
      <alignment horizontal="center" vertical="center" wrapText="1"/>
    </xf>
    <xf numFmtId="3" fontId="5" fillId="10" borderId="21" xfId="1" applyNumberFormat="1" applyFont="1" applyFill="1" applyBorder="1" applyAlignment="1">
      <alignment vertical="center"/>
    </xf>
    <xf numFmtId="4" fontId="5" fillId="10" borderId="9" xfId="1" applyNumberFormat="1" applyFont="1" applyFill="1" applyBorder="1" applyAlignment="1">
      <alignment vertical="center"/>
    </xf>
    <xf numFmtId="3" fontId="5" fillId="10" borderId="22" xfId="1" applyNumberFormat="1" applyFont="1" applyFill="1" applyBorder="1" applyAlignment="1">
      <alignment vertical="center"/>
    </xf>
    <xf numFmtId="4" fontId="5" fillId="10" borderId="61" xfId="1" applyNumberFormat="1" applyFont="1" applyFill="1" applyBorder="1" applyAlignment="1">
      <alignment vertical="center"/>
    </xf>
    <xf numFmtId="4" fontId="5" fillId="10" borderId="24" xfId="1" applyNumberFormat="1" applyFont="1" applyFill="1" applyBorder="1" applyAlignment="1">
      <alignment vertical="center"/>
    </xf>
    <xf numFmtId="3" fontId="14" fillId="10" borderId="21" xfId="1" applyNumberFormat="1" applyFont="1" applyFill="1" applyBorder="1" applyAlignment="1">
      <alignment vertical="center"/>
    </xf>
    <xf numFmtId="4" fontId="14" fillId="10" borderId="22" xfId="1" applyNumberFormat="1" applyFont="1" applyFill="1" applyBorder="1" applyAlignment="1">
      <alignment vertical="center"/>
    </xf>
    <xf numFmtId="4" fontId="14" fillId="10" borderId="9" xfId="1" applyNumberFormat="1" applyFont="1" applyFill="1" applyBorder="1" applyAlignment="1">
      <alignment vertical="center"/>
    </xf>
    <xf numFmtId="4" fontId="14" fillId="10" borderId="21" xfId="1" applyNumberFormat="1" applyFont="1" applyFill="1" applyBorder="1" applyAlignment="1">
      <alignment vertical="center"/>
    </xf>
    <xf numFmtId="4" fontId="14" fillId="10" borderId="24" xfId="1" applyNumberFormat="1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3" fontId="5" fillId="2" borderId="27" xfId="1" applyNumberFormat="1" applyFont="1" applyFill="1" applyBorder="1" applyAlignment="1">
      <alignment vertical="center"/>
    </xf>
    <xf numFmtId="4" fontId="5" fillId="2" borderId="28" xfId="1" applyNumberFormat="1" applyFont="1" applyFill="1" applyBorder="1" applyAlignment="1">
      <alignment vertical="center"/>
    </xf>
    <xf numFmtId="1" fontId="5" fillId="2" borderId="27" xfId="1" applyNumberFormat="1" applyFont="1" applyFill="1" applyBorder="1" applyAlignment="1">
      <alignment vertical="center"/>
    </xf>
    <xf numFmtId="4" fontId="5" fillId="2" borderId="32" xfId="1" applyNumberFormat="1" applyFont="1" applyFill="1" applyBorder="1" applyAlignment="1">
      <alignment vertical="center"/>
    </xf>
    <xf numFmtId="4" fontId="5" fillId="2" borderId="33" xfId="1" applyNumberFormat="1" applyFont="1" applyFill="1" applyBorder="1" applyAlignment="1">
      <alignment vertical="center"/>
    </xf>
    <xf numFmtId="4" fontId="5" fillId="2" borderId="3" xfId="1" applyNumberFormat="1" applyFont="1" applyFill="1" applyBorder="1" applyAlignment="1">
      <alignment vertical="center"/>
    </xf>
    <xf numFmtId="4" fontId="15" fillId="3" borderId="38" xfId="1" applyNumberFormat="1" applyFont="1" applyFill="1" applyBorder="1" applyAlignment="1">
      <alignment vertical="center"/>
    </xf>
    <xf numFmtId="4" fontId="15" fillId="3" borderId="39" xfId="1" applyNumberFormat="1" applyFont="1" applyFill="1" applyBorder="1" applyAlignment="1">
      <alignment vertical="center"/>
    </xf>
    <xf numFmtId="4" fontId="15" fillId="3" borderId="5" xfId="1" applyNumberFormat="1" applyFont="1" applyFill="1" applyBorder="1" applyAlignment="1">
      <alignment vertical="center"/>
    </xf>
    <xf numFmtId="3" fontId="5" fillId="2" borderId="38" xfId="1" applyNumberFormat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4" fontId="5" fillId="2" borderId="31" xfId="1" applyNumberFormat="1" applyFont="1" applyFill="1" applyBorder="1" applyAlignment="1">
      <alignment vertical="center"/>
    </xf>
    <xf numFmtId="4" fontId="5" fillId="2" borderId="39" xfId="1" applyNumberFormat="1" applyFont="1" applyFill="1" applyBorder="1" applyAlignment="1">
      <alignment vertical="center"/>
    </xf>
    <xf numFmtId="4" fontId="15" fillId="0" borderId="38" xfId="1" applyNumberFormat="1" applyFont="1" applyFill="1" applyBorder="1" applyAlignment="1">
      <alignment vertical="center"/>
    </xf>
    <xf numFmtId="4" fontId="14" fillId="0" borderId="5" xfId="1" applyNumberFormat="1" applyFont="1" applyFill="1" applyBorder="1" applyAlignment="1">
      <alignment vertical="center"/>
    </xf>
    <xf numFmtId="4" fontId="13" fillId="0" borderId="38" xfId="1" applyNumberFormat="1" applyFont="1" applyFill="1" applyBorder="1" applyAlignment="1">
      <alignment vertical="center"/>
    </xf>
    <xf numFmtId="4" fontId="13" fillId="8" borderId="5" xfId="1" applyNumberFormat="1" applyFont="1" applyFill="1" applyBorder="1" applyAlignment="1">
      <alignment vertical="center"/>
    </xf>
    <xf numFmtId="4" fontId="13" fillId="8" borderId="31" xfId="1" applyNumberFormat="1" applyFont="1" applyFill="1" applyBorder="1" applyAlignment="1">
      <alignment vertical="center"/>
    </xf>
    <xf numFmtId="3" fontId="13" fillId="8" borderId="38" xfId="1" applyNumberFormat="1" applyFont="1" applyFill="1" applyBorder="1" applyAlignment="1">
      <alignment vertical="center"/>
    </xf>
    <xf numFmtId="4" fontId="13" fillId="8" borderId="1" xfId="1" applyNumberFormat="1" applyFont="1" applyFill="1" applyBorder="1" applyAlignment="1">
      <alignment vertical="center"/>
    </xf>
    <xf numFmtId="4" fontId="13" fillId="0" borderId="39" xfId="1" applyNumberFormat="1" applyFont="1" applyFill="1" applyBorder="1" applyAlignment="1">
      <alignment vertical="center"/>
    </xf>
    <xf numFmtId="4" fontId="15" fillId="0" borderId="39" xfId="1" applyNumberFormat="1" applyFont="1" applyFill="1" applyBorder="1" applyAlignment="1">
      <alignment vertical="center"/>
    </xf>
    <xf numFmtId="4" fontId="15" fillId="0" borderId="5" xfId="1" applyNumberFormat="1" applyFont="1" applyFill="1" applyBorder="1" applyAlignment="1">
      <alignment vertical="center"/>
    </xf>
    <xf numFmtId="3" fontId="13" fillId="2" borderId="41" xfId="1" applyNumberFormat="1" applyFont="1" applyFill="1" applyBorder="1" applyAlignment="1">
      <alignment vertical="center"/>
    </xf>
    <xf numFmtId="4" fontId="13" fillId="2" borderId="42" xfId="1" applyNumberFormat="1" applyFont="1" applyFill="1" applyBorder="1" applyAlignment="1">
      <alignment vertical="center"/>
    </xf>
    <xf numFmtId="1" fontId="13" fillId="2" borderId="41" xfId="1" applyNumberFormat="1" applyFont="1" applyFill="1" applyBorder="1" applyAlignment="1">
      <alignment vertical="center"/>
    </xf>
    <xf numFmtId="4" fontId="13" fillId="2" borderId="45" xfId="1" applyNumberFormat="1" applyFont="1" applyFill="1" applyBorder="1" applyAlignment="1">
      <alignment vertical="center"/>
    </xf>
    <xf numFmtId="4" fontId="13" fillId="0" borderId="41" xfId="1" applyNumberFormat="1" applyFont="1" applyFill="1" applyBorder="1" applyAlignment="1">
      <alignment vertical="center"/>
    </xf>
    <xf numFmtId="4" fontId="13" fillId="8" borderId="46" xfId="1" applyNumberFormat="1" applyFont="1" applyFill="1" applyBorder="1" applyAlignment="1">
      <alignment vertical="center"/>
    </xf>
    <xf numFmtId="4" fontId="13" fillId="8" borderId="42" xfId="1" applyNumberFormat="1" applyFont="1" applyFill="1" applyBorder="1" applyAlignment="1">
      <alignment vertical="center"/>
    </xf>
    <xf numFmtId="3" fontId="13" fillId="8" borderId="41" xfId="1" applyNumberFormat="1" applyFont="1" applyFill="1" applyBorder="1" applyAlignment="1">
      <alignment vertical="center"/>
    </xf>
    <xf numFmtId="4" fontId="13" fillId="8" borderId="2" xfId="1" applyNumberFormat="1" applyFont="1" applyFill="1" applyBorder="1" applyAlignment="1">
      <alignment vertical="center"/>
    </xf>
    <xf numFmtId="4" fontId="13" fillId="0" borderId="45" xfId="1" applyNumberFormat="1" applyFont="1" applyFill="1" applyBorder="1" applyAlignment="1">
      <alignment vertical="center"/>
    </xf>
    <xf numFmtId="4" fontId="15" fillId="0" borderId="41" xfId="1" applyNumberFormat="1" applyFont="1" applyFill="1" applyBorder="1" applyAlignment="1">
      <alignment vertical="center"/>
    </xf>
    <xf numFmtId="4" fontId="15" fillId="0" borderId="45" xfId="1" applyNumberFormat="1" applyFont="1" applyFill="1" applyBorder="1" applyAlignment="1">
      <alignment vertical="center"/>
    </xf>
    <xf numFmtId="4" fontId="15" fillId="0" borderId="4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horizontal="center" vertical="center" wrapText="1"/>
    </xf>
    <xf numFmtId="4" fontId="13" fillId="2" borderId="38" xfId="1" applyNumberFormat="1" applyFont="1" applyFill="1" applyBorder="1" applyAlignment="1">
      <alignment vertical="center"/>
    </xf>
    <xf numFmtId="4" fontId="13" fillId="2" borderId="5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horizontal="center" vertical="center" wrapText="1"/>
    </xf>
    <xf numFmtId="3" fontId="5" fillId="2" borderId="41" xfId="1" applyNumberFormat="1" applyFont="1" applyFill="1" applyBorder="1" applyAlignment="1">
      <alignment vertical="center"/>
    </xf>
    <xf numFmtId="4" fontId="5" fillId="2" borderId="42" xfId="1" applyNumberFormat="1" applyFont="1" applyFill="1" applyBorder="1" applyAlignment="1">
      <alignment vertical="center"/>
    </xf>
    <xf numFmtId="4" fontId="13" fillId="2" borderId="41" xfId="1" applyNumberFormat="1" applyFont="1" applyFill="1" applyBorder="1" applyAlignment="1">
      <alignment vertical="center"/>
    </xf>
    <xf numFmtId="4" fontId="15" fillId="0" borderId="15" xfId="1" applyNumberFormat="1" applyFont="1" applyFill="1" applyBorder="1" applyAlignment="1">
      <alignment vertical="center"/>
    </xf>
    <xf numFmtId="4" fontId="15" fillId="0" borderId="16" xfId="1" applyNumberFormat="1" applyFont="1" applyFill="1" applyBorder="1" applyAlignment="1">
      <alignment vertical="center"/>
    </xf>
    <xf numFmtId="4" fontId="15" fillId="0" borderId="49" xfId="1" applyNumberFormat="1" applyFont="1" applyFill="1" applyBorder="1" applyAlignment="1">
      <alignment vertical="center"/>
    </xf>
    <xf numFmtId="3" fontId="13" fillId="2" borderId="15" xfId="1" applyNumberFormat="1" applyFont="1" applyFill="1" applyBorder="1" applyAlignment="1">
      <alignment vertical="center"/>
    </xf>
    <xf numFmtId="4" fontId="5" fillId="2" borderId="54" xfId="1" applyNumberFormat="1" applyFont="1" applyFill="1" applyBorder="1" applyAlignment="1">
      <alignment vertical="center"/>
    </xf>
    <xf numFmtId="4" fontId="13" fillId="2" borderId="15" xfId="1" applyNumberFormat="1" applyFont="1" applyFill="1" applyBorder="1" applyAlignment="1">
      <alignment vertical="center"/>
    </xf>
    <xf numFmtId="4" fontId="13" fillId="2" borderId="54" xfId="1" applyNumberFormat="1" applyFont="1" applyFill="1" applyBorder="1" applyAlignment="1">
      <alignment vertical="center"/>
    </xf>
    <xf numFmtId="1" fontId="13" fillId="2" borderId="15" xfId="1" applyNumberFormat="1" applyFont="1" applyFill="1" applyBorder="1" applyAlignment="1">
      <alignment vertical="center"/>
    </xf>
    <xf numFmtId="4" fontId="13" fillId="2" borderId="16" xfId="1" applyNumberFormat="1" applyFont="1" applyFill="1" applyBorder="1" applyAlignment="1">
      <alignment vertical="center"/>
    </xf>
    <xf numFmtId="4" fontId="13" fillId="2" borderId="49" xfId="1" applyNumberFormat="1" applyFont="1" applyFill="1" applyBorder="1" applyAlignment="1">
      <alignment vertical="center"/>
    </xf>
    <xf numFmtId="4" fontId="13" fillId="2" borderId="14" xfId="1" applyNumberFormat="1" applyFont="1" applyFill="1" applyBorder="1" applyAlignment="1">
      <alignment vertical="center"/>
    </xf>
    <xf numFmtId="0" fontId="10" fillId="2" borderId="62" xfId="0" applyFont="1" applyFill="1" applyBorder="1" applyAlignment="1">
      <alignment horizontal="center" vertical="center" wrapText="1"/>
    </xf>
    <xf numFmtId="4" fontId="15" fillId="0" borderId="19" xfId="1" applyNumberFormat="1" applyFont="1" applyFill="1" applyBorder="1" applyAlignment="1">
      <alignment vertical="center"/>
    </xf>
    <xf numFmtId="4" fontId="15" fillId="0" borderId="20" xfId="1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 wrapText="1"/>
    </xf>
    <xf numFmtId="4" fontId="14" fillId="4" borderId="22" xfId="1" applyNumberFormat="1" applyFont="1" applyFill="1" applyBorder="1" applyAlignment="1">
      <alignment vertical="center"/>
    </xf>
    <xf numFmtId="0" fontId="14" fillId="11" borderId="7" xfId="0" applyFont="1" applyFill="1" applyBorder="1" applyAlignment="1">
      <alignment horizontal="center" vertical="center" wrapText="1"/>
    </xf>
    <xf numFmtId="3" fontId="14" fillId="11" borderId="21" xfId="1" applyNumberFormat="1" applyFont="1" applyFill="1" applyBorder="1" applyAlignment="1">
      <alignment vertical="center"/>
    </xf>
    <xf numFmtId="4" fontId="14" fillId="11" borderId="9" xfId="1" applyNumberFormat="1" applyFont="1" applyFill="1" applyBorder="1" applyAlignment="1">
      <alignment vertical="center"/>
    </xf>
    <xf numFmtId="4" fontId="14" fillId="11" borderId="24" xfId="1" applyNumberFormat="1" applyFont="1" applyFill="1" applyBorder="1" applyAlignment="1">
      <alignment vertical="center"/>
    </xf>
    <xf numFmtId="4" fontId="14" fillId="11" borderId="22" xfId="1" applyNumberFormat="1" applyFont="1" applyFill="1" applyBorder="1" applyAlignment="1">
      <alignment vertical="center"/>
    </xf>
    <xf numFmtId="0" fontId="2" fillId="0" borderId="0" xfId="0" applyFont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3" fontId="13" fillId="2" borderId="22" xfId="1" applyNumberFormat="1" applyFont="1" applyFill="1" applyBorder="1"/>
    <xf numFmtId="4" fontId="5" fillId="2" borderId="24" xfId="1" applyNumberFormat="1" applyFont="1" applyFill="1" applyBorder="1"/>
    <xf numFmtId="4" fontId="13" fillId="2" borderId="21" xfId="1" applyNumberFormat="1" applyFont="1" applyFill="1" applyBorder="1"/>
    <xf numFmtId="4" fontId="13" fillId="2" borderId="23" xfId="1" applyNumberFormat="1" applyFont="1" applyFill="1" applyBorder="1"/>
    <xf numFmtId="4" fontId="13" fillId="2" borderId="24" xfId="1" applyNumberFormat="1" applyFont="1" applyFill="1" applyBorder="1"/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" vertical="center" wrapText="1"/>
    </xf>
    <xf numFmtId="3" fontId="8" fillId="3" borderId="22" xfId="1" applyNumberFormat="1" applyFont="1" applyFill="1" applyBorder="1" applyAlignment="1">
      <alignment vertical="center"/>
    </xf>
    <xf numFmtId="4" fontId="4" fillId="3" borderId="24" xfId="1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2" fillId="2" borderId="6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4" fontId="14" fillId="9" borderId="7" xfId="1" applyNumberFormat="1" applyFont="1" applyFill="1" applyBorder="1" applyAlignment="1">
      <alignment horizontal="center" vertical="center" wrapText="1"/>
    </xf>
    <xf numFmtId="4" fontId="14" fillId="9" borderId="8" xfId="1" applyNumberFormat="1" applyFont="1" applyFill="1" applyBorder="1" applyAlignment="1">
      <alignment horizontal="center" vertical="center" wrapText="1"/>
    </xf>
    <xf numFmtId="4" fontId="14" fillId="9" borderId="9" xfId="1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165" fontId="10" fillId="4" borderId="14" xfId="0" applyNumberFormat="1" applyFont="1" applyFill="1" applyBorder="1" applyAlignment="1">
      <alignment horizontal="center" vertical="center" wrapText="1"/>
    </xf>
    <xf numFmtId="165" fontId="10" fillId="4" borderId="18" xfId="0" applyNumberFormat="1" applyFont="1" applyFill="1" applyBorder="1" applyAlignment="1">
      <alignment horizontal="center" vertical="center" wrapText="1"/>
    </xf>
    <xf numFmtId="165" fontId="10" fillId="4" borderId="13" xfId="0" applyNumberFormat="1" applyFont="1" applyFill="1" applyBorder="1" applyAlignment="1">
      <alignment horizontal="center" vertical="center" wrapText="1"/>
    </xf>
    <xf numFmtId="165" fontId="10" fillId="4" borderId="16" xfId="0" applyNumberFormat="1" applyFont="1" applyFill="1" applyBorder="1" applyAlignment="1">
      <alignment horizontal="center" vertical="center" wrapText="1"/>
    </xf>
    <xf numFmtId="165" fontId="10" fillId="4" borderId="20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0" fillId="4" borderId="11" xfId="0" applyNumberFormat="1" applyFont="1" applyFill="1" applyBorder="1" applyAlignment="1">
      <alignment horizontal="center" vertical="center" wrapText="1"/>
    </xf>
    <xf numFmtId="165" fontId="10" fillId="4" borderId="15" xfId="0" applyNumberFormat="1" applyFont="1" applyFill="1" applyBorder="1" applyAlignment="1">
      <alignment horizontal="center" vertical="center" wrapText="1"/>
    </xf>
    <xf numFmtId="165" fontId="10" fillId="4" borderId="1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10" fillId="3" borderId="17" xfId="0" applyNumberFormat="1" applyFont="1" applyFill="1" applyBorder="1" applyAlignment="1">
      <alignment horizontal="center" vertical="center" wrapText="1"/>
    </xf>
  </cellXfs>
  <cellStyles count="2">
    <cellStyle name="Millares_Hoja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1"/>
  <sheetViews>
    <sheetView tabSelected="1" view="pageBreakPreview" topLeftCell="G1" zoomScale="60" zoomScaleNormal="100" workbookViewId="0">
      <selection activeCell="L26" sqref="L26"/>
    </sheetView>
  </sheetViews>
  <sheetFormatPr baseColWidth="10" defaultRowHeight="13"/>
  <cols>
    <col min="1" max="1" width="38.81640625" style="4" customWidth="1"/>
    <col min="2" max="2" width="7.81640625" style="4" customWidth="1"/>
    <col min="3" max="3" width="18.453125" style="4" customWidth="1"/>
    <col min="4" max="4" width="6.54296875" style="4" customWidth="1"/>
    <col min="5" max="5" width="18.26953125" style="4" customWidth="1"/>
    <col min="6" max="6" width="8" style="4" customWidth="1"/>
    <col min="7" max="7" width="18.26953125" style="4" customWidth="1"/>
    <col min="8" max="8" width="6.54296875" style="4" customWidth="1"/>
    <col min="9" max="9" width="18.26953125" style="4" customWidth="1"/>
    <col min="10" max="10" width="6.54296875" style="4" customWidth="1"/>
    <col min="11" max="11" width="18.26953125" style="4" customWidth="1"/>
    <col min="12" max="12" width="13.81640625" style="4" customWidth="1"/>
    <col min="13" max="13" width="6.7265625" style="4" customWidth="1"/>
    <col min="14" max="14" width="18.453125" style="4" customWidth="1"/>
    <col min="15" max="15" width="14" style="4" customWidth="1"/>
    <col min="16" max="16" width="21.1796875" style="1" customWidth="1"/>
    <col min="17" max="17" width="2.81640625" style="4" customWidth="1"/>
    <col min="18" max="18" width="8.453125" style="4" customWidth="1"/>
    <col min="19" max="19" width="16" style="4" customWidth="1"/>
    <col min="20" max="20" width="8.453125" style="4" customWidth="1"/>
    <col min="21" max="21" width="17.1796875" style="4" customWidth="1"/>
    <col min="22" max="22" width="17" style="1" customWidth="1"/>
    <col min="23" max="23" width="2.81640625" style="4" customWidth="1"/>
    <col min="24" max="24" width="37.1796875" style="4" customWidth="1"/>
    <col min="25" max="25" width="6.54296875" style="4" customWidth="1"/>
    <col min="26" max="26" width="18.26953125" style="4" customWidth="1"/>
    <col min="27" max="255" width="11.453125" style="4"/>
    <col min="256" max="256" width="4.81640625" style="4" customWidth="1"/>
    <col min="257" max="257" width="38.81640625" style="4" customWidth="1"/>
    <col min="258" max="258" width="7.81640625" style="4" customWidth="1"/>
    <col min="259" max="259" width="18.453125" style="4" customWidth="1"/>
    <col min="260" max="260" width="6.54296875" style="4" customWidth="1"/>
    <col min="261" max="261" width="18.26953125" style="4" customWidth="1"/>
    <col min="262" max="262" width="8" style="4" customWidth="1"/>
    <col min="263" max="263" width="18.26953125" style="4" customWidth="1"/>
    <col min="264" max="264" width="6.54296875" style="4" customWidth="1"/>
    <col min="265" max="265" width="18.26953125" style="4" customWidth="1"/>
    <col min="266" max="266" width="6.54296875" style="4" customWidth="1"/>
    <col min="267" max="267" width="18.26953125" style="4" customWidth="1"/>
    <col min="268" max="268" width="13.81640625" style="4" customWidth="1"/>
    <col min="269" max="269" width="6.7265625" style="4" customWidth="1"/>
    <col min="270" max="270" width="18.453125" style="4" customWidth="1"/>
    <col min="271" max="271" width="14" style="4" customWidth="1"/>
    <col min="272" max="272" width="21.1796875" style="4" customWidth="1"/>
    <col min="273" max="273" width="2.81640625" style="4" customWidth="1"/>
    <col min="274" max="274" width="8.453125" style="4" customWidth="1"/>
    <col min="275" max="275" width="16" style="4" customWidth="1"/>
    <col min="276" max="276" width="8.453125" style="4" customWidth="1"/>
    <col min="277" max="277" width="17.1796875" style="4" customWidth="1"/>
    <col min="278" max="278" width="17" style="4" customWidth="1"/>
    <col min="279" max="279" width="2.81640625" style="4" customWidth="1"/>
    <col min="280" max="280" width="37.1796875" style="4" customWidth="1"/>
    <col min="281" max="281" width="6.54296875" style="4" customWidth="1"/>
    <col min="282" max="282" width="18.26953125" style="4" customWidth="1"/>
    <col min="283" max="511" width="11.453125" style="4"/>
    <col min="512" max="512" width="4.81640625" style="4" customWidth="1"/>
    <col min="513" max="513" width="38.81640625" style="4" customWidth="1"/>
    <col min="514" max="514" width="7.81640625" style="4" customWidth="1"/>
    <col min="515" max="515" width="18.453125" style="4" customWidth="1"/>
    <col min="516" max="516" width="6.54296875" style="4" customWidth="1"/>
    <col min="517" max="517" width="18.26953125" style="4" customWidth="1"/>
    <col min="518" max="518" width="8" style="4" customWidth="1"/>
    <col min="519" max="519" width="18.26953125" style="4" customWidth="1"/>
    <col min="520" max="520" width="6.54296875" style="4" customWidth="1"/>
    <col min="521" max="521" width="18.26953125" style="4" customWidth="1"/>
    <col min="522" max="522" width="6.54296875" style="4" customWidth="1"/>
    <col min="523" max="523" width="18.26953125" style="4" customWidth="1"/>
    <col min="524" max="524" width="13.81640625" style="4" customWidth="1"/>
    <col min="525" max="525" width="6.7265625" style="4" customWidth="1"/>
    <col min="526" max="526" width="18.453125" style="4" customWidth="1"/>
    <col min="527" max="527" width="14" style="4" customWidth="1"/>
    <col min="528" max="528" width="21.1796875" style="4" customWidth="1"/>
    <col min="529" max="529" width="2.81640625" style="4" customWidth="1"/>
    <col min="530" max="530" width="8.453125" style="4" customWidth="1"/>
    <col min="531" max="531" width="16" style="4" customWidth="1"/>
    <col min="532" max="532" width="8.453125" style="4" customWidth="1"/>
    <col min="533" max="533" width="17.1796875" style="4" customWidth="1"/>
    <col min="534" max="534" width="17" style="4" customWidth="1"/>
    <col min="535" max="535" width="2.81640625" style="4" customWidth="1"/>
    <col min="536" max="536" width="37.1796875" style="4" customWidth="1"/>
    <col min="537" max="537" width="6.54296875" style="4" customWidth="1"/>
    <col min="538" max="538" width="18.26953125" style="4" customWidth="1"/>
    <col min="539" max="767" width="11.453125" style="4"/>
    <col min="768" max="768" width="4.81640625" style="4" customWidth="1"/>
    <col min="769" max="769" width="38.81640625" style="4" customWidth="1"/>
    <col min="770" max="770" width="7.81640625" style="4" customWidth="1"/>
    <col min="771" max="771" width="18.453125" style="4" customWidth="1"/>
    <col min="772" max="772" width="6.54296875" style="4" customWidth="1"/>
    <col min="773" max="773" width="18.26953125" style="4" customWidth="1"/>
    <col min="774" max="774" width="8" style="4" customWidth="1"/>
    <col min="775" max="775" width="18.26953125" style="4" customWidth="1"/>
    <col min="776" max="776" width="6.54296875" style="4" customWidth="1"/>
    <col min="777" max="777" width="18.26953125" style="4" customWidth="1"/>
    <col min="778" max="778" width="6.54296875" style="4" customWidth="1"/>
    <col min="779" max="779" width="18.26953125" style="4" customWidth="1"/>
    <col min="780" max="780" width="13.81640625" style="4" customWidth="1"/>
    <col min="781" max="781" width="6.7265625" style="4" customWidth="1"/>
    <col min="782" max="782" width="18.453125" style="4" customWidth="1"/>
    <col min="783" max="783" width="14" style="4" customWidth="1"/>
    <col min="784" max="784" width="21.1796875" style="4" customWidth="1"/>
    <col min="785" max="785" width="2.81640625" style="4" customWidth="1"/>
    <col min="786" max="786" width="8.453125" style="4" customWidth="1"/>
    <col min="787" max="787" width="16" style="4" customWidth="1"/>
    <col min="788" max="788" width="8.453125" style="4" customWidth="1"/>
    <col min="789" max="789" width="17.1796875" style="4" customWidth="1"/>
    <col min="790" max="790" width="17" style="4" customWidth="1"/>
    <col min="791" max="791" width="2.81640625" style="4" customWidth="1"/>
    <col min="792" max="792" width="37.1796875" style="4" customWidth="1"/>
    <col min="793" max="793" width="6.54296875" style="4" customWidth="1"/>
    <col min="794" max="794" width="18.26953125" style="4" customWidth="1"/>
    <col min="795" max="1023" width="11.453125" style="4"/>
    <col min="1024" max="1024" width="4.81640625" style="4" customWidth="1"/>
    <col min="1025" max="1025" width="38.81640625" style="4" customWidth="1"/>
    <col min="1026" max="1026" width="7.81640625" style="4" customWidth="1"/>
    <col min="1027" max="1027" width="18.453125" style="4" customWidth="1"/>
    <col min="1028" max="1028" width="6.54296875" style="4" customWidth="1"/>
    <col min="1029" max="1029" width="18.26953125" style="4" customWidth="1"/>
    <col min="1030" max="1030" width="8" style="4" customWidth="1"/>
    <col min="1031" max="1031" width="18.26953125" style="4" customWidth="1"/>
    <col min="1032" max="1032" width="6.54296875" style="4" customWidth="1"/>
    <col min="1033" max="1033" width="18.26953125" style="4" customWidth="1"/>
    <col min="1034" max="1034" width="6.54296875" style="4" customWidth="1"/>
    <col min="1035" max="1035" width="18.26953125" style="4" customWidth="1"/>
    <col min="1036" max="1036" width="13.81640625" style="4" customWidth="1"/>
    <col min="1037" max="1037" width="6.7265625" style="4" customWidth="1"/>
    <col min="1038" max="1038" width="18.453125" style="4" customWidth="1"/>
    <col min="1039" max="1039" width="14" style="4" customWidth="1"/>
    <col min="1040" max="1040" width="21.1796875" style="4" customWidth="1"/>
    <col min="1041" max="1041" width="2.81640625" style="4" customWidth="1"/>
    <col min="1042" max="1042" width="8.453125" style="4" customWidth="1"/>
    <col min="1043" max="1043" width="16" style="4" customWidth="1"/>
    <col min="1044" max="1044" width="8.453125" style="4" customWidth="1"/>
    <col min="1045" max="1045" width="17.1796875" style="4" customWidth="1"/>
    <col min="1046" max="1046" width="17" style="4" customWidth="1"/>
    <col min="1047" max="1047" width="2.81640625" style="4" customWidth="1"/>
    <col min="1048" max="1048" width="37.1796875" style="4" customWidth="1"/>
    <col min="1049" max="1049" width="6.54296875" style="4" customWidth="1"/>
    <col min="1050" max="1050" width="18.26953125" style="4" customWidth="1"/>
    <col min="1051" max="1279" width="11.453125" style="4"/>
    <col min="1280" max="1280" width="4.81640625" style="4" customWidth="1"/>
    <col min="1281" max="1281" width="38.81640625" style="4" customWidth="1"/>
    <col min="1282" max="1282" width="7.81640625" style="4" customWidth="1"/>
    <col min="1283" max="1283" width="18.453125" style="4" customWidth="1"/>
    <col min="1284" max="1284" width="6.54296875" style="4" customWidth="1"/>
    <col min="1285" max="1285" width="18.26953125" style="4" customWidth="1"/>
    <col min="1286" max="1286" width="8" style="4" customWidth="1"/>
    <col min="1287" max="1287" width="18.26953125" style="4" customWidth="1"/>
    <col min="1288" max="1288" width="6.54296875" style="4" customWidth="1"/>
    <col min="1289" max="1289" width="18.26953125" style="4" customWidth="1"/>
    <col min="1290" max="1290" width="6.54296875" style="4" customWidth="1"/>
    <col min="1291" max="1291" width="18.26953125" style="4" customWidth="1"/>
    <col min="1292" max="1292" width="13.81640625" style="4" customWidth="1"/>
    <col min="1293" max="1293" width="6.7265625" style="4" customWidth="1"/>
    <col min="1294" max="1294" width="18.453125" style="4" customWidth="1"/>
    <col min="1295" max="1295" width="14" style="4" customWidth="1"/>
    <col min="1296" max="1296" width="21.1796875" style="4" customWidth="1"/>
    <col min="1297" max="1297" width="2.81640625" style="4" customWidth="1"/>
    <col min="1298" max="1298" width="8.453125" style="4" customWidth="1"/>
    <col min="1299" max="1299" width="16" style="4" customWidth="1"/>
    <col min="1300" max="1300" width="8.453125" style="4" customWidth="1"/>
    <col min="1301" max="1301" width="17.1796875" style="4" customWidth="1"/>
    <col min="1302" max="1302" width="17" style="4" customWidth="1"/>
    <col min="1303" max="1303" width="2.81640625" style="4" customWidth="1"/>
    <col min="1304" max="1304" width="37.1796875" style="4" customWidth="1"/>
    <col min="1305" max="1305" width="6.54296875" style="4" customWidth="1"/>
    <col min="1306" max="1306" width="18.26953125" style="4" customWidth="1"/>
    <col min="1307" max="1535" width="11.453125" style="4"/>
    <col min="1536" max="1536" width="4.81640625" style="4" customWidth="1"/>
    <col min="1537" max="1537" width="38.81640625" style="4" customWidth="1"/>
    <col min="1538" max="1538" width="7.81640625" style="4" customWidth="1"/>
    <col min="1539" max="1539" width="18.453125" style="4" customWidth="1"/>
    <col min="1540" max="1540" width="6.54296875" style="4" customWidth="1"/>
    <col min="1541" max="1541" width="18.26953125" style="4" customWidth="1"/>
    <col min="1542" max="1542" width="8" style="4" customWidth="1"/>
    <col min="1543" max="1543" width="18.26953125" style="4" customWidth="1"/>
    <col min="1544" max="1544" width="6.54296875" style="4" customWidth="1"/>
    <col min="1545" max="1545" width="18.26953125" style="4" customWidth="1"/>
    <col min="1546" max="1546" width="6.54296875" style="4" customWidth="1"/>
    <col min="1547" max="1547" width="18.26953125" style="4" customWidth="1"/>
    <col min="1548" max="1548" width="13.81640625" style="4" customWidth="1"/>
    <col min="1549" max="1549" width="6.7265625" style="4" customWidth="1"/>
    <col min="1550" max="1550" width="18.453125" style="4" customWidth="1"/>
    <col min="1551" max="1551" width="14" style="4" customWidth="1"/>
    <col min="1552" max="1552" width="21.1796875" style="4" customWidth="1"/>
    <col min="1553" max="1553" width="2.81640625" style="4" customWidth="1"/>
    <col min="1554" max="1554" width="8.453125" style="4" customWidth="1"/>
    <col min="1555" max="1555" width="16" style="4" customWidth="1"/>
    <col min="1556" max="1556" width="8.453125" style="4" customWidth="1"/>
    <col min="1557" max="1557" width="17.1796875" style="4" customWidth="1"/>
    <col min="1558" max="1558" width="17" style="4" customWidth="1"/>
    <col min="1559" max="1559" width="2.81640625" style="4" customWidth="1"/>
    <col min="1560" max="1560" width="37.1796875" style="4" customWidth="1"/>
    <col min="1561" max="1561" width="6.54296875" style="4" customWidth="1"/>
    <col min="1562" max="1562" width="18.26953125" style="4" customWidth="1"/>
    <col min="1563" max="1791" width="11.453125" style="4"/>
    <col min="1792" max="1792" width="4.81640625" style="4" customWidth="1"/>
    <col min="1793" max="1793" width="38.81640625" style="4" customWidth="1"/>
    <col min="1794" max="1794" width="7.81640625" style="4" customWidth="1"/>
    <col min="1795" max="1795" width="18.453125" style="4" customWidth="1"/>
    <col min="1796" max="1796" width="6.54296875" style="4" customWidth="1"/>
    <col min="1797" max="1797" width="18.26953125" style="4" customWidth="1"/>
    <col min="1798" max="1798" width="8" style="4" customWidth="1"/>
    <col min="1799" max="1799" width="18.26953125" style="4" customWidth="1"/>
    <col min="1800" max="1800" width="6.54296875" style="4" customWidth="1"/>
    <col min="1801" max="1801" width="18.26953125" style="4" customWidth="1"/>
    <col min="1802" max="1802" width="6.54296875" style="4" customWidth="1"/>
    <col min="1803" max="1803" width="18.26953125" style="4" customWidth="1"/>
    <col min="1804" max="1804" width="13.81640625" style="4" customWidth="1"/>
    <col min="1805" max="1805" width="6.7265625" style="4" customWidth="1"/>
    <col min="1806" max="1806" width="18.453125" style="4" customWidth="1"/>
    <col min="1807" max="1807" width="14" style="4" customWidth="1"/>
    <col min="1808" max="1808" width="21.1796875" style="4" customWidth="1"/>
    <col min="1809" max="1809" width="2.81640625" style="4" customWidth="1"/>
    <col min="1810" max="1810" width="8.453125" style="4" customWidth="1"/>
    <col min="1811" max="1811" width="16" style="4" customWidth="1"/>
    <col min="1812" max="1812" width="8.453125" style="4" customWidth="1"/>
    <col min="1813" max="1813" width="17.1796875" style="4" customWidth="1"/>
    <col min="1814" max="1814" width="17" style="4" customWidth="1"/>
    <col min="1815" max="1815" width="2.81640625" style="4" customWidth="1"/>
    <col min="1816" max="1816" width="37.1796875" style="4" customWidth="1"/>
    <col min="1817" max="1817" width="6.54296875" style="4" customWidth="1"/>
    <col min="1818" max="1818" width="18.26953125" style="4" customWidth="1"/>
    <col min="1819" max="2047" width="11.453125" style="4"/>
    <col min="2048" max="2048" width="4.81640625" style="4" customWidth="1"/>
    <col min="2049" max="2049" width="38.81640625" style="4" customWidth="1"/>
    <col min="2050" max="2050" width="7.81640625" style="4" customWidth="1"/>
    <col min="2051" max="2051" width="18.453125" style="4" customWidth="1"/>
    <col min="2052" max="2052" width="6.54296875" style="4" customWidth="1"/>
    <col min="2053" max="2053" width="18.26953125" style="4" customWidth="1"/>
    <col min="2054" max="2054" width="8" style="4" customWidth="1"/>
    <col min="2055" max="2055" width="18.26953125" style="4" customWidth="1"/>
    <col min="2056" max="2056" width="6.54296875" style="4" customWidth="1"/>
    <col min="2057" max="2057" width="18.26953125" style="4" customWidth="1"/>
    <col min="2058" max="2058" width="6.54296875" style="4" customWidth="1"/>
    <col min="2059" max="2059" width="18.26953125" style="4" customWidth="1"/>
    <col min="2060" max="2060" width="13.81640625" style="4" customWidth="1"/>
    <col min="2061" max="2061" width="6.7265625" style="4" customWidth="1"/>
    <col min="2062" max="2062" width="18.453125" style="4" customWidth="1"/>
    <col min="2063" max="2063" width="14" style="4" customWidth="1"/>
    <col min="2064" max="2064" width="21.1796875" style="4" customWidth="1"/>
    <col min="2065" max="2065" width="2.81640625" style="4" customWidth="1"/>
    <col min="2066" max="2066" width="8.453125" style="4" customWidth="1"/>
    <col min="2067" max="2067" width="16" style="4" customWidth="1"/>
    <col min="2068" max="2068" width="8.453125" style="4" customWidth="1"/>
    <col min="2069" max="2069" width="17.1796875" style="4" customWidth="1"/>
    <col min="2070" max="2070" width="17" style="4" customWidth="1"/>
    <col min="2071" max="2071" width="2.81640625" style="4" customWidth="1"/>
    <col min="2072" max="2072" width="37.1796875" style="4" customWidth="1"/>
    <col min="2073" max="2073" width="6.54296875" style="4" customWidth="1"/>
    <col min="2074" max="2074" width="18.26953125" style="4" customWidth="1"/>
    <col min="2075" max="2303" width="11.453125" style="4"/>
    <col min="2304" max="2304" width="4.81640625" style="4" customWidth="1"/>
    <col min="2305" max="2305" width="38.81640625" style="4" customWidth="1"/>
    <col min="2306" max="2306" width="7.81640625" style="4" customWidth="1"/>
    <col min="2307" max="2307" width="18.453125" style="4" customWidth="1"/>
    <col min="2308" max="2308" width="6.54296875" style="4" customWidth="1"/>
    <col min="2309" max="2309" width="18.26953125" style="4" customWidth="1"/>
    <col min="2310" max="2310" width="8" style="4" customWidth="1"/>
    <col min="2311" max="2311" width="18.26953125" style="4" customWidth="1"/>
    <col min="2312" max="2312" width="6.54296875" style="4" customWidth="1"/>
    <col min="2313" max="2313" width="18.26953125" style="4" customWidth="1"/>
    <col min="2314" max="2314" width="6.54296875" style="4" customWidth="1"/>
    <col min="2315" max="2315" width="18.26953125" style="4" customWidth="1"/>
    <col min="2316" max="2316" width="13.81640625" style="4" customWidth="1"/>
    <col min="2317" max="2317" width="6.7265625" style="4" customWidth="1"/>
    <col min="2318" max="2318" width="18.453125" style="4" customWidth="1"/>
    <col min="2319" max="2319" width="14" style="4" customWidth="1"/>
    <col min="2320" max="2320" width="21.1796875" style="4" customWidth="1"/>
    <col min="2321" max="2321" width="2.81640625" style="4" customWidth="1"/>
    <col min="2322" max="2322" width="8.453125" style="4" customWidth="1"/>
    <col min="2323" max="2323" width="16" style="4" customWidth="1"/>
    <col min="2324" max="2324" width="8.453125" style="4" customWidth="1"/>
    <col min="2325" max="2325" width="17.1796875" style="4" customWidth="1"/>
    <col min="2326" max="2326" width="17" style="4" customWidth="1"/>
    <col min="2327" max="2327" width="2.81640625" style="4" customWidth="1"/>
    <col min="2328" max="2328" width="37.1796875" style="4" customWidth="1"/>
    <col min="2329" max="2329" width="6.54296875" style="4" customWidth="1"/>
    <col min="2330" max="2330" width="18.26953125" style="4" customWidth="1"/>
    <col min="2331" max="2559" width="11.453125" style="4"/>
    <col min="2560" max="2560" width="4.81640625" style="4" customWidth="1"/>
    <col min="2561" max="2561" width="38.81640625" style="4" customWidth="1"/>
    <col min="2562" max="2562" width="7.81640625" style="4" customWidth="1"/>
    <col min="2563" max="2563" width="18.453125" style="4" customWidth="1"/>
    <col min="2564" max="2564" width="6.54296875" style="4" customWidth="1"/>
    <col min="2565" max="2565" width="18.26953125" style="4" customWidth="1"/>
    <col min="2566" max="2566" width="8" style="4" customWidth="1"/>
    <col min="2567" max="2567" width="18.26953125" style="4" customWidth="1"/>
    <col min="2568" max="2568" width="6.54296875" style="4" customWidth="1"/>
    <col min="2569" max="2569" width="18.26953125" style="4" customWidth="1"/>
    <col min="2570" max="2570" width="6.54296875" style="4" customWidth="1"/>
    <col min="2571" max="2571" width="18.26953125" style="4" customWidth="1"/>
    <col min="2572" max="2572" width="13.81640625" style="4" customWidth="1"/>
    <col min="2573" max="2573" width="6.7265625" style="4" customWidth="1"/>
    <col min="2574" max="2574" width="18.453125" style="4" customWidth="1"/>
    <col min="2575" max="2575" width="14" style="4" customWidth="1"/>
    <col min="2576" max="2576" width="21.1796875" style="4" customWidth="1"/>
    <col min="2577" max="2577" width="2.81640625" style="4" customWidth="1"/>
    <col min="2578" max="2578" width="8.453125" style="4" customWidth="1"/>
    <col min="2579" max="2579" width="16" style="4" customWidth="1"/>
    <col min="2580" max="2580" width="8.453125" style="4" customWidth="1"/>
    <col min="2581" max="2581" width="17.1796875" style="4" customWidth="1"/>
    <col min="2582" max="2582" width="17" style="4" customWidth="1"/>
    <col min="2583" max="2583" width="2.81640625" style="4" customWidth="1"/>
    <col min="2584" max="2584" width="37.1796875" style="4" customWidth="1"/>
    <col min="2585" max="2585" width="6.54296875" style="4" customWidth="1"/>
    <col min="2586" max="2586" width="18.26953125" style="4" customWidth="1"/>
    <col min="2587" max="2815" width="11.453125" style="4"/>
    <col min="2816" max="2816" width="4.81640625" style="4" customWidth="1"/>
    <col min="2817" max="2817" width="38.81640625" style="4" customWidth="1"/>
    <col min="2818" max="2818" width="7.81640625" style="4" customWidth="1"/>
    <col min="2819" max="2819" width="18.453125" style="4" customWidth="1"/>
    <col min="2820" max="2820" width="6.54296875" style="4" customWidth="1"/>
    <col min="2821" max="2821" width="18.26953125" style="4" customWidth="1"/>
    <col min="2822" max="2822" width="8" style="4" customWidth="1"/>
    <col min="2823" max="2823" width="18.26953125" style="4" customWidth="1"/>
    <col min="2824" max="2824" width="6.54296875" style="4" customWidth="1"/>
    <col min="2825" max="2825" width="18.26953125" style="4" customWidth="1"/>
    <col min="2826" max="2826" width="6.54296875" style="4" customWidth="1"/>
    <col min="2827" max="2827" width="18.26953125" style="4" customWidth="1"/>
    <col min="2828" max="2828" width="13.81640625" style="4" customWidth="1"/>
    <col min="2829" max="2829" width="6.7265625" style="4" customWidth="1"/>
    <col min="2830" max="2830" width="18.453125" style="4" customWidth="1"/>
    <col min="2831" max="2831" width="14" style="4" customWidth="1"/>
    <col min="2832" max="2832" width="21.1796875" style="4" customWidth="1"/>
    <col min="2833" max="2833" width="2.81640625" style="4" customWidth="1"/>
    <col min="2834" max="2834" width="8.453125" style="4" customWidth="1"/>
    <col min="2835" max="2835" width="16" style="4" customWidth="1"/>
    <col min="2836" max="2836" width="8.453125" style="4" customWidth="1"/>
    <col min="2837" max="2837" width="17.1796875" style="4" customWidth="1"/>
    <col min="2838" max="2838" width="17" style="4" customWidth="1"/>
    <col min="2839" max="2839" width="2.81640625" style="4" customWidth="1"/>
    <col min="2840" max="2840" width="37.1796875" style="4" customWidth="1"/>
    <col min="2841" max="2841" width="6.54296875" style="4" customWidth="1"/>
    <col min="2842" max="2842" width="18.26953125" style="4" customWidth="1"/>
    <col min="2843" max="3071" width="11.453125" style="4"/>
    <col min="3072" max="3072" width="4.81640625" style="4" customWidth="1"/>
    <col min="3073" max="3073" width="38.81640625" style="4" customWidth="1"/>
    <col min="3074" max="3074" width="7.81640625" style="4" customWidth="1"/>
    <col min="3075" max="3075" width="18.453125" style="4" customWidth="1"/>
    <col min="3076" max="3076" width="6.54296875" style="4" customWidth="1"/>
    <col min="3077" max="3077" width="18.26953125" style="4" customWidth="1"/>
    <col min="3078" max="3078" width="8" style="4" customWidth="1"/>
    <col min="3079" max="3079" width="18.26953125" style="4" customWidth="1"/>
    <col min="3080" max="3080" width="6.54296875" style="4" customWidth="1"/>
    <col min="3081" max="3081" width="18.26953125" style="4" customWidth="1"/>
    <col min="3082" max="3082" width="6.54296875" style="4" customWidth="1"/>
    <col min="3083" max="3083" width="18.26953125" style="4" customWidth="1"/>
    <col min="3084" max="3084" width="13.81640625" style="4" customWidth="1"/>
    <col min="3085" max="3085" width="6.7265625" style="4" customWidth="1"/>
    <col min="3086" max="3086" width="18.453125" style="4" customWidth="1"/>
    <col min="3087" max="3087" width="14" style="4" customWidth="1"/>
    <col min="3088" max="3088" width="21.1796875" style="4" customWidth="1"/>
    <col min="3089" max="3089" width="2.81640625" style="4" customWidth="1"/>
    <col min="3090" max="3090" width="8.453125" style="4" customWidth="1"/>
    <col min="3091" max="3091" width="16" style="4" customWidth="1"/>
    <col min="3092" max="3092" width="8.453125" style="4" customWidth="1"/>
    <col min="3093" max="3093" width="17.1796875" style="4" customWidth="1"/>
    <col min="3094" max="3094" width="17" style="4" customWidth="1"/>
    <col min="3095" max="3095" width="2.81640625" style="4" customWidth="1"/>
    <col min="3096" max="3096" width="37.1796875" style="4" customWidth="1"/>
    <col min="3097" max="3097" width="6.54296875" style="4" customWidth="1"/>
    <col min="3098" max="3098" width="18.26953125" style="4" customWidth="1"/>
    <col min="3099" max="3327" width="11.453125" style="4"/>
    <col min="3328" max="3328" width="4.81640625" style="4" customWidth="1"/>
    <col min="3329" max="3329" width="38.81640625" style="4" customWidth="1"/>
    <col min="3330" max="3330" width="7.81640625" style="4" customWidth="1"/>
    <col min="3331" max="3331" width="18.453125" style="4" customWidth="1"/>
    <col min="3332" max="3332" width="6.54296875" style="4" customWidth="1"/>
    <col min="3333" max="3333" width="18.26953125" style="4" customWidth="1"/>
    <col min="3334" max="3334" width="8" style="4" customWidth="1"/>
    <col min="3335" max="3335" width="18.26953125" style="4" customWidth="1"/>
    <col min="3336" max="3336" width="6.54296875" style="4" customWidth="1"/>
    <col min="3337" max="3337" width="18.26953125" style="4" customWidth="1"/>
    <col min="3338" max="3338" width="6.54296875" style="4" customWidth="1"/>
    <col min="3339" max="3339" width="18.26953125" style="4" customWidth="1"/>
    <col min="3340" max="3340" width="13.81640625" style="4" customWidth="1"/>
    <col min="3341" max="3341" width="6.7265625" style="4" customWidth="1"/>
    <col min="3342" max="3342" width="18.453125" style="4" customWidth="1"/>
    <col min="3343" max="3343" width="14" style="4" customWidth="1"/>
    <col min="3344" max="3344" width="21.1796875" style="4" customWidth="1"/>
    <col min="3345" max="3345" width="2.81640625" style="4" customWidth="1"/>
    <col min="3346" max="3346" width="8.453125" style="4" customWidth="1"/>
    <col min="3347" max="3347" width="16" style="4" customWidth="1"/>
    <col min="3348" max="3348" width="8.453125" style="4" customWidth="1"/>
    <col min="3349" max="3349" width="17.1796875" style="4" customWidth="1"/>
    <col min="3350" max="3350" width="17" style="4" customWidth="1"/>
    <col min="3351" max="3351" width="2.81640625" style="4" customWidth="1"/>
    <col min="3352" max="3352" width="37.1796875" style="4" customWidth="1"/>
    <col min="3353" max="3353" width="6.54296875" style="4" customWidth="1"/>
    <col min="3354" max="3354" width="18.26953125" style="4" customWidth="1"/>
    <col min="3355" max="3583" width="11.453125" style="4"/>
    <col min="3584" max="3584" width="4.81640625" style="4" customWidth="1"/>
    <col min="3585" max="3585" width="38.81640625" style="4" customWidth="1"/>
    <col min="3586" max="3586" width="7.81640625" style="4" customWidth="1"/>
    <col min="3587" max="3587" width="18.453125" style="4" customWidth="1"/>
    <col min="3588" max="3588" width="6.54296875" style="4" customWidth="1"/>
    <col min="3589" max="3589" width="18.26953125" style="4" customWidth="1"/>
    <col min="3590" max="3590" width="8" style="4" customWidth="1"/>
    <col min="3591" max="3591" width="18.26953125" style="4" customWidth="1"/>
    <col min="3592" max="3592" width="6.54296875" style="4" customWidth="1"/>
    <col min="3593" max="3593" width="18.26953125" style="4" customWidth="1"/>
    <col min="3594" max="3594" width="6.54296875" style="4" customWidth="1"/>
    <col min="3595" max="3595" width="18.26953125" style="4" customWidth="1"/>
    <col min="3596" max="3596" width="13.81640625" style="4" customWidth="1"/>
    <col min="3597" max="3597" width="6.7265625" style="4" customWidth="1"/>
    <col min="3598" max="3598" width="18.453125" style="4" customWidth="1"/>
    <col min="3599" max="3599" width="14" style="4" customWidth="1"/>
    <col min="3600" max="3600" width="21.1796875" style="4" customWidth="1"/>
    <col min="3601" max="3601" width="2.81640625" style="4" customWidth="1"/>
    <col min="3602" max="3602" width="8.453125" style="4" customWidth="1"/>
    <col min="3603" max="3603" width="16" style="4" customWidth="1"/>
    <col min="3604" max="3604" width="8.453125" style="4" customWidth="1"/>
    <col min="3605" max="3605" width="17.1796875" style="4" customWidth="1"/>
    <col min="3606" max="3606" width="17" style="4" customWidth="1"/>
    <col min="3607" max="3607" width="2.81640625" style="4" customWidth="1"/>
    <col min="3608" max="3608" width="37.1796875" style="4" customWidth="1"/>
    <col min="3609" max="3609" width="6.54296875" style="4" customWidth="1"/>
    <col min="3610" max="3610" width="18.26953125" style="4" customWidth="1"/>
    <col min="3611" max="3839" width="11.453125" style="4"/>
    <col min="3840" max="3840" width="4.81640625" style="4" customWidth="1"/>
    <col min="3841" max="3841" width="38.81640625" style="4" customWidth="1"/>
    <col min="3842" max="3842" width="7.81640625" style="4" customWidth="1"/>
    <col min="3843" max="3843" width="18.453125" style="4" customWidth="1"/>
    <col min="3844" max="3844" width="6.54296875" style="4" customWidth="1"/>
    <col min="3845" max="3845" width="18.26953125" style="4" customWidth="1"/>
    <col min="3846" max="3846" width="8" style="4" customWidth="1"/>
    <col min="3847" max="3847" width="18.26953125" style="4" customWidth="1"/>
    <col min="3848" max="3848" width="6.54296875" style="4" customWidth="1"/>
    <col min="3849" max="3849" width="18.26953125" style="4" customWidth="1"/>
    <col min="3850" max="3850" width="6.54296875" style="4" customWidth="1"/>
    <col min="3851" max="3851" width="18.26953125" style="4" customWidth="1"/>
    <col min="3852" max="3852" width="13.81640625" style="4" customWidth="1"/>
    <col min="3853" max="3853" width="6.7265625" style="4" customWidth="1"/>
    <col min="3854" max="3854" width="18.453125" style="4" customWidth="1"/>
    <col min="3855" max="3855" width="14" style="4" customWidth="1"/>
    <col min="3856" max="3856" width="21.1796875" style="4" customWidth="1"/>
    <col min="3857" max="3857" width="2.81640625" style="4" customWidth="1"/>
    <col min="3858" max="3858" width="8.453125" style="4" customWidth="1"/>
    <col min="3859" max="3859" width="16" style="4" customWidth="1"/>
    <col min="3860" max="3860" width="8.453125" style="4" customWidth="1"/>
    <col min="3861" max="3861" width="17.1796875" style="4" customWidth="1"/>
    <col min="3862" max="3862" width="17" style="4" customWidth="1"/>
    <col min="3863" max="3863" width="2.81640625" style="4" customWidth="1"/>
    <col min="3864" max="3864" width="37.1796875" style="4" customWidth="1"/>
    <col min="3865" max="3865" width="6.54296875" style="4" customWidth="1"/>
    <col min="3866" max="3866" width="18.26953125" style="4" customWidth="1"/>
    <col min="3867" max="4095" width="11.453125" style="4"/>
    <col min="4096" max="4096" width="4.81640625" style="4" customWidth="1"/>
    <col min="4097" max="4097" width="38.81640625" style="4" customWidth="1"/>
    <col min="4098" max="4098" width="7.81640625" style="4" customWidth="1"/>
    <col min="4099" max="4099" width="18.453125" style="4" customWidth="1"/>
    <col min="4100" max="4100" width="6.54296875" style="4" customWidth="1"/>
    <col min="4101" max="4101" width="18.26953125" style="4" customWidth="1"/>
    <col min="4102" max="4102" width="8" style="4" customWidth="1"/>
    <col min="4103" max="4103" width="18.26953125" style="4" customWidth="1"/>
    <col min="4104" max="4104" width="6.54296875" style="4" customWidth="1"/>
    <col min="4105" max="4105" width="18.26953125" style="4" customWidth="1"/>
    <col min="4106" max="4106" width="6.54296875" style="4" customWidth="1"/>
    <col min="4107" max="4107" width="18.26953125" style="4" customWidth="1"/>
    <col min="4108" max="4108" width="13.81640625" style="4" customWidth="1"/>
    <col min="4109" max="4109" width="6.7265625" style="4" customWidth="1"/>
    <col min="4110" max="4110" width="18.453125" style="4" customWidth="1"/>
    <col min="4111" max="4111" width="14" style="4" customWidth="1"/>
    <col min="4112" max="4112" width="21.1796875" style="4" customWidth="1"/>
    <col min="4113" max="4113" width="2.81640625" style="4" customWidth="1"/>
    <col min="4114" max="4114" width="8.453125" style="4" customWidth="1"/>
    <col min="4115" max="4115" width="16" style="4" customWidth="1"/>
    <col min="4116" max="4116" width="8.453125" style="4" customWidth="1"/>
    <col min="4117" max="4117" width="17.1796875" style="4" customWidth="1"/>
    <col min="4118" max="4118" width="17" style="4" customWidth="1"/>
    <col min="4119" max="4119" width="2.81640625" style="4" customWidth="1"/>
    <col min="4120" max="4120" width="37.1796875" style="4" customWidth="1"/>
    <col min="4121" max="4121" width="6.54296875" style="4" customWidth="1"/>
    <col min="4122" max="4122" width="18.26953125" style="4" customWidth="1"/>
    <col min="4123" max="4351" width="11.453125" style="4"/>
    <col min="4352" max="4352" width="4.81640625" style="4" customWidth="1"/>
    <col min="4353" max="4353" width="38.81640625" style="4" customWidth="1"/>
    <col min="4354" max="4354" width="7.81640625" style="4" customWidth="1"/>
    <col min="4355" max="4355" width="18.453125" style="4" customWidth="1"/>
    <col min="4356" max="4356" width="6.54296875" style="4" customWidth="1"/>
    <col min="4357" max="4357" width="18.26953125" style="4" customWidth="1"/>
    <col min="4358" max="4358" width="8" style="4" customWidth="1"/>
    <col min="4359" max="4359" width="18.26953125" style="4" customWidth="1"/>
    <col min="4360" max="4360" width="6.54296875" style="4" customWidth="1"/>
    <col min="4361" max="4361" width="18.26953125" style="4" customWidth="1"/>
    <col min="4362" max="4362" width="6.54296875" style="4" customWidth="1"/>
    <col min="4363" max="4363" width="18.26953125" style="4" customWidth="1"/>
    <col min="4364" max="4364" width="13.81640625" style="4" customWidth="1"/>
    <col min="4365" max="4365" width="6.7265625" style="4" customWidth="1"/>
    <col min="4366" max="4366" width="18.453125" style="4" customWidth="1"/>
    <col min="4367" max="4367" width="14" style="4" customWidth="1"/>
    <col min="4368" max="4368" width="21.1796875" style="4" customWidth="1"/>
    <col min="4369" max="4369" width="2.81640625" style="4" customWidth="1"/>
    <col min="4370" max="4370" width="8.453125" style="4" customWidth="1"/>
    <col min="4371" max="4371" width="16" style="4" customWidth="1"/>
    <col min="4372" max="4372" width="8.453125" style="4" customWidth="1"/>
    <col min="4373" max="4373" width="17.1796875" style="4" customWidth="1"/>
    <col min="4374" max="4374" width="17" style="4" customWidth="1"/>
    <col min="4375" max="4375" width="2.81640625" style="4" customWidth="1"/>
    <col min="4376" max="4376" width="37.1796875" style="4" customWidth="1"/>
    <col min="4377" max="4377" width="6.54296875" style="4" customWidth="1"/>
    <col min="4378" max="4378" width="18.26953125" style="4" customWidth="1"/>
    <col min="4379" max="4607" width="11.453125" style="4"/>
    <col min="4608" max="4608" width="4.81640625" style="4" customWidth="1"/>
    <col min="4609" max="4609" width="38.81640625" style="4" customWidth="1"/>
    <col min="4610" max="4610" width="7.81640625" style="4" customWidth="1"/>
    <col min="4611" max="4611" width="18.453125" style="4" customWidth="1"/>
    <col min="4612" max="4612" width="6.54296875" style="4" customWidth="1"/>
    <col min="4613" max="4613" width="18.26953125" style="4" customWidth="1"/>
    <col min="4614" max="4614" width="8" style="4" customWidth="1"/>
    <col min="4615" max="4615" width="18.26953125" style="4" customWidth="1"/>
    <col min="4616" max="4616" width="6.54296875" style="4" customWidth="1"/>
    <col min="4617" max="4617" width="18.26953125" style="4" customWidth="1"/>
    <col min="4618" max="4618" width="6.54296875" style="4" customWidth="1"/>
    <col min="4619" max="4619" width="18.26953125" style="4" customWidth="1"/>
    <col min="4620" max="4620" width="13.81640625" style="4" customWidth="1"/>
    <col min="4621" max="4621" width="6.7265625" style="4" customWidth="1"/>
    <col min="4622" max="4622" width="18.453125" style="4" customWidth="1"/>
    <col min="4623" max="4623" width="14" style="4" customWidth="1"/>
    <col min="4624" max="4624" width="21.1796875" style="4" customWidth="1"/>
    <col min="4625" max="4625" width="2.81640625" style="4" customWidth="1"/>
    <col min="4626" max="4626" width="8.453125" style="4" customWidth="1"/>
    <col min="4627" max="4627" width="16" style="4" customWidth="1"/>
    <col min="4628" max="4628" width="8.453125" style="4" customWidth="1"/>
    <col min="4629" max="4629" width="17.1796875" style="4" customWidth="1"/>
    <col min="4630" max="4630" width="17" style="4" customWidth="1"/>
    <col min="4631" max="4631" width="2.81640625" style="4" customWidth="1"/>
    <col min="4632" max="4632" width="37.1796875" style="4" customWidth="1"/>
    <col min="4633" max="4633" width="6.54296875" style="4" customWidth="1"/>
    <col min="4634" max="4634" width="18.26953125" style="4" customWidth="1"/>
    <col min="4635" max="4863" width="11.453125" style="4"/>
    <col min="4864" max="4864" width="4.81640625" style="4" customWidth="1"/>
    <col min="4865" max="4865" width="38.81640625" style="4" customWidth="1"/>
    <col min="4866" max="4866" width="7.81640625" style="4" customWidth="1"/>
    <col min="4867" max="4867" width="18.453125" style="4" customWidth="1"/>
    <col min="4868" max="4868" width="6.54296875" style="4" customWidth="1"/>
    <col min="4869" max="4869" width="18.26953125" style="4" customWidth="1"/>
    <col min="4870" max="4870" width="8" style="4" customWidth="1"/>
    <col min="4871" max="4871" width="18.26953125" style="4" customWidth="1"/>
    <col min="4872" max="4872" width="6.54296875" style="4" customWidth="1"/>
    <col min="4873" max="4873" width="18.26953125" style="4" customWidth="1"/>
    <col min="4874" max="4874" width="6.54296875" style="4" customWidth="1"/>
    <col min="4875" max="4875" width="18.26953125" style="4" customWidth="1"/>
    <col min="4876" max="4876" width="13.81640625" style="4" customWidth="1"/>
    <col min="4877" max="4877" width="6.7265625" style="4" customWidth="1"/>
    <col min="4878" max="4878" width="18.453125" style="4" customWidth="1"/>
    <col min="4879" max="4879" width="14" style="4" customWidth="1"/>
    <col min="4880" max="4880" width="21.1796875" style="4" customWidth="1"/>
    <col min="4881" max="4881" width="2.81640625" style="4" customWidth="1"/>
    <col min="4882" max="4882" width="8.453125" style="4" customWidth="1"/>
    <col min="4883" max="4883" width="16" style="4" customWidth="1"/>
    <col min="4884" max="4884" width="8.453125" style="4" customWidth="1"/>
    <col min="4885" max="4885" width="17.1796875" style="4" customWidth="1"/>
    <col min="4886" max="4886" width="17" style="4" customWidth="1"/>
    <col min="4887" max="4887" width="2.81640625" style="4" customWidth="1"/>
    <col min="4888" max="4888" width="37.1796875" style="4" customWidth="1"/>
    <col min="4889" max="4889" width="6.54296875" style="4" customWidth="1"/>
    <col min="4890" max="4890" width="18.26953125" style="4" customWidth="1"/>
    <col min="4891" max="5119" width="11.453125" style="4"/>
    <col min="5120" max="5120" width="4.81640625" style="4" customWidth="1"/>
    <col min="5121" max="5121" width="38.81640625" style="4" customWidth="1"/>
    <col min="5122" max="5122" width="7.81640625" style="4" customWidth="1"/>
    <col min="5123" max="5123" width="18.453125" style="4" customWidth="1"/>
    <col min="5124" max="5124" width="6.54296875" style="4" customWidth="1"/>
    <col min="5125" max="5125" width="18.26953125" style="4" customWidth="1"/>
    <col min="5126" max="5126" width="8" style="4" customWidth="1"/>
    <col min="5127" max="5127" width="18.26953125" style="4" customWidth="1"/>
    <col min="5128" max="5128" width="6.54296875" style="4" customWidth="1"/>
    <col min="5129" max="5129" width="18.26953125" style="4" customWidth="1"/>
    <col min="5130" max="5130" width="6.54296875" style="4" customWidth="1"/>
    <col min="5131" max="5131" width="18.26953125" style="4" customWidth="1"/>
    <col min="5132" max="5132" width="13.81640625" style="4" customWidth="1"/>
    <col min="5133" max="5133" width="6.7265625" style="4" customWidth="1"/>
    <col min="5134" max="5134" width="18.453125" style="4" customWidth="1"/>
    <col min="5135" max="5135" width="14" style="4" customWidth="1"/>
    <col min="5136" max="5136" width="21.1796875" style="4" customWidth="1"/>
    <col min="5137" max="5137" width="2.81640625" style="4" customWidth="1"/>
    <col min="5138" max="5138" width="8.453125" style="4" customWidth="1"/>
    <col min="5139" max="5139" width="16" style="4" customWidth="1"/>
    <col min="5140" max="5140" width="8.453125" style="4" customWidth="1"/>
    <col min="5141" max="5141" width="17.1796875" style="4" customWidth="1"/>
    <col min="5142" max="5142" width="17" style="4" customWidth="1"/>
    <col min="5143" max="5143" width="2.81640625" style="4" customWidth="1"/>
    <col min="5144" max="5144" width="37.1796875" style="4" customWidth="1"/>
    <col min="5145" max="5145" width="6.54296875" style="4" customWidth="1"/>
    <col min="5146" max="5146" width="18.26953125" style="4" customWidth="1"/>
    <col min="5147" max="5375" width="11.453125" style="4"/>
    <col min="5376" max="5376" width="4.81640625" style="4" customWidth="1"/>
    <col min="5377" max="5377" width="38.81640625" style="4" customWidth="1"/>
    <col min="5378" max="5378" width="7.81640625" style="4" customWidth="1"/>
    <col min="5379" max="5379" width="18.453125" style="4" customWidth="1"/>
    <col min="5380" max="5380" width="6.54296875" style="4" customWidth="1"/>
    <col min="5381" max="5381" width="18.26953125" style="4" customWidth="1"/>
    <col min="5382" max="5382" width="8" style="4" customWidth="1"/>
    <col min="5383" max="5383" width="18.26953125" style="4" customWidth="1"/>
    <col min="5384" max="5384" width="6.54296875" style="4" customWidth="1"/>
    <col min="5385" max="5385" width="18.26953125" style="4" customWidth="1"/>
    <col min="5386" max="5386" width="6.54296875" style="4" customWidth="1"/>
    <col min="5387" max="5387" width="18.26953125" style="4" customWidth="1"/>
    <col min="5388" max="5388" width="13.81640625" style="4" customWidth="1"/>
    <col min="5389" max="5389" width="6.7265625" style="4" customWidth="1"/>
    <col min="5390" max="5390" width="18.453125" style="4" customWidth="1"/>
    <col min="5391" max="5391" width="14" style="4" customWidth="1"/>
    <col min="5392" max="5392" width="21.1796875" style="4" customWidth="1"/>
    <col min="5393" max="5393" width="2.81640625" style="4" customWidth="1"/>
    <col min="5394" max="5394" width="8.453125" style="4" customWidth="1"/>
    <col min="5395" max="5395" width="16" style="4" customWidth="1"/>
    <col min="5396" max="5396" width="8.453125" style="4" customWidth="1"/>
    <col min="5397" max="5397" width="17.1796875" style="4" customWidth="1"/>
    <col min="5398" max="5398" width="17" style="4" customWidth="1"/>
    <col min="5399" max="5399" width="2.81640625" style="4" customWidth="1"/>
    <col min="5400" max="5400" width="37.1796875" style="4" customWidth="1"/>
    <col min="5401" max="5401" width="6.54296875" style="4" customWidth="1"/>
    <col min="5402" max="5402" width="18.26953125" style="4" customWidth="1"/>
    <col min="5403" max="5631" width="11.453125" style="4"/>
    <col min="5632" max="5632" width="4.81640625" style="4" customWidth="1"/>
    <col min="5633" max="5633" width="38.81640625" style="4" customWidth="1"/>
    <col min="5634" max="5634" width="7.81640625" style="4" customWidth="1"/>
    <col min="5635" max="5635" width="18.453125" style="4" customWidth="1"/>
    <col min="5636" max="5636" width="6.54296875" style="4" customWidth="1"/>
    <col min="5637" max="5637" width="18.26953125" style="4" customWidth="1"/>
    <col min="5638" max="5638" width="8" style="4" customWidth="1"/>
    <col min="5639" max="5639" width="18.26953125" style="4" customWidth="1"/>
    <col min="5640" max="5640" width="6.54296875" style="4" customWidth="1"/>
    <col min="5641" max="5641" width="18.26953125" style="4" customWidth="1"/>
    <col min="5642" max="5642" width="6.54296875" style="4" customWidth="1"/>
    <col min="5643" max="5643" width="18.26953125" style="4" customWidth="1"/>
    <col min="5644" max="5644" width="13.81640625" style="4" customWidth="1"/>
    <col min="5645" max="5645" width="6.7265625" style="4" customWidth="1"/>
    <col min="5646" max="5646" width="18.453125" style="4" customWidth="1"/>
    <col min="5647" max="5647" width="14" style="4" customWidth="1"/>
    <col min="5648" max="5648" width="21.1796875" style="4" customWidth="1"/>
    <col min="5649" max="5649" width="2.81640625" style="4" customWidth="1"/>
    <col min="5650" max="5650" width="8.453125" style="4" customWidth="1"/>
    <col min="5651" max="5651" width="16" style="4" customWidth="1"/>
    <col min="5652" max="5652" width="8.453125" style="4" customWidth="1"/>
    <col min="5653" max="5653" width="17.1796875" style="4" customWidth="1"/>
    <col min="5654" max="5654" width="17" style="4" customWidth="1"/>
    <col min="5655" max="5655" width="2.81640625" style="4" customWidth="1"/>
    <col min="5656" max="5656" width="37.1796875" style="4" customWidth="1"/>
    <col min="5657" max="5657" width="6.54296875" style="4" customWidth="1"/>
    <col min="5658" max="5658" width="18.26953125" style="4" customWidth="1"/>
    <col min="5659" max="5887" width="11.453125" style="4"/>
    <col min="5888" max="5888" width="4.81640625" style="4" customWidth="1"/>
    <col min="5889" max="5889" width="38.81640625" style="4" customWidth="1"/>
    <col min="5890" max="5890" width="7.81640625" style="4" customWidth="1"/>
    <col min="5891" max="5891" width="18.453125" style="4" customWidth="1"/>
    <col min="5892" max="5892" width="6.54296875" style="4" customWidth="1"/>
    <col min="5893" max="5893" width="18.26953125" style="4" customWidth="1"/>
    <col min="5894" max="5894" width="8" style="4" customWidth="1"/>
    <col min="5895" max="5895" width="18.26953125" style="4" customWidth="1"/>
    <col min="5896" max="5896" width="6.54296875" style="4" customWidth="1"/>
    <col min="5897" max="5897" width="18.26953125" style="4" customWidth="1"/>
    <col min="5898" max="5898" width="6.54296875" style="4" customWidth="1"/>
    <col min="5899" max="5899" width="18.26953125" style="4" customWidth="1"/>
    <col min="5900" max="5900" width="13.81640625" style="4" customWidth="1"/>
    <col min="5901" max="5901" width="6.7265625" style="4" customWidth="1"/>
    <col min="5902" max="5902" width="18.453125" style="4" customWidth="1"/>
    <col min="5903" max="5903" width="14" style="4" customWidth="1"/>
    <col min="5904" max="5904" width="21.1796875" style="4" customWidth="1"/>
    <col min="5905" max="5905" width="2.81640625" style="4" customWidth="1"/>
    <col min="5906" max="5906" width="8.453125" style="4" customWidth="1"/>
    <col min="5907" max="5907" width="16" style="4" customWidth="1"/>
    <col min="5908" max="5908" width="8.453125" style="4" customWidth="1"/>
    <col min="5909" max="5909" width="17.1796875" style="4" customWidth="1"/>
    <col min="5910" max="5910" width="17" style="4" customWidth="1"/>
    <col min="5911" max="5911" width="2.81640625" style="4" customWidth="1"/>
    <col min="5912" max="5912" width="37.1796875" style="4" customWidth="1"/>
    <col min="5913" max="5913" width="6.54296875" style="4" customWidth="1"/>
    <col min="5914" max="5914" width="18.26953125" style="4" customWidth="1"/>
    <col min="5915" max="6143" width="11.453125" style="4"/>
    <col min="6144" max="6144" width="4.81640625" style="4" customWidth="1"/>
    <col min="6145" max="6145" width="38.81640625" style="4" customWidth="1"/>
    <col min="6146" max="6146" width="7.81640625" style="4" customWidth="1"/>
    <col min="6147" max="6147" width="18.453125" style="4" customWidth="1"/>
    <col min="6148" max="6148" width="6.54296875" style="4" customWidth="1"/>
    <col min="6149" max="6149" width="18.26953125" style="4" customWidth="1"/>
    <col min="6150" max="6150" width="8" style="4" customWidth="1"/>
    <col min="6151" max="6151" width="18.26953125" style="4" customWidth="1"/>
    <col min="6152" max="6152" width="6.54296875" style="4" customWidth="1"/>
    <col min="6153" max="6153" width="18.26953125" style="4" customWidth="1"/>
    <col min="6154" max="6154" width="6.54296875" style="4" customWidth="1"/>
    <col min="6155" max="6155" width="18.26953125" style="4" customWidth="1"/>
    <col min="6156" max="6156" width="13.81640625" style="4" customWidth="1"/>
    <col min="6157" max="6157" width="6.7265625" style="4" customWidth="1"/>
    <col min="6158" max="6158" width="18.453125" style="4" customWidth="1"/>
    <col min="6159" max="6159" width="14" style="4" customWidth="1"/>
    <col min="6160" max="6160" width="21.1796875" style="4" customWidth="1"/>
    <col min="6161" max="6161" width="2.81640625" style="4" customWidth="1"/>
    <col min="6162" max="6162" width="8.453125" style="4" customWidth="1"/>
    <col min="6163" max="6163" width="16" style="4" customWidth="1"/>
    <col min="6164" max="6164" width="8.453125" style="4" customWidth="1"/>
    <col min="6165" max="6165" width="17.1796875" style="4" customWidth="1"/>
    <col min="6166" max="6166" width="17" style="4" customWidth="1"/>
    <col min="6167" max="6167" width="2.81640625" style="4" customWidth="1"/>
    <col min="6168" max="6168" width="37.1796875" style="4" customWidth="1"/>
    <col min="6169" max="6169" width="6.54296875" style="4" customWidth="1"/>
    <col min="6170" max="6170" width="18.26953125" style="4" customWidth="1"/>
    <col min="6171" max="6399" width="11.453125" style="4"/>
    <col min="6400" max="6400" width="4.81640625" style="4" customWidth="1"/>
    <col min="6401" max="6401" width="38.81640625" style="4" customWidth="1"/>
    <col min="6402" max="6402" width="7.81640625" style="4" customWidth="1"/>
    <col min="6403" max="6403" width="18.453125" style="4" customWidth="1"/>
    <col min="6404" max="6404" width="6.54296875" style="4" customWidth="1"/>
    <col min="6405" max="6405" width="18.26953125" style="4" customWidth="1"/>
    <col min="6406" max="6406" width="8" style="4" customWidth="1"/>
    <col min="6407" max="6407" width="18.26953125" style="4" customWidth="1"/>
    <col min="6408" max="6408" width="6.54296875" style="4" customWidth="1"/>
    <col min="6409" max="6409" width="18.26953125" style="4" customWidth="1"/>
    <col min="6410" max="6410" width="6.54296875" style="4" customWidth="1"/>
    <col min="6411" max="6411" width="18.26953125" style="4" customWidth="1"/>
    <col min="6412" max="6412" width="13.81640625" style="4" customWidth="1"/>
    <col min="6413" max="6413" width="6.7265625" style="4" customWidth="1"/>
    <col min="6414" max="6414" width="18.453125" style="4" customWidth="1"/>
    <col min="6415" max="6415" width="14" style="4" customWidth="1"/>
    <col min="6416" max="6416" width="21.1796875" style="4" customWidth="1"/>
    <col min="6417" max="6417" width="2.81640625" style="4" customWidth="1"/>
    <col min="6418" max="6418" width="8.453125" style="4" customWidth="1"/>
    <col min="6419" max="6419" width="16" style="4" customWidth="1"/>
    <col min="6420" max="6420" width="8.453125" style="4" customWidth="1"/>
    <col min="6421" max="6421" width="17.1796875" style="4" customWidth="1"/>
    <col min="6422" max="6422" width="17" style="4" customWidth="1"/>
    <col min="6423" max="6423" width="2.81640625" style="4" customWidth="1"/>
    <col min="6424" max="6424" width="37.1796875" style="4" customWidth="1"/>
    <col min="6425" max="6425" width="6.54296875" style="4" customWidth="1"/>
    <col min="6426" max="6426" width="18.26953125" style="4" customWidth="1"/>
    <col min="6427" max="6655" width="11.453125" style="4"/>
    <col min="6656" max="6656" width="4.81640625" style="4" customWidth="1"/>
    <col min="6657" max="6657" width="38.81640625" style="4" customWidth="1"/>
    <col min="6658" max="6658" width="7.81640625" style="4" customWidth="1"/>
    <col min="6659" max="6659" width="18.453125" style="4" customWidth="1"/>
    <col min="6660" max="6660" width="6.54296875" style="4" customWidth="1"/>
    <col min="6661" max="6661" width="18.26953125" style="4" customWidth="1"/>
    <col min="6662" max="6662" width="8" style="4" customWidth="1"/>
    <col min="6663" max="6663" width="18.26953125" style="4" customWidth="1"/>
    <col min="6664" max="6664" width="6.54296875" style="4" customWidth="1"/>
    <col min="6665" max="6665" width="18.26953125" style="4" customWidth="1"/>
    <col min="6666" max="6666" width="6.54296875" style="4" customWidth="1"/>
    <col min="6667" max="6667" width="18.26953125" style="4" customWidth="1"/>
    <col min="6668" max="6668" width="13.81640625" style="4" customWidth="1"/>
    <col min="6669" max="6669" width="6.7265625" style="4" customWidth="1"/>
    <col min="6670" max="6670" width="18.453125" style="4" customWidth="1"/>
    <col min="6671" max="6671" width="14" style="4" customWidth="1"/>
    <col min="6672" max="6672" width="21.1796875" style="4" customWidth="1"/>
    <col min="6673" max="6673" width="2.81640625" style="4" customWidth="1"/>
    <col min="6674" max="6674" width="8.453125" style="4" customWidth="1"/>
    <col min="6675" max="6675" width="16" style="4" customWidth="1"/>
    <col min="6676" max="6676" width="8.453125" style="4" customWidth="1"/>
    <col min="6677" max="6677" width="17.1796875" style="4" customWidth="1"/>
    <col min="6678" max="6678" width="17" style="4" customWidth="1"/>
    <col min="6679" max="6679" width="2.81640625" style="4" customWidth="1"/>
    <col min="6680" max="6680" width="37.1796875" style="4" customWidth="1"/>
    <col min="6681" max="6681" width="6.54296875" style="4" customWidth="1"/>
    <col min="6682" max="6682" width="18.26953125" style="4" customWidth="1"/>
    <col min="6683" max="6911" width="11.453125" style="4"/>
    <col min="6912" max="6912" width="4.81640625" style="4" customWidth="1"/>
    <col min="6913" max="6913" width="38.81640625" style="4" customWidth="1"/>
    <col min="6914" max="6914" width="7.81640625" style="4" customWidth="1"/>
    <col min="6915" max="6915" width="18.453125" style="4" customWidth="1"/>
    <col min="6916" max="6916" width="6.54296875" style="4" customWidth="1"/>
    <col min="6917" max="6917" width="18.26953125" style="4" customWidth="1"/>
    <col min="6918" max="6918" width="8" style="4" customWidth="1"/>
    <col min="6919" max="6919" width="18.26953125" style="4" customWidth="1"/>
    <col min="6920" max="6920" width="6.54296875" style="4" customWidth="1"/>
    <col min="6921" max="6921" width="18.26953125" style="4" customWidth="1"/>
    <col min="6922" max="6922" width="6.54296875" style="4" customWidth="1"/>
    <col min="6923" max="6923" width="18.26953125" style="4" customWidth="1"/>
    <col min="6924" max="6924" width="13.81640625" style="4" customWidth="1"/>
    <col min="6925" max="6925" width="6.7265625" style="4" customWidth="1"/>
    <col min="6926" max="6926" width="18.453125" style="4" customWidth="1"/>
    <col min="6927" max="6927" width="14" style="4" customWidth="1"/>
    <col min="6928" max="6928" width="21.1796875" style="4" customWidth="1"/>
    <col min="6929" max="6929" width="2.81640625" style="4" customWidth="1"/>
    <col min="6930" max="6930" width="8.453125" style="4" customWidth="1"/>
    <col min="6931" max="6931" width="16" style="4" customWidth="1"/>
    <col min="6932" max="6932" width="8.453125" style="4" customWidth="1"/>
    <col min="6933" max="6933" width="17.1796875" style="4" customWidth="1"/>
    <col min="6934" max="6934" width="17" style="4" customWidth="1"/>
    <col min="6935" max="6935" width="2.81640625" style="4" customWidth="1"/>
    <col min="6936" max="6936" width="37.1796875" style="4" customWidth="1"/>
    <col min="6937" max="6937" width="6.54296875" style="4" customWidth="1"/>
    <col min="6938" max="6938" width="18.26953125" style="4" customWidth="1"/>
    <col min="6939" max="7167" width="11.453125" style="4"/>
    <col min="7168" max="7168" width="4.81640625" style="4" customWidth="1"/>
    <col min="7169" max="7169" width="38.81640625" style="4" customWidth="1"/>
    <col min="7170" max="7170" width="7.81640625" style="4" customWidth="1"/>
    <col min="7171" max="7171" width="18.453125" style="4" customWidth="1"/>
    <col min="7172" max="7172" width="6.54296875" style="4" customWidth="1"/>
    <col min="7173" max="7173" width="18.26953125" style="4" customWidth="1"/>
    <col min="7174" max="7174" width="8" style="4" customWidth="1"/>
    <col min="7175" max="7175" width="18.26953125" style="4" customWidth="1"/>
    <col min="7176" max="7176" width="6.54296875" style="4" customWidth="1"/>
    <col min="7177" max="7177" width="18.26953125" style="4" customWidth="1"/>
    <col min="7178" max="7178" width="6.54296875" style="4" customWidth="1"/>
    <col min="7179" max="7179" width="18.26953125" style="4" customWidth="1"/>
    <col min="7180" max="7180" width="13.81640625" style="4" customWidth="1"/>
    <col min="7181" max="7181" width="6.7265625" style="4" customWidth="1"/>
    <col min="7182" max="7182" width="18.453125" style="4" customWidth="1"/>
    <col min="7183" max="7183" width="14" style="4" customWidth="1"/>
    <col min="7184" max="7184" width="21.1796875" style="4" customWidth="1"/>
    <col min="7185" max="7185" width="2.81640625" style="4" customWidth="1"/>
    <col min="7186" max="7186" width="8.453125" style="4" customWidth="1"/>
    <col min="7187" max="7187" width="16" style="4" customWidth="1"/>
    <col min="7188" max="7188" width="8.453125" style="4" customWidth="1"/>
    <col min="7189" max="7189" width="17.1796875" style="4" customWidth="1"/>
    <col min="7190" max="7190" width="17" style="4" customWidth="1"/>
    <col min="7191" max="7191" width="2.81640625" style="4" customWidth="1"/>
    <col min="7192" max="7192" width="37.1796875" style="4" customWidth="1"/>
    <col min="7193" max="7193" width="6.54296875" style="4" customWidth="1"/>
    <col min="7194" max="7194" width="18.26953125" style="4" customWidth="1"/>
    <col min="7195" max="7423" width="11.453125" style="4"/>
    <col min="7424" max="7424" width="4.81640625" style="4" customWidth="1"/>
    <col min="7425" max="7425" width="38.81640625" style="4" customWidth="1"/>
    <col min="7426" max="7426" width="7.81640625" style="4" customWidth="1"/>
    <col min="7427" max="7427" width="18.453125" style="4" customWidth="1"/>
    <col min="7428" max="7428" width="6.54296875" style="4" customWidth="1"/>
    <col min="7429" max="7429" width="18.26953125" style="4" customWidth="1"/>
    <col min="7430" max="7430" width="8" style="4" customWidth="1"/>
    <col min="7431" max="7431" width="18.26953125" style="4" customWidth="1"/>
    <col min="7432" max="7432" width="6.54296875" style="4" customWidth="1"/>
    <col min="7433" max="7433" width="18.26953125" style="4" customWidth="1"/>
    <col min="7434" max="7434" width="6.54296875" style="4" customWidth="1"/>
    <col min="7435" max="7435" width="18.26953125" style="4" customWidth="1"/>
    <col min="7436" max="7436" width="13.81640625" style="4" customWidth="1"/>
    <col min="7437" max="7437" width="6.7265625" style="4" customWidth="1"/>
    <col min="7438" max="7438" width="18.453125" style="4" customWidth="1"/>
    <col min="7439" max="7439" width="14" style="4" customWidth="1"/>
    <col min="7440" max="7440" width="21.1796875" style="4" customWidth="1"/>
    <col min="7441" max="7441" width="2.81640625" style="4" customWidth="1"/>
    <col min="7442" max="7442" width="8.453125" style="4" customWidth="1"/>
    <col min="7443" max="7443" width="16" style="4" customWidth="1"/>
    <col min="7444" max="7444" width="8.453125" style="4" customWidth="1"/>
    <col min="7445" max="7445" width="17.1796875" style="4" customWidth="1"/>
    <col min="7446" max="7446" width="17" style="4" customWidth="1"/>
    <col min="7447" max="7447" width="2.81640625" style="4" customWidth="1"/>
    <col min="7448" max="7448" width="37.1796875" style="4" customWidth="1"/>
    <col min="7449" max="7449" width="6.54296875" style="4" customWidth="1"/>
    <col min="7450" max="7450" width="18.26953125" style="4" customWidth="1"/>
    <col min="7451" max="7679" width="11.453125" style="4"/>
    <col min="7680" max="7680" width="4.81640625" style="4" customWidth="1"/>
    <col min="7681" max="7681" width="38.81640625" style="4" customWidth="1"/>
    <col min="7682" max="7682" width="7.81640625" style="4" customWidth="1"/>
    <col min="7683" max="7683" width="18.453125" style="4" customWidth="1"/>
    <col min="7684" max="7684" width="6.54296875" style="4" customWidth="1"/>
    <col min="7685" max="7685" width="18.26953125" style="4" customWidth="1"/>
    <col min="7686" max="7686" width="8" style="4" customWidth="1"/>
    <col min="7687" max="7687" width="18.26953125" style="4" customWidth="1"/>
    <col min="7688" max="7688" width="6.54296875" style="4" customWidth="1"/>
    <col min="7689" max="7689" width="18.26953125" style="4" customWidth="1"/>
    <col min="7690" max="7690" width="6.54296875" style="4" customWidth="1"/>
    <col min="7691" max="7691" width="18.26953125" style="4" customWidth="1"/>
    <col min="7692" max="7692" width="13.81640625" style="4" customWidth="1"/>
    <col min="7693" max="7693" width="6.7265625" style="4" customWidth="1"/>
    <col min="7694" max="7694" width="18.453125" style="4" customWidth="1"/>
    <col min="7695" max="7695" width="14" style="4" customWidth="1"/>
    <col min="7696" max="7696" width="21.1796875" style="4" customWidth="1"/>
    <col min="7697" max="7697" width="2.81640625" style="4" customWidth="1"/>
    <col min="7698" max="7698" width="8.453125" style="4" customWidth="1"/>
    <col min="7699" max="7699" width="16" style="4" customWidth="1"/>
    <col min="7700" max="7700" width="8.453125" style="4" customWidth="1"/>
    <col min="7701" max="7701" width="17.1796875" style="4" customWidth="1"/>
    <col min="7702" max="7702" width="17" style="4" customWidth="1"/>
    <col min="7703" max="7703" width="2.81640625" style="4" customWidth="1"/>
    <col min="7704" max="7704" width="37.1796875" style="4" customWidth="1"/>
    <col min="7705" max="7705" width="6.54296875" style="4" customWidth="1"/>
    <col min="7706" max="7706" width="18.26953125" style="4" customWidth="1"/>
    <col min="7707" max="7935" width="11.453125" style="4"/>
    <col min="7936" max="7936" width="4.81640625" style="4" customWidth="1"/>
    <col min="7937" max="7937" width="38.81640625" style="4" customWidth="1"/>
    <col min="7938" max="7938" width="7.81640625" style="4" customWidth="1"/>
    <col min="7939" max="7939" width="18.453125" style="4" customWidth="1"/>
    <col min="7940" max="7940" width="6.54296875" style="4" customWidth="1"/>
    <col min="7941" max="7941" width="18.26953125" style="4" customWidth="1"/>
    <col min="7942" max="7942" width="8" style="4" customWidth="1"/>
    <col min="7943" max="7943" width="18.26953125" style="4" customWidth="1"/>
    <col min="7944" max="7944" width="6.54296875" style="4" customWidth="1"/>
    <col min="7945" max="7945" width="18.26953125" style="4" customWidth="1"/>
    <col min="7946" max="7946" width="6.54296875" style="4" customWidth="1"/>
    <col min="7947" max="7947" width="18.26953125" style="4" customWidth="1"/>
    <col min="7948" max="7948" width="13.81640625" style="4" customWidth="1"/>
    <col min="7949" max="7949" width="6.7265625" style="4" customWidth="1"/>
    <col min="7950" max="7950" width="18.453125" style="4" customWidth="1"/>
    <col min="7951" max="7951" width="14" style="4" customWidth="1"/>
    <col min="7952" max="7952" width="21.1796875" style="4" customWidth="1"/>
    <col min="7953" max="7953" width="2.81640625" style="4" customWidth="1"/>
    <col min="7954" max="7954" width="8.453125" style="4" customWidth="1"/>
    <col min="7955" max="7955" width="16" style="4" customWidth="1"/>
    <col min="7956" max="7956" width="8.453125" style="4" customWidth="1"/>
    <col min="7957" max="7957" width="17.1796875" style="4" customWidth="1"/>
    <col min="7958" max="7958" width="17" style="4" customWidth="1"/>
    <col min="7959" max="7959" width="2.81640625" style="4" customWidth="1"/>
    <col min="7960" max="7960" width="37.1796875" style="4" customWidth="1"/>
    <col min="7961" max="7961" width="6.54296875" style="4" customWidth="1"/>
    <col min="7962" max="7962" width="18.26953125" style="4" customWidth="1"/>
    <col min="7963" max="8191" width="11.453125" style="4"/>
    <col min="8192" max="8192" width="4.81640625" style="4" customWidth="1"/>
    <col min="8193" max="8193" width="38.81640625" style="4" customWidth="1"/>
    <col min="8194" max="8194" width="7.81640625" style="4" customWidth="1"/>
    <col min="8195" max="8195" width="18.453125" style="4" customWidth="1"/>
    <col min="8196" max="8196" width="6.54296875" style="4" customWidth="1"/>
    <col min="8197" max="8197" width="18.26953125" style="4" customWidth="1"/>
    <col min="8198" max="8198" width="8" style="4" customWidth="1"/>
    <col min="8199" max="8199" width="18.26953125" style="4" customWidth="1"/>
    <col min="8200" max="8200" width="6.54296875" style="4" customWidth="1"/>
    <col min="8201" max="8201" width="18.26953125" style="4" customWidth="1"/>
    <col min="8202" max="8202" width="6.54296875" style="4" customWidth="1"/>
    <col min="8203" max="8203" width="18.26953125" style="4" customWidth="1"/>
    <col min="8204" max="8204" width="13.81640625" style="4" customWidth="1"/>
    <col min="8205" max="8205" width="6.7265625" style="4" customWidth="1"/>
    <col min="8206" max="8206" width="18.453125" style="4" customWidth="1"/>
    <col min="8207" max="8207" width="14" style="4" customWidth="1"/>
    <col min="8208" max="8208" width="21.1796875" style="4" customWidth="1"/>
    <col min="8209" max="8209" width="2.81640625" style="4" customWidth="1"/>
    <col min="8210" max="8210" width="8.453125" style="4" customWidth="1"/>
    <col min="8211" max="8211" width="16" style="4" customWidth="1"/>
    <col min="8212" max="8212" width="8.453125" style="4" customWidth="1"/>
    <col min="8213" max="8213" width="17.1796875" style="4" customWidth="1"/>
    <col min="8214" max="8214" width="17" style="4" customWidth="1"/>
    <col min="8215" max="8215" width="2.81640625" style="4" customWidth="1"/>
    <col min="8216" max="8216" width="37.1796875" style="4" customWidth="1"/>
    <col min="8217" max="8217" width="6.54296875" style="4" customWidth="1"/>
    <col min="8218" max="8218" width="18.26953125" style="4" customWidth="1"/>
    <col min="8219" max="8447" width="11.453125" style="4"/>
    <col min="8448" max="8448" width="4.81640625" style="4" customWidth="1"/>
    <col min="8449" max="8449" width="38.81640625" style="4" customWidth="1"/>
    <col min="8450" max="8450" width="7.81640625" style="4" customWidth="1"/>
    <col min="8451" max="8451" width="18.453125" style="4" customWidth="1"/>
    <col min="8452" max="8452" width="6.54296875" style="4" customWidth="1"/>
    <col min="8453" max="8453" width="18.26953125" style="4" customWidth="1"/>
    <col min="8454" max="8454" width="8" style="4" customWidth="1"/>
    <col min="8455" max="8455" width="18.26953125" style="4" customWidth="1"/>
    <col min="8456" max="8456" width="6.54296875" style="4" customWidth="1"/>
    <col min="8457" max="8457" width="18.26953125" style="4" customWidth="1"/>
    <col min="8458" max="8458" width="6.54296875" style="4" customWidth="1"/>
    <col min="8459" max="8459" width="18.26953125" style="4" customWidth="1"/>
    <col min="8460" max="8460" width="13.81640625" style="4" customWidth="1"/>
    <col min="8461" max="8461" width="6.7265625" style="4" customWidth="1"/>
    <col min="8462" max="8462" width="18.453125" style="4" customWidth="1"/>
    <col min="8463" max="8463" width="14" style="4" customWidth="1"/>
    <col min="8464" max="8464" width="21.1796875" style="4" customWidth="1"/>
    <col min="8465" max="8465" width="2.81640625" style="4" customWidth="1"/>
    <col min="8466" max="8466" width="8.453125" style="4" customWidth="1"/>
    <col min="8467" max="8467" width="16" style="4" customWidth="1"/>
    <col min="8468" max="8468" width="8.453125" style="4" customWidth="1"/>
    <col min="8469" max="8469" width="17.1796875" style="4" customWidth="1"/>
    <col min="8470" max="8470" width="17" style="4" customWidth="1"/>
    <col min="8471" max="8471" width="2.81640625" style="4" customWidth="1"/>
    <col min="8472" max="8472" width="37.1796875" style="4" customWidth="1"/>
    <col min="8473" max="8473" width="6.54296875" style="4" customWidth="1"/>
    <col min="8474" max="8474" width="18.26953125" style="4" customWidth="1"/>
    <col min="8475" max="8703" width="11.453125" style="4"/>
    <col min="8704" max="8704" width="4.81640625" style="4" customWidth="1"/>
    <col min="8705" max="8705" width="38.81640625" style="4" customWidth="1"/>
    <col min="8706" max="8706" width="7.81640625" style="4" customWidth="1"/>
    <col min="8707" max="8707" width="18.453125" style="4" customWidth="1"/>
    <col min="8708" max="8708" width="6.54296875" style="4" customWidth="1"/>
    <col min="8709" max="8709" width="18.26953125" style="4" customWidth="1"/>
    <col min="8710" max="8710" width="8" style="4" customWidth="1"/>
    <col min="8711" max="8711" width="18.26953125" style="4" customWidth="1"/>
    <col min="8712" max="8712" width="6.54296875" style="4" customWidth="1"/>
    <col min="8713" max="8713" width="18.26953125" style="4" customWidth="1"/>
    <col min="8714" max="8714" width="6.54296875" style="4" customWidth="1"/>
    <col min="8715" max="8715" width="18.26953125" style="4" customWidth="1"/>
    <col min="8716" max="8716" width="13.81640625" style="4" customWidth="1"/>
    <col min="8717" max="8717" width="6.7265625" style="4" customWidth="1"/>
    <col min="8718" max="8718" width="18.453125" style="4" customWidth="1"/>
    <col min="8719" max="8719" width="14" style="4" customWidth="1"/>
    <col min="8720" max="8720" width="21.1796875" style="4" customWidth="1"/>
    <col min="8721" max="8721" width="2.81640625" style="4" customWidth="1"/>
    <col min="8722" max="8722" width="8.453125" style="4" customWidth="1"/>
    <col min="8723" max="8723" width="16" style="4" customWidth="1"/>
    <col min="8724" max="8724" width="8.453125" style="4" customWidth="1"/>
    <col min="8725" max="8725" width="17.1796875" style="4" customWidth="1"/>
    <col min="8726" max="8726" width="17" style="4" customWidth="1"/>
    <col min="8727" max="8727" width="2.81640625" style="4" customWidth="1"/>
    <col min="8728" max="8728" width="37.1796875" style="4" customWidth="1"/>
    <col min="8729" max="8729" width="6.54296875" style="4" customWidth="1"/>
    <col min="8730" max="8730" width="18.26953125" style="4" customWidth="1"/>
    <col min="8731" max="8959" width="11.453125" style="4"/>
    <col min="8960" max="8960" width="4.81640625" style="4" customWidth="1"/>
    <col min="8961" max="8961" width="38.81640625" style="4" customWidth="1"/>
    <col min="8962" max="8962" width="7.81640625" style="4" customWidth="1"/>
    <col min="8963" max="8963" width="18.453125" style="4" customWidth="1"/>
    <col min="8964" max="8964" width="6.54296875" style="4" customWidth="1"/>
    <col min="8965" max="8965" width="18.26953125" style="4" customWidth="1"/>
    <col min="8966" max="8966" width="8" style="4" customWidth="1"/>
    <col min="8967" max="8967" width="18.26953125" style="4" customWidth="1"/>
    <col min="8968" max="8968" width="6.54296875" style="4" customWidth="1"/>
    <col min="8969" max="8969" width="18.26953125" style="4" customWidth="1"/>
    <col min="8970" max="8970" width="6.54296875" style="4" customWidth="1"/>
    <col min="8971" max="8971" width="18.26953125" style="4" customWidth="1"/>
    <col min="8972" max="8972" width="13.81640625" style="4" customWidth="1"/>
    <col min="8973" max="8973" width="6.7265625" style="4" customWidth="1"/>
    <col min="8974" max="8974" width="18.453125" style="4" customWidth="1"/>
    <col min="8975" max="8975" width="14" style="4" customWidth="1"/>
    <col min="8976" max="8976" width="21.1796875" style="4" customWidth="1"/>
    <col min="8977" max="8977" width="2.81640625" style="4" customWidth="1"/>
    <col min="8978" max="8978" width="8.453125" style="4" customWidth="1"/>
    <col min="8979" max="8979" width="16" style="4" customWidth="1"/>
    <col min="8980" max="8980" width="8.453125" style="4" customWidth="1"/>
    <col min="8981" max="8981" width="17.1796875" style="4" customWidth="1"/>
    <col min="8982" max="8982" width="17" style="4" customWidth="1"/>
    <col min="8983" max="8983" width="2.81640625" style="4" customWidth="1"/>
    <col min="8984" max="8984" width="37.1796875" style="4" customWidth="1"/>
    <col min="8985" max="8985" width="6.54296875" style="4" customWidth="1"/>
    <col min="8986" max="8986" width="18.26953125" style="4" customWidth="1"/>
    <col min="8987" max="9215" width="11.453125" style="4"/>
    <col min="9216" max="9216" width="4.81640625" style="4" customWidth="1"/>
    <col min="9217" max="9217" width="38.81640625" style="4" customWidth="1"/>
    <col min="9218" max="9218" width="7.81640625" style="4" customWidth="1"/>
    <col min="9219" max="9219" width="18.453125" style="4" customWidth="1"/>
    <col min="9220" max="9220" width="6.54296875" style="4" customWidth="1"/>
    <col min="9221" max="9221" width="18.26953125" style="4" customWidth="1"/>
    <col min="9222" max="9222" width="8" style="4" customWidth="1"/>
    <col min="9223" max="9223" width="18.26953125" style="4" customWidth="1"/>
    <col min="9224" max="9224" width="6.54296875" style="4" customWidth="1"/>
    <col min="9225" max="9225" width="18.26953125" style="4" customWidth="1"/>
    <col min="9226" max="9226" width="6.54296875" style="4" customWidth="1"/>
    <col min="9227" max="9227" width="18.26953125" style="4" customWidth="1"/>
    <col min="9228" max="9228" width="13.81640625" style="4" customWidth="1"/>
    <col min="9229" max="9229" width="6.7265625" style="4" customWidth="1"/>
    <col min="9230" max="9230" width="18.453125" style="4" customWidth="1"/>
    <col min="9231" max="9231" width="14" style="4" customWidth="1"/>
    <col min="9232" max="9232" width="21.1796875" style="4" customWidth="1"/>
    <col min="9233" max="9233" width="2.81640625" style="4" customWidth="1"/>
    <col min="9234" max="9234" width="8.453125" style="4" customWidth="1"/>
    <col min="9235" max="9235" width="16" style="4" customWidth="1"/>
    <col min="9236" max="9236" width="8.453125" style="4" customWidth="1"/>
    <col min="9237" max="9237" width="17.1796875" style="4" customWidth="1"/>
    <col min="9238" max="9238" width="17" style="4" customWidth="1"/>
    <col min="9239" max="9239" width="2.81640625" style="4" customWidth="1"/>
    <col min="9240" max="9240" width="37.1796875" style="4" customWidth="1"/>
    <col min="9241" max="9241" width="6.54296875" style="4" customWidth="1"/>
    <col min="9242" max="9242" width="18.26953125" style="4" customWidth="1"/>
    <col min="9243" max="9471" width="11.453125" style="4"/>
    <col min="9472" max="9472" width="4.81640625" style="4" customWidth="1"/>
    <col min="9473" max="9473" width="38.81640625" style="4" customWidth="1"/>
    <col min="9474" max="9474" width="7.81640625" style="4" customWidth="1"/>
    <col min="9475" max="9475" width="18.453125" style="4" customWidth="1"/>
    <col min="9476" max="9476" width="6.54296875" style="4" customWidth="1"/>
    <col min="9477" max="9477" width="18.26953125" style="4" customWidth="1"/>
    <col min="9478" max="9478" width="8" style="4" customWidth="1"/>
    <col min="9479" max="9479" width="18.26953125" style="4" customWidth="1"/>
    <col min="9480" max="9480" width="6.54296875" style="4" customWidth="1"/>
    <col min="9481" max="9481" width="18.26953125" style="4" customWidth="1"/>
    <col min="9482" max="9482" width="6.54296875" style="4" customWidth="1"/>
    <col min="9483" max="9483" width="18.26953125" style="4" customWidth="1"/>
    <col min="9484" max="9484" width="13.81640625" style="4" customWidth="1"/>
    <col min="9485" max="9485" width="6.7265625" style="4" customWidth="1"/>
    <col min="9486" max="9486" width="18.453125" style="4" customWidth="1"/>
    <col min="9487" max="9487" width="14" style="4" customWidth="1"/>
    <col min="9488" max="9488" width="21.1796875" style="4" customWidth="1"/>
    <col min="9489" max="9489" width="2.81640625" style="4" customWidth="1"/>
    <col min="9490" max="9490" width="8.453125" style="4" customWidth="1"/>
    <col min="9491" max="9491" width="16" style="4" customWidth="1"/>
    <col min="9492" max="9492" width="8.453125" style="4" customWidth="1"/>
    <col min="9493" max="9493" width="17.1796875" style="4" customWidth="1"/>
    <col min="9494" max="9494" width="17" style="4" customWidth="1"/>
    <col min="9495" max="9495" width="2.81640625" style="4" customWidth="1"/>
    <col min="9496" max="9496" width="37.1796875" style="4" customWidth="1"/>
    <col min="9497" max="9497" width="6.54296875" style="4" customWidth="1"/>
    <col min="9498" max="9498" width="18.26953125" style="4" customWidth="1"/>
    <col min="9499" max="9727" width="11.453125" style="4"/>
    <col min="9728" max="9728" width="4.81640625" style="4" customWidth="1"/>
    <col min="9729" max="9729" width="38.81640625" style="4" customWidth="1"/>
    <col min="9730" max="9730" width="7.81640625" style="4" customWidth="1"/>
    <col min="9731" max="9731" width="18.453125" style="4" customWidth="1"/>
    <col min="9732" max="9732" width="6.54296875" style="4" customWidth="1"/>
    <col min="9733" max="9733" width="18.26953125" style="4" customWidth="1"/>
    <col min="9734" max="9734" width="8" style="4" customWidth="1"/>
    <col min="9735" max="9735" width="18.26953125" style="4" customWidth="1"/>
    <col min="9736" max="9736" width="6.54296875" style="4" customWidth="1"/>
    <col min="9737" max="9737" width="18.26953125" style="4" customWidth="1"/>
    <col min="9738" max="9738" width="6.54296875" style="4" customWidth="1"/>
    <col min="9739" max="9739" width="18.26953125" style="4" customWidth="1"/>
    <col min="9740" max="9740" width="13.81640625" style="4" customWidth="1"/>
    <col min="9741" max="9741" width="6.7265625" style="4" customWidth="1"/>
    <col min="9742" max="9742" width="18.453125" style="4" customWidth="1"/>
    <col min="9743" max="9743" width="14" style="4" customWidth="1"/>
    <col min="9744" max="9744" width="21.1796875" style="4" customWidth="1"/>
    <col min="9745" max="9745" width="2.81640625" style="4" customWidth="1"/>
    <col min="9746" max="9746" width="8.453125" style="4" customWidth="1"/>
    <col min="9747" max="9747" width="16" style="4" customWidth="1"/>
    <col min="9748" max="9748" width="8.453125" style="4" customWidth="1"/>
    <col min="9749" max="9749" width="17.1796875" style="4" customWidth="1"/>
    <col min="9750" max="9750" width="17" style="4" customWidth="1"/>
    <col min="9751" max="9751" width="2.81640625" style="4" customWidth="1"/>
    <col min="9752" max="9752" width="37.1796875" style="4" customWidth="1"/>
    <col min="9753" max="9753" width="6.54296875" style="4" customWidth="1"/>
    <col min="9754" max="9754" width="18.26953125" style="4" customWidth="1"/>
    <col min="9755" max="9983" width="11.453125" style="4"/>
    <col min="9984" max="9984" width="4.81640625" style="4" customWidth="1"/>
    <col min="9985" max="9985" width="38.81640625" style="4" customWidth="1"/>
    <col min="9986" max="9986" width="7.81640625" style="4" customWidth="1"/>
    <col min="9987" max="9987" width="18.453125" style="4" customWidth="1"/>
    <col min="9988" max="9988" width="6.54296875" style="4" customWidth="1"/>
    <col min="9989" max="9989" width="18.26953125" style="4" customWidth="1"/>
    <col min="9990" max="9990" width="8" style="4" customWidth="1"/>
    <col min="9991" max="9991" width="18.26953125" style="4" customWidth="1"/>
    <col min="9992" max="9992" width="6.54296875" style="4" customWidth="1"/>
    <col min="9993" max="9993" width="18.26953125" style="4" customWidth="1"/>
    <col min="9994" max="9994" width="6.54296875" style="4" customWidth="1"/>
    <col min="9995" max="9995" width="18.26953125" style="4" customWidth="1"/>
    <col min="9996" max="9996" width="13.81640625" style="4" customWidth="1"/>
    <col min="9997" max="9997" width="6.7265625" style="4" customWidth="1"/>
    <col min="9998" max="9998" width="18.453125" style="4" customWidth="1"/>
    <col min="9999" max="9999" width="14" style="4" customWidth="1"/>
    <col min="10000" max="10000" width="21.1796875" style="4" customWidth="1"/>
    <col min="10001" max="10001" width="2.81640625" style="4" customWidth="1"/>
    <col min="10002" max="10002" width="8.453125" style="4" customWidth="1"/>
    <col min="10003" max="10003" width="16" style="4" customWidth="1"/>
    <col min="10004" max="10004" width="8.453125" style="4" customWidth="1"/>
    <col min="10005" max="10005" width="17.1796875" style="4" customWidth="1"/>
    <col min="10006" max="10006" width="17" style="4" customWidth="1"/>
    <col min="10007" max="10007" width="2.81640625" style="4" customWidth="1"/>
    <col min="10008" max="10008" width="37.1796875" style="4" customWidth="1"/>
    <col min="10009" max="10009" width="6.54296875" style="4" customWidth="1"/>
    <col min="10010" max="10010" width="18.26953125" style="4" customWidth="1"/>
    <col min="10011" max="10239" width="11.453125" style="4"/>
    <col min="10240" max="10240" width="4.81640625" style="4" customWidth="1"/>
    <col min="10241" max="10241" width="38.81640625" style="4" customWidth="1"/>
    <col min="10242" max="10242" width="7.81640625" style="4" customWidth="1"/>
    <col min="10243" max="10243" width="18.453125" style="4" customWidth="1"/>
    <col min="10244" max="10244" width="6.54296875" style="4" customWidth="1"/>
    <col min="10245" max="10245" width="18.26953125" style="4" customWidth="1"/>
    <col min="10246" max="10246" width="8" style="4" customWidth="1"/>
    <col min="10247" max="10247" width="18.26953125" style="4" customWidth="1"/>
    <col min="10248" max="10248" width="6.54296875" style="4" customWidth="1"/>
    <col min="10249" max="10249" width="18.26953125" style="4" customWidth="1"/>
    <col min="10250" max="10250" width="6.54296875" style="4" customWidth="1"/>
    <col min="10251" max="10251" width="18.26953125" style="4" customWidth="1"/>
    <col min="10252" max="10252" width="13.81640625" style="4" customWidth="1"/>
    <col min="10253" max="10253" width="6.7265625" style="4" customWidth="1"/>
    <col min="10254" max="10254" width="18.453125" style="4" customWidth="1"/>
    <col min="10255" max="10255" width="14" style="4" customWidth="1"/>
    <col min="10256" max="10256" width="21.1796875" style="4" customWidth="1"/>
    <col min="10257" max="10257" width="2.81640625" style="4" customWidth="1"/>
    <col min="10258" max="10258" width="8.453125" style="4" customWidth="1"/>
    <col min="10259" max="10259" width="16" style="4" customWidth="1"/>
    <col min="10260" max="10260" width="8.453125" style="4" customWidth="1"/>
    <col min="10261" max="10261" width="17.1796875" style="4" customWidth="1"/>
    <col min="10262" max="10262" width="17" style="4" customWidth="1"/>
    <col min="10263" max="10263" width="2.81640625" style="4" customWidth="1"/>
    <col min="10264" max="10264" width="37.1796875" style="4" customWidth="1"/>
    <col min="10265" max="10265" width="6.54296875" style="4" customWidth="1"/>
    <col min="10266" max="10266" width="18.26953125" style="4" customWidth="1"/>
    <col min="10267" max="10495" width="11.453125" style="4"/>
    <col min="10496" max="10496" width="4.81640625" style="4" customWidth="1"/>
    <col min="10497" max="10497" width="38.81640625" style="4" customWidth="1"/>
    <col min="10498" max="10498" width="7.81640625" style="4" customWidth="1"/>
    <col min="10499" max="10499" width="18.453125" style="4" customWidth="1"/>
    <col min="10500" max="10500" width="6.54296875" style="4" customWidth="1"/>
    <col min="10501" max="10501" width="18.26953125" style="4" customWidth="1"/>
    <col min="10502" max="10502" width="8" style="4" customWidth="1"/>
    <col min="10503" max="10503" width="18.26953125" style="4" customWidth="1"/>
    <col min="10504" max="10504" width="6.54296875" style="4" customWidth="1"/>
    <col min="10505" max="10505" width="18.26953125" style="4" customWidth="1"/>
    <col min="10506" max="10506" width="6.54296875" style="4" customWidth="1"/>
    <col min="10507" max="10507" width="18.26953125" style="4" customWidth="1"/>
    <col min="10508" max="10508" width="13.81640625" style="4" customWidth="1"/>
    <col min="10509" max="10509" width="6.7265625" style="4" customWidth="1"/>
    <col min="10510" max="10510" width="18.453125" style="4" customWidth="1"/>
    <col min="10511" max="10511" width="14" style="4" customWidth="1"/>
    <col min="10512" max="10512" width="21.1796875" style="4" customWidth="1"/>
    <col min="10513" max="10513" width="2.81640625" style="4" customWidth="1"/>
    <col min="10514" max="10514" width="8.453125" style="4" customWidth="1"/>
    <col min="10515" max="10515" width="16" style="4" customWidth="1"/>
    <col min="10516" max="10516" width="8.453125" style="4" customWidth="1"/>
    <col min="10517" max="10517" width="17.1796875" style="4" customWidth="1"/>
    <col min="10518" max="10518" width="17" style="4" customWidth="1"/>
    <col min="10519" max="10519" width="2.81640625" style="4" customWidth="1"/>
    <col min="10520" max="10520" width="37.1796875" style="4" customWidth="1"/>
    <col min="10521" max="10521" width="6.54296875" style="4" customWidth="1"/>
    <col min="10522" max="10522" width="18.26953125" style="4" customWidth="1"/>
    <col min="10523" max="10751" width="11.453125" style="4"/>
    <col min="10752" max="10752" width="4.81640625" style="4" customWidth="1"/>
    <col min="10753" max="10753" width="38.81640625" style="4" customWidth="1"/>
    <col min="10754" max="10754" width="7.81640625" style="4" customWidth="1"/>
    <col min="10755" max="10755" width="18.453125" style="4" customWidth="1"/>
    <col min="10756" max="10756" width="6.54296875" style="4" customWidth="1"/>
    <col min="10757" max="10757" width="18.26953125" style="4" customWidth="1"/>
    <col min="10758" max="10758" width="8" style="4" customWidth="1"/>
    <col min="10759" max="10759" width="18.26953125" style="4" customWidth="1"/>
    <col min="10760" max="10760" width="6.54296875" style="4" customWidth="1"/>
    <col min="10761" max="10761" width="18.26953125" style="4" customWidth="1"/>
    <col min="10762" max="10762" width="6.54296875" style="4" customWidth="1"/>
    <col min="10763" max="10763" width="18.26953125" style="4" customWidth="1"/>
    <col min="10764" max="10764" width="13.81640625" style="4" customWidth="1"/>
    <col min="10765" max="10765" width="6.7265625" style="4" customWidth="1"/>
    <col min="10766" max="10766" width="18.453125" style="4" customWidth="1"/>
    <col min="10767" max="10767" width="14" style="4" customWidth="1"/>
    <col min="10768" max="10768" width="21.1796875" style="4" customWidth="1"/>
    <col min="10769" max="10769" width="2.81640625" style="4" customWidth="1"/>
    <col min="10770" max="10770" width="8.453125" style="4" customWidth="1"/>
    <col min="10771" max="10771" width="16" style="4" customWidth="1"/>
    <col min="10772" max="10772" width="8.453125" style="4" customWidth="1"/>
    <col min="10773" max="10773" width="17.1796875" style="4" customWidth="1"/>
    <col min="10774" max="10774" width="17" style="4" customWidth="1"/>
    <col min="10775" max="10775" width="2.81640625" style="4" customWidth="1"/>
    <col min="10776" max="10776" width="37.1796875" style="4" customWidth="1"/>
    <col min="10777" max="10777" width="6.54296875" style="4" customWidth="1"/>
    <col min="10778" max="10778" width="18.26953125" style="4" customWidth="1"/>
    <col min="10779" max="11007" width="11.453125" style="4"/>
    <col min="11008" max="11008" width="4.81640625" style="4" customWidth="1"/>
    <col min="11009" max="11009" width="38.81640625" style="4" customWidth="1"/>
    <col min="11010" max="11010" width="7.81640625" style="4" customWidth="1"/>
    <col min="11011" max="11011" width="18.453125" style="4" customWidth="1"/>
    <col min="11012" max="11012" width="6.54296875" style="4" customWidth="1"/>
    <col min="11013" max="11013" width="18.26953125" style="4" customWidth="1"/>
    <col min="11014" max="11014" width="8" style="4" customWidth="1"/>
    <col min="11015" max="11015" width="18.26953125" style="4" customWidth="1"/>
    <col min="11016" max="11016" width="6.54296875" style="4" customWidth="1"/>
    <col min="11017" max="11017" width="18.26953125" style="4" customWidth="1"/>
    <col min="11018" max="11018" width="6.54296875" style="4" customWidth="1"/>
    <col min="11019" max="11019" width="18.26953125" style="4" customWidth="1"/>
    <col min="11020" max="11020" width="13.81640625" style="4" customWidth="1"/>
    <col min="11021" max="11021" width="6.7265625" style="4" customWidth="1"/>
    <col min="11022" max="11022" width="18.453125" style="4" customWidth="1"/>
    <col min="11023" max="11023" width="14" style="4" customWidth="1"/>
    <col min="11024" max="11024" width="21.1796875" style="4" customWidth="1"/>
    <col min="11025" max="11025" width="2.81640625" style="4" customWidth="1"/>
    <col min="11026" max="11026" width="8.453125" style="4" customWidth="1"/>
    <col min="11027" max="11027" width="16" style="4" customWidth="1"/>
    <col min="11028" max="11028" width="8.453125" style="4" customWidth="1"/>
    <col min="11029" max="11029" width="17.1796875" style="4" customWidth="1"/>
    <col min="11030" max="11030" width="17" style="4" customWidth="1"/>
    <col min="11031" max="11031" width="2.81640625" style="4" customWidth="1"/>
    <col min="11032" max="11032" width="37.1796875" style="4" customWidth="1"/>
    <col min="11033" max="11033" width="6.54296875" style="4" customWidth="1"/>
    <col min="11034" max="11034" width="18.26953125" style="4" customWidth="1"/>
    <col min="11035" max="11263" width="11.453125" style="4"/>
    <col min="11264" max="11264" width="4.81640625" style="4" customWidth="1"/>
    <col min="11265" max="11265" width="38.81640625" style="4" customWidth="1"/>
    <col min="11266" max="11266" width="7.81640625" style="4" customWidth="1"/>
    <col min="11267" max="11267" width="18.453125" style="4" customWidth="1"/>
    <col min="11268" max="11268" width="6.54296875" style="4" customWidth="1"/>
    <col min="11269" max="11269" width="18.26953125" style="4" customWidth="1"/>
    <col min="11270" max="11270" width="8" style="4" customWidth="1"/>
    <col min="11271" max="11271" width="18.26953125" style="4" customWidth="1"/>
    <col min="11272" max="11272" width="6.54296875" style="4" customWidth="1"/>
    <col min="11273" max="11273" width="18.26953125" style="4" customWidth="1"/>
    <col min="11274" max="11274" width="6.54296875" style="4" customWidth="1"/>
    <col min="11275" max="11275" width="18.26953125" style="4" customWidth="1"/>
    <col min="11276" max="11276" width="13.81640625" style="4" customWidth="1"/>
    <col min="11277" max="11277" width="6.7265625" style="4" customWidth="1"/>
    <col min="11278" max="11278" width="18.453125" style="4" customWidth="1"/>
    <col min="11279" max="11279" width="14" style="4" customWidth="1"/>
    <col min="11280" max="11280" width="21.1796875" style="4" customWidth="1"/>
    <col min="11281" max="11281" width="2.81640625" style="4" customWidth="1"/>
    <col min="11282" max="11282" width="8.453125" style="4" customWidth="1"/>
    <col min="11283" max="11283" width="16" style="4" customWidth="1"/>
    <col min="11284" max="11284" width="8.453125" style="4" customWidth="1"/>
    <col min="11285" max="11285" width="17.1796875" style="4" customWidth="1"/>
    <col min="11286" max="11286" width="17" style="4" customWidth="1"/>
    <col min="11287" max="11287" width="2.81640625" style="4" customWidth="1"/>
    <col min="11288" max="11288" width="37.1796875" style="4" customWidth="1"/>
    <col min="11289" max="11289" width="6.54296875" style="4" customWidth="1"/>
    <col min="11290" max="11290" width="18.26953125" style="4" customWidth="1"/>
    <col min="11291" max="11519" width="11.453125" style="4"/>
    <col min="11520" max="11520" width="4.81640625" style="4" customWidth="1"/>
    <col min="11521" max="11521" width="38.81640625" style="4" customWidth="1"/>
    <col min="11522" max="11522" width="7.81640625" style="4" customWidth="1"/>
    <col min="11523" max="11523" width="18.453125" style="4" customWidth="1"/>
    <col min="11524" max="11524" width="6.54296875" style="4" customWidth="1"/>
    <col min="11525" max="11525" width="18.26953125" style="4" customWidth="1"/>
    <col min="11526" max="11526" width="8" style="4" customWidth="1"/>
    <col min="11527" max="11527" width="18.26953125" style="4" customWidth="1"/>
    <col min="11528" max="11528" width="6.54296875" style="4" customWidth="1"/>
    <col min="11529" max="11529" width="18.26953125" style="4" customWidth="1"/>
    <col min="11530" max="11530" width="6.54296875" style="4" customWidth="1"/>
    <col min="11531" max="11531" width="18.26953125" style="4" customWidth="1"/>
    <col min="11532" max="11532" width="13.81640625" style="4" customWidth="1"/>
    <col min="11533" max="11533" width="6.7265625" style="4" customWidth="1"/>
    <col min="11534" max="11534" width="18.453125" style="4" customWidth="1"/>
    <col min="11535" max="11535" width="14" style="4" customWidth="1"/>
    <col min="11536" max="11536" width="21.1796875" style="4" customWidth="1"/>
    <col min="11537" max="11537" width="2.81640625" style="4" customWidth="1"/>
    <col min="11538" max="11538" width="8.453125" style="4" customWidth="1"/>
    <col min="11539" max="11539" width="16" style="4" customWidth="1"/>
    <col min="11540" max="11540" width="8.453125" style="4" customWidth="1"/>
    <col min="11541" max="11541" width="17.1796875" style="4" customWidth="1"/>
    <col min="11542" max="11542" width="17" style="4" customWidth="1"/>
    <col min="11543" max="11543" width="2.81640625" style="4" customWidth="1"/>
    <col min="11544" max="11544" width="37.1796875" style="4" customWidth="1"/>
    <col min="11545" max="11545" width="6.54296875" style="4" customWidth="1"/>
    <col min="11546" max="11546" width="18.26953125" style="4" customWidth="1"/>
    <col min="11547" max="11775" width="11.453125" style="4"/>
    <col min="11776" max="11776" width="4.81640625" style="4" customWidth="1"/>
    <col min="11777" max="11777" width="38.81640625" style="4" customWidth="1"/>
    <col min="11778" max="11778" width="7.81640625" style="4" customWidth="1"/>
    <col min="11779" max="11779" width="18.453125" style="4" customWidth="1"/>
    <col min="11780" max="11780" width="6.54296875" style="4" customWidth="1"/>
    <col min="11781" max="11781" width="18.26953125" style="4" customWidth="1"/>
    <col min="11782" max="11782" width="8" style="4" customWidth="1"/>
    <col min="11783" max="11783" width="18.26953125" style="4" customWidth="1"/>
    <col min="11784" max="11784" width="6.54296875" style="4" customWidth="1"/>
    <col min="11785" max="11785" width="18.26953125" style="4" customWidth="1"/>
    <col min="11786" max="11786" width="6.54296875" style="4" customWidth="1"/>
    <col min="11787" max="11787" width="18.26953125" style="4" customWidth="1"/>
    <col min="11788" max="11788" width="13.81640625" style="4" customWidth="1"/>
    <col min="11789" max="11789" width="6.7265625" style="4" customWidth="1"/>
    <col min="11790" max="11790" width="18.453125" style="4" customWidth="1"/>
    <col min="11791" max="11791" width="14" style="4" customWidth="1"/>
    <col min="11792" max="11792" width="21.1796875" style="4" customWidth="1"/>
    <col min="11793" max="11793" width="2.81640625" style="4" customWidth="1"/>
    <col min="11794" max="11794" width="8.453125" style="4" customWidth="1"/>
    <col min="11795" max="11795" width="16" style="4" customWidth="1"/>
    <col min="11796" max="11796" width="8.453125" style="4" customWidth="1"/>
    <col min="11797" max="11797" width="17.1796875" style="4" customWidth="1"/>
    <col min="11798" max="11798" width="17" style="4" customWidth="1"/>
    <col min="11799" max="11799" width="2.81640625" style="4" customWidth="1"/>
    <col min="11800" max="11800" width="37.1796875" style="4" customWidth="1"/>
    <col min="11801" max="11801" width="6.54296875" style="4" customWidth="1"/>
    <col min="11802" max="11802" width="18.26953125" style="4" customWidth="1"/>
    <col min="11803" max="12031" width="11.453125" style="4"/>
    <col min="12032" max="12032" width="4.81640625" style="4" customWidth="1"/>
    <col min="12033" max="12033" width="38.81640625" style="4" customWidth="1"/>
    <col min="12034" max="12034" width="7.81640625" style="4" customWidth="1"/>
    <col min="12035" max="12035" width="18.453125" style="4" customWidth="1"/>
    <col min="12036" max="12036" width="6.54296875" style="4" customWidth="1"/>
    <col min="12037" max="12037" width="18.26953125" style="4" customWidth="1"/>
    <col min="12038" max="12038" width="8" style="4" customWidth="1"/>
    <col min="12039" max="12039" width="18.26953125" style="4" customWidth="1"/>
    <col min="12040" max="12040" width="6.54296875" style="4" customWidth="1"/>
    <col min="12041" max="12041" width="18.26953125" style="4" customWidth="1"/>
    <col min="12042" max="12042" width="6.54296875" style="4" customWidth="1"/>
    <col min="12043" max="12043" width="18.26953125" style="4" customWidth="1"/>
    <col min="12044" max="12044" width="13.81640625" style="4" customWidth="1"/>
    <col min="12045" max="12045" width="6.7265625" style="4" customWidth="1"/>
    <col min="12046" max="12046" width="18.453125" style="4" customWidth="1"/>
    <col min="12047" max="12047" width="14" style="4" customWidth="1"/>
    <col min="12048" max="12048" width="21.1796875" style="4" customWidth="1"/>
    <col min="12049" max="12049" width="2.81640625" style="4" customWidth="1"/>
    <col min="12050" max="12050" width="8.453125" style="4" customWidth="1"/>
    <col min="12051" max="12051" width="16" style="4" customWidth="1"/>
    <col min="12052" max="12052" width="8.453125" style="4" customWidth="1"/>
    <col min="12053" max="12053" width="17.1796875" style="4" customWidth="1"/>
    <col min="12054" max="12054" width="17" style="4" customWidth="1"/>
    <col min="12055" max="12055" width="2.81640625" style="4" customWidth="1"/>
    <col min="12056" max="12056" width="37.1796875" style="4" customWidth="1"/>
    <col min="12057" max="12057" width="6.54296875" style="4" customWidth="1"/>
    <col min="12058" max="12058" width="18.26953125" style="4" customWidth="1"/>
    <col min="12059" max="12287" width="11.453125" style="4"/>
    <col min="12288" max="12288" width="4.81640625" style="4" customWidth="1"/>
    <col min="12289" max="12289" width="38.81640625" style="4" customWidth="1"/>
    <col min="12290" max="12290" width="7.81640625" style="4" customWidth="1"/>
    <col min="12291" max="12291" width="18.453125" style="4" customWidth="1"/>
    <col min="12292" max="12292" width="6.54296875" style="4" customWidth="1"/>
    <col min="12293" max="12293" width="18.26953125" style="4" customWidth="1"/>
    <col min="12294" max="12294" width="8" style="4" customWidth="1"/>
    <col min="12295" max="12295" width="18.26953125" style="4" customWidth="1"/>
    <col min="12296" max="12296" width="6.54296875" style="4" customWidth="1"/>
    <col min="12297" max="12297" width="18.26953125" style="4" customWidth="1"/>
    <col min="12298" max="12298" width="6.54296875" style="4" customWidth="1"/>
    <col min="12299" max="12299" width="18.26953125" style="4" customWidth="1"/>
    <col min="12300" max="12300" width="13.81640625" style="4" customWidth="1"/>
    <col min="12301" max="12301" width="6.7265625" style="4" customWidth="1"/>
    <col min="12302" max="12302" width="18.453125" style="4" customWidth="1"/>
    <col min="12303" max="12303" width="14" style="4" customWidth="1"/>
    <col min="12304" max="12304" width="21.1796875" style="4" customWidth="1"/>
    <col min="12305" max="12305" width="2.81640625" style="4" customWidth="1"/>
    <col min="12306" max="12306" width="8.453125" style="4" customWidth="1"/>
    <col min="12307" max="12307" width="16" style="4" customWidth="1"/>
    <col min="12308" max="12308" width="8.453125" style="4" customWidth="1"/>
    <col min="12309" max="12309" width="17.1796875" style="4" customWidth="1"/>
    <col min="12310" max="12310" width="17" style="4" customWidth="1"/>
    <col min="12311" max="12311" width="2.81640625" style="4" customWidth="1"/>
    <col min="12312" max="12312" width="37.1796875" style="4" customWidth="1"/>
    <col min="12313" max="12313" width="6.54296875" style="4" customWidth="1"/>
    <col min="12314" max="12314" width="18.26953125" style="4" customWidth="1"/>
    <col min="12315" max="12543" width="11.453125" style="4"/>
    <col min="12544" max="12544" width="4.81640625" style="4" customWidth="1"/>
    <col min="12545" max="12545" width="38.81640625" style="4" customWidth="1"/>
    <col min="12546" max="12546" width="7.81640625" style="4" customWidth="1"/>
    <col min="12547" max="12547" width="18.453125" style="4" customWidth="1"/>
    <col min="12548" max="12548" width="6.54296875" style="4" customWidth="1"/>
    <col min="12549" max="12549" width="18.26953125" style="4" customWidth="1"/>
    <col min="12550" max="12550" width="8" style="4" customWidth="1"/>
    <col min="12551" max="12551" width="18.26953125" style="4" customWidth="1"/>
    <col min="12552" max="12552" width="6.54296875" style="4" customWidth="1"/>
    <col min="12553" max="12553" width="18.26953125" style="4" customWidth="1"/>
    <col min="12554" max="12554" width="6.54296875" style="4" customWidth="1"/>
    <col min="12555" max="12555" width="18.26953125" style="4" customWidth="1"/>
    <col min="12556" max="12556" width="13.81640625" style="4" customWidth="1"/>
    <col min="12557" max="12557" width="6.7265625" style="4" customWidth="1"/>
    <col min="12558" max="12558" width="18.453125" style="4" customWidth="1"/>
    <col min="12559" max="12559" width="14" style="4" customWidth="1"/>
    <col min="12560" max="12560" width="21.1796875" style="4" customWidth="1"/>
    <col min="12561" max="12561" width="2.81640625" style="4" customWidth="1"/>
    <col min="12562" max="12562" width="8.453125" style="4" customWidth="1"/>
    <col min="12563" max="12563" width="16" style="4" customWidth="1"/>
    <col min="12564" max="12564" width="8.453125" style="4" customWidth="1"/>
    <col min="12565" max="12565" width="17.1796875" style="4" customWidth="1"/>
    <col min="12566" max="12566" width="17" style="4" customWidth="1"/>
    <col min="12567" max="12567" width="2.81640625" style="4" customWidth="1"/>
    <col min="12568" max="12568" width="37.1796875" style="4" customWidth="1"/>
    <col min="12569" max="12569" width="6.54296875" style="4" customWidth="1"/>
    <col min="12570" max="12570" width="18.26953125" style="4" customWidth="1"/>
    <col min="12571" max="12799" width="11.453125" style="4"/>
    <col min="12800" max="12800" width="4.81640625" style="4" customWidth="1"/>
    <col min="12801" max="12801" width="38.81640625" style="4" customWidth="1"/>
    <col min="12802" max="12802" width="7.81640625" style="4" customWidth="1"/>
    <col min="12803" max="12803" width="18.453125" style="4" customWidth="1"/>
    <col min="12804" max="12804" width="6.54296875" style="4" customWidth="1"/>
    <col min="12805" max="12805" width="18.26953125" style="4" customWidth="1"/>
    <col min="12806" max="12806" width="8" style="4" customWidth="1"/>
    <col min="12807" max="12807" width="18.26953125" style="4" customWidth="1"/>
    <col min="12808" max="12808" width="6.54296875" style="4" customWidth="1"/>
    <col min="12809" max="12809" width="18.26953125" style="4" customWidth="1"/>
    <col min="12810" max="12810" width="6.54296875" style="4" customWidth="1"/>
    <col min="12811" max="12811" width="18.26953125" style="4" customWidth="1"/>
    <col min="12812" max="12812" width="13.81640625" style="4" customWidth="1"/>
    <col min="12813" max="12813" width="6.7265625" style="4" customWidth="1"/>
    <col min="12814" max="12814" width="18.453125" style="4" customWidth="1"/>
    <col min="12815" max="12815" width="14" style="4" customWidth="1"/>
    <col min="12816" max="12816" width="21.1796875" style="4" customWidth="1"/>
    <col min="12817" max="12817" width="2.81640625" style="4" customWidth="1"/>
    <col min="12818" max="12818" width="8.453125" style="4" customWidth="1"/>
    <col min="12819" max="12819" width="16" style="4" customWidth="1"/>
    <col min="12820" max="12820" width="8.453125" style="4" customWidth="1"/>
    <col min="12821" max="12821" width="17.1796875" style="4" customWidth="1"/>
    <col min="12822" max="12822" width="17" style="4" customWidth="1"/>
    <col min="12823" max="12823" width="2.81640625" style="4" customWidth="1"/>
    <col min="12824" max="12824" width="37.1796875" style="4" customWidth="1"/>
    <col min="12825" max="12825" width="6.54296875" style="4" customWidth="1"/>
    <col min="12826" max="12826" width="18.26953125" style="4" customWidth="1"/>
    <col min="12827" max="13055" width="11.453125" style="4"/>
    <col min="13056" max="13056" width="4.81640625" style="4" customWidth="1"/>
    <col min="13057" max="13057" width="38.81640625" style="4" customWidth="1"/>
    <col min="13058" max="13058" width="7.81640625" style="4" customWidth="1"/>
    <col min="13059" max="13059" width="18.453125" style="4" customWidth="1"/>
    <col min="13060" max="13060" width="6.54296875" style="4" customWidth="1"/>
    <col min="13061" max="13061" width="18.26953125" style="4" customWidth="1"/>
    <col min="13062" max="13062" width="8" style="4" customWidth="1"/>
    <col min="13063" max="13063" width="18.26953125" style="4" customWidth="1"/>
    <col min="13064" max="13064" width="6.54296875" style="4" customWidth="1"/>
    <col min="13065" max="13065" width="18.26953125" style="4" customWidth="1"/>
    <col min="13066" max="13066" width="6.54296875" style="4" customWidth="1"/>
    <col min="13067" max="13067" width="18.26953125" style="4" customWidth="1"/>
    <col min="13068" max="13068" width="13.81640625" style="4" customWidth="1"/>
    <col min="13069" max="13069" width="6.7265625" style="4" customWidth="1"/>
    <col min="13070" max="13070" width="18.453125" style="4" customWidth="1"/>
    <col min="13071" max="13071" width="14" style="4" customWidth="1"/>
    <col min="13072" max="13072" width="21.1796875" style="4" customWidth="1"/>
    <col min="13073" max="13073" width="2.81640625" style="4" customWidth="1"/>
    <col min="13074" max="13074" width="8.453125" style="4" customWidth="1"/>
    <col min="13075" max="13075" width="16" style="4" customWidth="1"/>
    <col min="13076" max="13076" width="8.453125" style="4" customWidth="1"/>
    <col min="13077" max="13077" width="17.1796875" style="4" customWidth="1"/>
    <col min="13078" max="13078" width="17" style="4" customWidth="1"/>
    <col min="13079" max="13079" width="2.81640625" style="4" customWidth="1"/>
    <col min="13080" max="13080" width="37.1796875" style="4" customWidth="1"/>
    <col min="13081" max="13081" width="6.54296875" style="4" customWidth="1"/>
    <col min="13082" max="13082" width="18.26953125" style="4" customWidth="1"/>
    <col min="13083" max="13311" width="11.453125" style="4"/>
    <col min="13312" max="13312" width="4.81640625" style="4" customWidth="1"/>
    <col min="13313" max="13313" width="38.81640625" style="4" customWidth="1"/>
    <col min="13314" max="13314" width="7.81640625" style="4" customWidth="1"/>
    <col min="13315" max="13315" width="18.453125" style="4" customWidth="1"/>
    <col min="13316" max="13316" width="6.54296875" style="4" customWidth="1"/>
    <col min="13317" max="13317" width="18.26953125" style="4" customWidth="1"/>
    <col min="13318" max="13318" width="8" style="4" customWidth="1"/>
    <col min="13319" max="13319" width="18.26953125" style="4" customWidth="1"/>
    <col min="13320" max="13320" width="6.54296875" style="4" customWidth="1"/>
    <col min="13321" max="13321" width="18.26953125" style="4" customWidth="1"/>
    <col min="13322" max="13322" width="6.54296875" style="4" customWidth="1"/>
    <col min="13323" max="13323" width="18.26953125" style="4" customWidth="1"/>
    <col min="13324" max="13324" width="13.81640625" style="4" customWidth="1"/>
    <col min="13325" max="13325" width="6.7265625" style="4" customWidth="1"/>
    <col min="13326" max="13326" width="18.453125" style="4" customWidth="1"/>
    <col min="13327" max="13327" width="14" style="4" customWidth="1"/>
    <col min="13328" max="13328" width="21.1796875" style="4" customWidth="1"/>
    <col min="13329" max="13329" width="2.81640625" style="4" customWidth="1"/>
    <col min="13330" max="13330" width="8.453125" style="4" customWidth="1"/>
    <col min="13331" max="13331" width="16" style="4" customWidth="1"/>
    <col min="13332" max="13332" width="8.453125" style="4" customWidth="1"/>
    <col min="13333" max="13333" width="17.1796875" style="4" customWidth="1"/>
    <col min="13334" max="13334" width="17" style="4" customWidth="1"/>
    <col min="13335" max="13335" width="2.81640625" style="4" customWidth="1"/>
    <col min="13336" max="13336" width="37.1796875" style="4" customWidth="1"/>
    <col min="13337" max="13337" width="6.54296875" style="4" customWidth="1"/>
    <col min="13338" max="13338" width="18.26953125" style="4" customWidth="1"/>
    <col min="13339" max="13567" width="11.453125" style="4"/>
    <col min="13568" max="13568" width="4.81640625" style="4" customWidth="1"/>
    <col min="13569" max="13569" width="38.81640625" style="4" customWidth="1"/>
    <col min="13570" max="13570" width="7.81640625" style="4" customWidth="1"/>
    <col min="13571" max="13571" width="18.453125" style="4" customWidth="1"/>
    <col min="13572" max="13572" width="6.54296875" style="4" customWidth="1"/>
    <col min="13573" max="13573" width="18.26953125" style="4" customWidth="1"/>
    <col min="13574" max="13574" width="8" style="4" customWidth="1"/>
    <col min="13575" max="13575" width="18.26953125" style="4" customWidth="1"/>
    <col min="13576" max="13576" width="6.54296875" style="4" customWidth="1"/>
    <col min="13577" max="13577" width="18.26953125" style="4" customWidth="1"/>
    <col min="13578" max="13578" width="6.54296875" style="4" customWidth="1"/>
    <col min="13579" max="13579" width="18.26953125" style="4" customWidth="1"/>
    <col min="13580" max="13580" width="13.81640625" style="4" customWidth="1"/>
    <col min="13581" max="13581" width="6.7265625" style="4" customWidth="1"/>
    <col min="13582" max="13582" width="18.453125" style="4" customWidth="1"/>
    <col min="13583" max="13583" width="14" style="4" customWidth="1"/>
    <col min="13584" max="13584" width="21.1796875" style="4" customWidth="1"/>
    <col min="13585" max="13585" width="2.81640625" style="4" customWidth="1"/>
    <col min="13586" max="13586" width="8.453125" style="4" customWidth="1"/>
    <col min="13587" max="13587" width="16" style="4" customWidth="1"/>
    <col min="13588" max="13588" width="8.453125" style="4" customWidth="1"/>
    <col min="13589" max="13589" width="17.1796875" style="4" customWidth="1"/>
    <col min="13590" max="13590" width="17" style="4" customWidth="1"/>
    <col min="13591" max="13591" width="2.81640625" style="4" customWidth="1"/>
    <col min="13592" max="13592" width="37.1796875" style="4" customWidth="1"/>
    <col min="13593" max="13593" width="6.54296875" style="4" customWidth="1"/>
    <col min="13594" max="13594" width="18.26953125" style="4" customWidth="1"/>
    <col min="13595" max="13823" width="11.453125" style="4"/>
    <col min="13824" max="13824" width="4.81640625" style="4" customWidth="1"/>
    <col min="13825" max="13825" width="38.81640625" style="4" customWidth="1"/>
    <col min="13826" max="13826" width="7.81640625" style="4" customWidth="1"/>
    <col min="13827" max="13827" width="18.453125" style="4" customWidth="1"/>
    <col min="13828" max="13828" width="6.54296875" style="4" customWidth="1"/>
    <col min="13829" max="13829" width="18.26953125" style="4" customWidth="1"/>
    <col min="13830" max="13830" width="8" style="4" customWidth="1"/>
    <col min="13831" max="13831" width="18.26953125" style="4" customWidth="1"/>
    <col min="13832" max="13832" width="6.54296875" style="4" customWidth="1"/>
    <col min="13833" max="13833" width="18.26953125" style="4" customWidth="1"/>
    <col min="13834" max="13834" width="6.54296875" style="4" customWidth="1"/>
    <col min="13835" max="13835" width="18.26953125" style="4" customWidth="1"/>
    <col min="13836" max="13836" width="13.81640625" style="4" customWidth="1"/>
    <col min="13837" max="13837" width="6.7265625" style="4" customWidth="1"/>
    <col min="13838" max="13838" width="18.453125" style="4" customWidth="1"/>
    <col min="13839" max="13839" width="14" style="4" customWidth="1"/>
    <col min="13840" max="13840" width="21.1796875" style="4" customWidth="1"/>
    <col min="13841" max="13841" width="2.81640625" style="4" customWidth="1"/>
    <col min="13842" max="13842" width="8.453125" style="4" customWidth="1"/>
    <col min="13843" max="13843" width="16" style="4" customWidth="1"/>
    <col min="13844" max="13844" width="8.453125" style="4" customWidth="1"/>
    <col min="13845" max="13845" width="17.1796875" style="4" customWidth="1"/>
    <col min="13846" max="13846" width="17" style="4" customWidth="1"/>
    <col min="13847" max="13847" width="2.81640625" style="4" customWidth="1"/>
    <col min="13848" max="13848" width="37.1796875" style="4" customWidth="1"/>
    <col min="13849" max="13849" width="6.54296875" style="4" customWidth="1"/>
    <col min="13850" max="13850" width="18.26953125" style="4" customWidth="1"/>
    <col min="13851" max="14079" width="11.453125" style="4"/>
    <col min="14080" max="14080" width="4.81640625" style="4" customWidth="1"/>
    <col min="14081" max="14081" width="38.81640625" style="4" customWidth="1"/>
    <col min="14082" max="14082" width="7.81640625" style="4" customWidth="1"/>
    <col min="14083" max="14083" width="18.453125" style="4" customWidth="1"/>
    <col min="14084" max="14084" width="6.54296875" style="4" customWidth="1"/>
    <col min="14085" max="14085" width="18.26953125" style="4" customWidth="1"/>
    <col min="14086" max="14086" width="8" style="4" customWidth="1"/>
    <col min="14087" max="14087" width="18.26953125" style="4" customWidth="1"/>
    <col min="14088" max="14088" width="6.54296875" style="4" customWidth="1"/>
    <col min="14089" max="14089" width="18.26953125" style="4" customWidth="1"/>
    <col min="14090" max="14090" width="6.54296875" style="4" customWidth="1"/>
    <col min="14091" max="14091" width="18.26953125" style="4" customWidth="1"/>
    <col min="14092" max="14092" width="13.81640625" style="4" customWidth="1"/>
    <col min="14093" max="14093" width="6.7265625" style="4" customWidth="1"/>
    <col min="14094" max="14094" width="18.453125" style="4" customWidth="1"/>
    <col min="14095" max="14095" width="14" style="4" customWidth="1"/>
    <col min="14096" max="14096" width="21.1796875" style="4" customWidth="1"/>
    <col min="14097" max="14097" width="2.81640625" style="4" customWidth="1"/>
    <col min="14098" max="14098" width="8.453125" style="4" customWidth="1"/>
    <col min="14099" max="14099" width="16" style="4" customWidth="1"/>
    <col min="14100" max="14100" width="8.453125" style="4" customWidth="1"/>
    <col min="14101" max="14101" width="17.1796875" style="4" customWidth="1"/>
    <col min="14102" max="14102" width="17" style="4" customWidth="1"/>
    <col min="14103" max="14103" width="2.81640625" style="4" customWidth="1"/>
    <col min="14104" max="14104" width="37.1796875" style="4" customWidth="1"/>
    <col min="14105" max="14105" width="6.54296875" style="4" customWidth="1"/>
    <col min="14106" max="14106" width="18.26953125" style="4" customWidth="1"/>
    <col min="14107" max="14335" width="11.453125" style="4"/>
    <col min="14336" max="14336" width="4.81640625" style="4" customWidth="1"/>
    <col min="14337" max="14337" width="38.81640625" style="4" customWidth="1"/>
    <col min="14338" max="14338" width="7.81640625" style="4" customWidth="1"/>
    <col min="14339" max="14339" width="18.453125" style="4" customWidth="1"/>
    <col min="14340" max="14340" width="6.54296875" style="4" customWidth="1"/>
    <col min="14341" max="14341" width="18.26953125" style="4" customWidth="1"/>
    <col min="14342" max="14342" width="8" style="4" customWidth="1"/>
    <col min="14343" max="14343" width="18.26953125" style="4" customWidth="1"/>
    <col min="14344" max="14344" width="6.54296875" style="4" customWidth="1"/>
    <col min="14345" max="14345" width="18.26953125" style="4" customWidth="1"/>
    <col min="14346" max="14346" width="6.54296875" style="4" customWidth="1"/>
    <col min="14347" max="14347" width="18.26953125" style="4" customWidth="1"/>
    <col min="14348" max="14348" width="13.81640625" style="4" customWidth="1"/>
    <col min="14349" max="14349" width="6.7265625" style="4" customWidth="1"/>
    <col min="14350" max="14350" width="18.453125" style="4" customWidth="1"/>
    <col min="14351" max="14351" width="14" style="4" customWidth="1"/>
    <col min="14352" max="14352" width="21.1796875" style="4" customWidth="1"/>
    <col min="14353" max="14353" width="2.81640625" style="4" customWidth="1"/>
    <col min="14354" max="14354" width="8.453125" style="4" customWidth="1"/>
    <col min="14355" max="14355" width="16" style="4" customWidth="1"/>
    <col min="14356" max="14356" width="8.453125" style="4" customWidth="1"/>
    <col min="14357" max="14357" width="17.1796875" style="4" customWidth="1"/>
    <col min="14358" max="14358" width="17" style="4" customWidth="1"/>
    <col min="14359" max="14359" width="2.81640625" style="4" customWidth="1"/>
    <col min="14360" max="14360" width="37.1796875" style="4" customWidth="1"/>
    <col min="14361" max="14361" width="6.54296875" style="4" customWidth="1"/>
    <col min="14362" max="14362" width="18.26953125" style="4" customWidth="1"/>
    <col min="14363" max="14591" width="11.453125" style="4"/>
    <col min="14592" max="14592" width="4.81640625" style="4" customWidth="1"/>
    <col min="14593" max="14593" width="38.81640625" style="4" customWidth="1"/>
    <col min="14594" max="14594" width="7.81640625" style="4" customWidth="1"/>
    <col min="14595" max="14595" width="18.453125" style="4" customWidth="1"/>
    <col min="14596" max="14596" width="6.54296875" style="4" customWidth="1"/>
    <col min="14597" max="14597" width="18.26953125" style="4" customWidth="1"/>
    <col min="14598" max="14598" width="8" style="4" customWidth="1"/>
    <col min="14599" max="14599" width="18.26953125" style="4" customWidth="1"/>
    <col min="14600" max="14600" width="6.54296875" style="4" customWidth="1"/>
    <col min="14601" max="14601" width="18.26953125" style="4" customWidth="1"/>
    <col min="14602" max="14602" width="6.54296875" style="4" customWidth="1"/>
    <col min="14603" max="14603" width="18.26953125" style="4" customWidth="1"/>
    <col min="14604" max="14604" width="13.81640625" style="4" customWidth="1"/>
    <col min="14605" max="14605" width="6.7265625" style="4" customWidth="1"/>
    <col min="14606" max="14606" width="18.453125" style="4" customWidth="1"/>
    <col min="14607" max="14607" width="14" style="4" customWidth="1"/>
    <col min="14608" max="14608" width="21.1796875" style="4" customWidth="1"/>
    <col min="14609" max="14609" width="2.81640625" style="4" customWidth="1"/>
    <col min="14610" max="14610" width="8.453125" style="4" customWidth="1"/>
    <col min="14611" max="14611" width="16" style="4" customWidth="1"/>
    <col min="14612" max="14612" width="8.453125" style="4" customWidth="1"/>
    <col min="14613" max="14613" width="17.1796875" style="4" customWidth="1"/>
    <col min="14614" max="14614" width="17" style="4" customWidth="1"/>
    <col min="14615" max="14615" width="2.81640625" style="4" customWidth="1"/>
    <col min="14616" max="14616" width="37.1796875" style="4" customWidth="1"/>
    <col min="14617" max="14617" width="6.54296875" style="4" customWidth="1"/>
    <col min="14618" max="14618" width="18.26953125" style="4" customWidth="1"/>
    <col min="14619" max="14847" width="11.453125" style="4"/>
    <col min="14848" max="14848" width="4.81640625" style="4" customWidth="1"/>
    <col min="14849" max="14849" width="38.81640625" style="4" customWidth="1"/>
    <col min="14850" max="14850" width="7.81640625" style="4" customWidth="1"/>
    <col min="14851" max="14851" width="18.453125" style="4" customWidth="1"/>
    <col min="14852" max="14852" width="6.54296875" style="4" customWidth="1"/>
    <col min="14853" max="14853" width="18.26953125" style="4" customWidth="1"/>
    <col min="14854" max="14854" width="8" style="4" customWidth="1"/>
    <col min="14855" max="14855" width="18.26953125" style="4" customWidth="1"/>
    <col min="14856" max="14856" width="6.54296875" style="4" customWidth="1"/>
    <col min="14857" max="14857" width="18.26953125" style="4" customWidth="1"/>
    <col min="14858" max="14858" width="6.54296875" style="4" customWidth="1"/>
    <col min="14859" max="14859" width="18.26953125" style="4" customWidth="1"/>
    <col min="14860" max="14860" width="13.81640625" style="4" customWidth="1"/>
    <col min="14861" max="14861" width="6.7265625" style="4" customWidth="1"/>
    <col min="14862" max="14862" width="18.453125" style="4" customWidth="1"/>
    <col min="14863" max="14863" width="14" style="4" customWidth="1"/>
    <col min="14864" max="14864" width="21.1796875" style="4" customWidth="1"/>
    <col min="14865" max="14865" width="2.81640625" style="4" customWidth="1"/>
    <col min="14866" max="14866" width="8.453125" style="4" customWidth="1"/>
    <col min="14867" max="14867" width="16" style="4" customWidth="1"/>
    <col min="14868" max="14868" width="8.453125" style="4" customWidth="1"/>
    <col min="14869" max="14869" width="17.1796875" style="4" customWidth="1"/>
    <col min="14870" max="14870" width="17" style="4" customWidth="1"/>
    <col min="14871" max="14871" width="2.81640625" style="4" customWidth="1"/>
    <col min="14872" max="14872" width="37.1796875" style="4" customWidth="1"/>
    <col min="14873" max="14873" width="6.54296875" style="4" customWidth="1"/>
    <col min="14874" max="14874" width="18.26953125" style="4" customWidth="1"/>
    <col min="14875" max="15103" width="11.453125" style="4"/>
    <col min="15104" max="15104" width="4.81640625" style="4" customWidth="1"/>
    <col min="15105" max="15105" width="38.81640625" style="4" customWidth="1"/>
    <col min="15106" max="15106" width="7.81640625" style="4" customWidth="1"/>
    <col min="15107" max="15107" width="18.453125" style="4" customWidth="1"/>
    <col min="15108" max="15108" width="6.54296875" style="4" customWidth="1"/>
    <col min="15109" max="15109" width="18.26953125" style="4" customWidth="1"/>
    <col min="15110" max="15110" width="8" style="4" customWidth="1"/>
    <col min="15111" max="15111" width="18.26953125" style="4" customWidth="1"/>
    <col min="15112" max="15112" width="6.54296875" style="4" customWidth="1"/>
    <col min="15113" max="15113" width="18.26953125" style="4" customWidth="1"/>
    <col min="15114" max="15114" width="6.54296875" style="4" customWidth="1"/>
    <col min="15115" max="15115" width="18.26953125" style="4" customWidth="1"/>
    <col min="15116" max="15116" width="13.81640625" style="4" customWidth="1"/>
    <col min="15117" max="15117" width="6.7265625" style="4" customWidth="1"/>
    <col min="15118" max="15118" width="18.453125" style="4" customWidth="1"/>
    <col min="15119" max="15119" width="14" style="4" customWidth="1"/>
    <col min="15120" max="15120" width="21.1796875" style="4" customWidth="1"/>
    <col min="15121" max="15121" width="2.81640625" style="4" customWidth="1"/>
    <col min="15122" max="15122" width="8.453125" style="4" customWidth="1"/>
    <col min="15123" max="15123" width="16" style="4" customWidth="1"/>
    <col min="15124" max="15124" width="8.453125" style="4" customWidth="1"/>
    <col min="15125" max="15125" width="17.1796875" style="4" customWidth="1"/>
    <col min="15126" max="15126" width="17" style="4" customWidth="1"/>
    <col min="15127" max="15127" width="2.81640625" style="4" customWidth="1"/>
    <col min="15128" max="15128" width="37.1796875" style="4" customWidth="1"/>
    <col min="15129" max="15129" width="6.54296875" style="4" customWidth="1"/>
    <col min="15130" max="15130" width="18.26953125" style="4" customWidth="1"/>
    <col min="15131" max="15359" width="11.453125" style="4"/>
    <col min="15360" max="15360" width="4.81640625" style="4" customWidth="1"/>
    <col min="15361" max="15361" width="38.81640625" style="4" customWidth="1"/>
    <col min="15362" max="15362" width="7.81640625" style="4" customWidth="1"/>
    <col min="15363" max="15363" width="18.453125" style="4" customWidth="1"/>
    <col min="15364" max="15364" width="6.54296875" style="4" customWidth="1"/>
    <col min="15365" max="15365" width="18.26953125" style="4" customWidth="1"/>
    <col min="15366" max="15366" width="8" style="4" customWidth="1"/>
    <col min="15367" max="15367" width="18.26953125" style="4" customWidth="1"/>
    <col min="15368" max="15368" width="6.54296875" style="4" customWidth="1"/>
    <col min="15369" max="15369" width="18.26953125" style="4" customWidth="1"/>
    <col min="15370" max="15370" width="6.54296875" style="4" customWidth="1"/>
    <col min="15371" max="15371" width="18.26953125" style="4" customWidth="1"/>
    <col min="15372" max="15372" width="13.81640625" style="4" customWidth="1"/>
    <col min="15373" max="15373" width="6.7265625" style="4" customWidth="1"/>
    <col min="15374" max="15374" width="18.453125" style="4" customWidth="1"/>
    <col min="15375" max="15375" width="14" style="4" customWidth="1"/>
    <col min="15376" max="15376" width="21.1796875" style="4" customWidth="1"/>
    <col min="15377" max="15377" width="2.81640625" style="4" customWidth="1"/>
    <col min="15378" max="15378" width="8.453125" style="4" customWidth="1"/>
    <col min="15379" max="15379" width="16" style="4" customWidth="1"/>
    <col min="15380" max="15380" width="8.453125" style="4" customWidth="1"/>
    <col min="15381" max="15381" width="17.1796875" style="4" customWidth="1"/>
    <col min="15382" max="15382" width="17" style="4" customWidth="1"/>
    <col min="15383" max="15383" width="2.81640625" style="4" customWidth="1"/>
    <col min="15384" max="15384" width="37.1796875" style="4" customWidth="1"/>
    <col min="15385" max="15385" width="6.54296875" style="4" customWidth="1"/>
    <col min="15386" max="15386" width="18.26953125" style="4" customWidth="1"/>
    <col min="15387" max="15615" width="11.453125" style="4"/>
    <col min="15616" max="15616" width="4.81640625" style="4" customWidth="1"/>
    <col min="15617" max="15617" width="38.81640625" style="4" customWidth="1"/>
    <col min="15618" max="15618" width="7.81640625" style="4" customWidth="1"/>
    <col min="15619" max="15619" width="18.453125" style="4" customWidth="1"/>
    <col min="15620" max="15620" width="6.54296875" style="4" customWidth="1"/>
    <col min="15621" max="15621" width="18.26953125" style="4" customWidth="1"/>
    <col min="15622" max="15622" width="8" style="4" customWidth="1"/>
    <col min="15623" max="15623" width="18.26953125" style="4" customWidth="1"/>
    <col min="15624" max="15624" width="6.54296875" style="4" customWidth="1"/>
    <col min="15625" max="15625" width="18.26953125" style="4" customWidth="1"/>
    <col min="15626" max="15626" width="6.54296875" style="4" customWidth="1"/>
    <col min="15627" max="15627" width="18.26953125" style="4" customWidth="1"/>
    <col min="15628" max="15628" width="13.81640625" style="4" customWidth="1"/>
    <col min="15629" max="15629" width="6.7265625" style="4" customWidth="1"/>
    <col min="15630" max="15630" width="18.453125" style="4" customWidth="1"/>
    <col min="15631" max="15631" width="14" style="4" customWidth="1"/>
    <col min="15632" max="15632" width="21.1796875" style="4" customWidth="1"/>
    <col min="15633" max="15633" width="2.81640625" style="4" customWidth="1"/>
    <col min="15634" max="15634" width="8.453125" style="4" customWidth="1"/>
    <col min="15635" max="15635" width="16" style="4" customWidth="1"/>
    <col min="15636" max="15636" width="8.453125" style="4" customWidth="1"/>
    <col min="15637" max="15637" width="17.1796875" style="4" customWidth="1"/>
    <col min="15638" max="15638" width="17" style="4" customWidth="1"/>
    <col min="15639" max="15639" width="2.81640625" style="4" customWidth="1"/>
    <col min="15640" max="15640" width="37.1796875" style="4" customWidth="1"/>
    <col min="15641" max="15641" width="6.54296875" style="4" customWidth="1"/>
    <col min="15642" max="15642" width="18.26953125" style="4" customWidth="1"/>
    <col min="15643" max="15871" width="11.453125" style="4"/>
    <col min="15872" max="15872" width="4.81640625" style="4" customWidth="1"/>
    <col min="15873" max="15873" width="38.81640625" style="4" customWidth="1"/>
    <col min="15874" max="15874" width="7.81640625" style="4" customWidth="1"/>
    <col min="15875" max="15875" width="18.453125" style="4" customWidth="1"/>
    <col min="15876" max="15876" width="6.54296875" style="4" customWidth="1"/>
    <col min="15877" max="15877" width="18.26953125" style="4" customWidth="1"/>
    <col min="15878" max="15878" width="8" style="4" customWidth="1"/>
    <col min="15879" max="15879" width="18.26953125" style="4" customWidth="1"/>
    <col min="15880" max="15880" width="6.54296875" style="4" customWidth="1"/>
    <col min="15881" max="15881" width="18.26953125" style="4" customWidth="1"/>
    <col min="15882" max="15882" width="6.54296875" style="4" customWidth="1"/>
    <col min="15883" max="15883" width="18.26953125" style="4" customWidth="1"/>
    <col min="15884" max="15884" width="13.81640625" style="4" customWidth="1"/>
    <col min="15885" max="15885" width="6.7265625" style="4" customWidth="1"/>
    <col min="15886" max="15886" width="18.453125" style="4" customWidth="1"/>
    <col min="15887" max="15887" width="14" style="4" customWidth="1"/>
    <col min="15888" max="15888" width="21.1796875" style="4" customWidth="1"/>
    <col min="15889" max="15889" width="2.81640625" style="4" customWidth="1"/>
    <col min="15890" max="15890" width="8.453125" style="4" customWidth="1"/>
    <col min="15891" max="15891" width="16" style="4" customWidth="1"/>
    <col min="15892" max="15892" width="8.453125" style="4" customWidth="1"/>
    <col min="15893" max="15893" width="17.1796875" style="4" customWidth="1"/>
    <col min="15894" max="15894" width="17" style="4" customWidth="1"/>
    <col min="15895" max="15895" width="2.81640625" style="4" customWidth="1"/>
    <col min="15896" max="15896" width="37.1796875" style="4" customWidth="1"/>
    <col min="15897" max="15897" width="6.54296875" style="4" customWidth="1"/>
    <col min="15898" max="15898" width="18.26953125" style="4" customWidth="1"/>
    <col min="15899" max="16127" width="11.453125" style="4"/>
    <col min="16128" max="16128" width="4.81640625" style="4" customWidth="1"/>
    <col min="16129" max="16129" width="38.81640625" style="4" customWidth="1"/>
    <col min="16130" max="16130" width="7.81640625" style="4" customWidth="1"/>
    <col min="16131" max="16131" width="18.453125" style="4" customWidth="1"/>
    <col min="16132" max="16132" width="6.54296875" style="4" customWidth="1"/>
    <col min="16133" max="16133" width="18.26953125" style="4" customWidth="1"/>
    <col min="16134" max="16134" width="8" style="4" customWidth="1"/>
    <col min="16135" max="16135" width="18.26953125" style="4" customWidth="1"/>
    <col min="16136" max="16136" width="6.54296875" style="4" customWidth="1"/>
    <col min="16137" max="16137" width="18.26953125" style="4" customWidth="1"/>
    <col min="16138" max="16138" width="6.54296875" style="4" customWidth="1"/>
    <col min="16139" max="16139" width="18.26953125" style="4" customWidth="1"/>
    <col min="16140" max="16140" width="13.81640625" style="4" customWidth="1"/>
    <col min="16141" max="16141" width="6.7265625" style="4" customWidth="1"/>
    <col min="16142" max="16142" width="18.453125" style="4" customWidth="1"/>
    <col min="16143" max="16143" width="14" style="4" customWidth="1"/>
    <col min="16144" max="16144" width="21.1796875" style="4" customWidth="1"/>
    <col min="16145" max="16145" width="2.81640625" style="4" customWidth="1"/>
    <col min="16146" max="16146" width="8.453125" style="4" customWidth="1"/>
    <col min="16147" max="16147" width="16" style="4" customWidth="1"/>
    <col min="16148" max="16148" width="8.453125" style="4" customWidth="1"/>
    <col min="16149" max="16149" width="17.1796875" style="4" customWidth="1"/>
    <col min="16150" max="16150" width="17" style="4" customWidth="1"/>
    <col min="16151" max="16151" width="2.81640625" style="4" customWidth="1"/>
    <col min="16152" max="16152" width="37.1796875" style="4" customWidth="1"/>
    <col min="16153" max="16153" width="6.54296875" style="4" customWidth="1"/>
    <col min="16154" max="16154" width="18.26953125" style="4" customWidth="1"/>
    <col min="16155" max="16384" width="11.453125" style="4"/>
  </cols>
  <sheetData>
    <row r="1" spans="1:26">
      <c r="A1" s="345" t="s">
        <v>0</v>
      </c>
      <c r="B1" s="345"/>
      <c r="C1" s="345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Y1" s="7" t="s">
        <v>5</v>
      </c>
    </row>
    <row r="2" spans="1:26" s="5" customFormat="1" ht="18">
      <c r="A2" s="346" t="s">
        <v>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26">
      <c r="A3" s="8" t="s">
        <v>7</v>
      </c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10"/>
      <c r="R3" s="10"/>
      <c r="S3" s="10"/>
      <c r="T3" s="10"/>
      <c r="U3" s="10"/>
      <c r="V3" s="11"/>
    </row>
    <row r="4" spans="1:26">
      <c r="A4" s="8" t="s">
        <v>8</v>
      </c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9"/>
      <c r="Q4" s="6"/>
    </row>
    <row r="5" spans="1:26" ht="16.5" customHeight="1" thickBot="1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6"/>
      <c r="V5" s="8"/>
    </row>
    <row r="6" spans="1:26" s="13" customFormat="1" ht="21" customHeight="1" thickBot="1">
      <c r="A6" s="331" t="s">
        <v>10</v>
      </c>
      <c r="B6" s="14" t="s">
        <v>11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347" t="s">
        <v>12</v>
      </c>
      <c r="S6" s="348"/>
      <c r="T6" s="348"/>
      <c r="U6" s="348"/>
      <c r="V6" s="349"/>
      <c r="X6" s="18" t="s">
        <v>11</v>
      </c>
      <c r="Y6" s="19"/>
      <c r="Z6" s="20"/>
    </row>
    <row r="7" spans="1:26" s="13" customFormat="1" ht="21" customHeight="1" thickBot="1">
      <c r="A7" s="332"/>
      <c r="B7" s="350" t="s">
        <v>13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21"/>
      <c r="R7" s="353"/>
      <c r="S7" s="354"/>
      <c r="T7" s="354"/>
      <c r="U7" s="354"/>
      <c r="V7" s="355"/>
      <c r="X7" s="356" t="s">
        <v>14</v>
      </c>
      <c r="Y7" s="357"/>
      <c r="Z7" s="358"/>
    </row>
    <row r="8" spans="1:26" s="13" customFormat="1" ht="21" customHeight="1">
      <c r="A8" s="332"/>
      <c r="B8" s="335" t="s">
        <v>15</v>
      </c>
      <c r="C8" s="335" t="s">
        <v>16</v>
      </c>
      <c r="D8" s="335" t="s">
        <v>17</v>
      </c>
      <c r="E8" s="335" t="s">
        <v>18</v>
      </c>
      <c r="F8" s="335" t="s">
        <v>15</v>
      </c>
      <c r="G8" s="342" t="s">
        <v>19</v>
      </c>
      <c r="H8" s="338" t="s">
        <v>17</v>
      </c>
      <c r="I8" s="335" t="s">
        <v>20</v>
      </c>
      <c r="J8" s="338" t="s">
        <v>17</v>
      </c>
      <c r="K8" s="335" t="s">
        <v>21</v>
      </c>
      <c r="L8" s="335" t="s">
        <v>22</v>
      </c>
      <c r="M8" s="338" t="s">
        <v>17</v>
      </c>
      <c r="N8" s="335" t="s">
        <v>23</v>
      </c>
      <c r="O8" s="335" t="s">
        <v>24</v>
      </c>
      <c r="P8" s="335" t="s">
        <v>25</v>
      </c>
      <c r="Q8" s="21"/>
      <c r="R8" s="339" t="s">
        <v>26</v>
      </c>
      <c r="S8" s="325" t="s">
        <v>27</v>
      </c>
      <c r="T8" s="325" t="s">
        <v>28</v>
      </c>
      <c r="U8" s="325" t="s">
        <v>29</v>
      </c>
      <c r="V8" s="328" t="s">
        <v>30</v>
      </c>
      <c r="X8" s="331" t="s">
        <v>10</v>
      </c>
      <c r="Y8" s="333" t="s">
        <v>17</v>
      </c>
      <c r="Z8" s="305" t="s">
        <v>31</v>
      </c>
    </row>
    <row r="9" spans="1:26" s="13" customFormat="1" ht="21" customHeight="1">
      <c r="A9" s="332"/>
      <c r="B9" s="336"/>
      <c r="C9" s="336"/>
      <c r="D9" s="359"/>
      <c r="E9" s="336"/>
      <c r="F9" s="336"/>
      <c r="G9" s="343"/>
      <c r="H9" s="336"/>
      <c r="I9" s="336"/>
      <c r="J9" s="336"/>
      <c r="K9" s="336"/>
      <c r="L9" s="336"/>
      <c r="M9" s="336"/>
      <c r="N9" s="336"/>
      <c r="O9" s="336"/>
      <c r="P9" s="336"/>
      <c r="Q9" s="17"/>
      <c r="R9" s="340"/>
      <c r="S9" s="326"/>
      <c r="T9" s="326"/>
      <c r="U9" s="326"/>
      <c r="V9" s="329"/>
      <c r="X9" s="332"/>
      <c r="Y9" s="334"/>
      <c r="Z9" s="306"/>
    </row>
    <row r="10" spans="1:26" s="13" customFormat="1" ht="21" customHeight="1" thickBot="1">
      <c r="A10" s="332"/>
      <c r="B10" s="337"/>
      <c r="C10" s="337"/>
      <c r="D10" s="360"/>
      <c r="E10" s="337"/>
      <c r="F10" s="337"/>
      <c r="G10" s="344"/>
      <c r="H10" s="337"/>
      <c r="I10" s="337"/>
      <c r="J10" s="337"/>
      <c r="K10" s="337"/>
      <c r="L10" s="337"/>
      <c r="M10" s="337"/>
      <c r="N10" s="337"/>
      <c r="O10" s="337"/>
      <c r="P10" s="337"/>
      <c r="Q10" s="21"/>
      <c r="R10" s="341"/>
      <c r="S10" s="327"/>
      <c r="T10" s="327"/>
      <c r="U10" s="327"/>
      <c r="V10" s="330"/>
      <c r="X10" s="332"/>
      <c r="Y10" s="334"/>
      <c r="Z10" s="306"/>
    </row>
    <row r="11" spans="1:26" s="22" customFormat="1" ht="26.25" customHeight="1" thickBot="1">
      <c r="A11" s="307" t="s">
        <v>32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9"/>
      <c r="Q11" s="6"/>
      <c r="R11" s="310" t="s">
        <v>32</v>
      </c>
      <c r="S11" s="311"/>
      <c r="T11" s="311"/>
      <c r="U11" s="311"/>
      <c r="V11" s="312"/>
      <c r="W11" s="13"/>
      <c r="X11" s="313" t="s">
        <v>32</v>
      </c>
      <c r="Y11" s="314"/>
      <c r="Z11" s="315"/>
    </row>
    <row r="12" spans="1:26" ht="26.25" customHeight="1" thickBot="1">
      <c r="A12" s="23" t="s">
        <v>33</v>
      </c>
      <c r="B12" s="24">
        <f t="shared" ref="B12:O12" si="0">SUM(B13:B21)</f>
        <v>12</v>
      </c>
      <c r="C12" s="25">
        <f t="shared" si="0"/>
        <v>24447.079999999998</v>
      </c>
      <c r="D12" s="24">
        <f>SUM(D13:D21)</f>
        <v>0</v>
      </c>
      <c r="E12" s="26">
        <f>SUM(E13:E21)</f>
        <v>0</v>
      </c>
      <c r="F12" s="24">
        <f>SUM(F13:F21)</f>
        <v>12</v>
      </c>
      <c r="G12" s="26">
        <f>SUM(G13:G21)</f>
        <v>24447.079999999998</v>
      </c>
      <c r="H12" s="27">
        <f t="shared" si="0"/>
        <v>0</v>
      </c>
      <c r="I12" s="28">
        <f t="shared" si="0"/>
        <v>0</v>
      </c>
      <c r="J12" s="24">
        <f t="shared" si="0"/>
        <v>12</v>
      </c>
      <c r="K12" s="29">
        <f t="shared" si="0"/>
        <v>52678.82</v>
      </c>
      <c r="L12" s="28">
        <f t="shared" si="0"/>
        <v>0</v>
      </c>
      <c r="M12" s="27">
        <f t="shared" si="0"/>
        <v>0</v>
      </c>
      <c r="N12" s="30">
        <f t="shared" si="0"/>
        <v>0</v>
      </c>
      <c r="O12" s="28">
        <f t="shared" si="0"/>
        <v>0</v>
      </c>
      <c r="P12" s="31">
        <f>SUM(P13:P21)</f>
        <v>77125.899999999994</v>
      </c>
      <c r="Q12" s="10"/>
      <c r="R12" s="32">
        <f>SUM(R13:R21)</f>
        <v>0</v>
      </c>
      <c r="S12" s="33">
        <f>SUM(S13:S21)</f>
        <v>0</v>
      </c>
      <c r="T12" s="34">
        <f>SUM(T13:T21)</f>
        <v>0</v>
      </c>
      <c r="U12" s="33">
        <f>SUM(U13:U21)</f>
        <v>0</v>
      </c>
      <c r="V12" s="35">
        <f>SUM(V13:V21)</f>
        <v>0</v>
      </c>
      <c r="W12" s="13"/>
      <c r="X12" s="36" t="s">
        <v>33</v>
      </c>
      <c r="Y12" s="37">
        <f>SUM(Y13:Y21)</f>
        <v>4</v>
      </c>
      <c r="Z12" s="38">
        <f>SUM(Z13:Z21)</f>
        <v>6554.6</v>
      </c>
    </row>
    <row r="13" spans="1:26" ht="18.75" customHeight="1">
      <c r="A13" s="39" t="s">
        <v>34</v>
      </c>
      <c r="B13" s="40"/>
      <c r="C13" s="41"/>
      <c r="D13" s="40"/>
      <c r="E13" s="42"/>
      <c r="F13" s="43"/>
      <c r="G13" s="44">
        <f>C13+E13</f>
        <v>0</v>
      </c>
      <c r="H13" s="45"/>
      <c r="I13" s="46"/>
      <c r="J13" s="40"/>
      <c r="K13" s="47"/>
      <c r="L13" s="48"/>
      <c r="M13" s="45"/>
      <c r="N13" s="49"/>
      <c r="O13" s="46"/>
      <c r="P13" s="50">
        <f>G13+I13+K13+L13+N13+O13</f>
        <v>0</v>
      </c>
      <c r="Q13" s="6"/>
      <c r="R13" s="51"/>
      <c r="S13" s="52"/>
      <c r="T13" s="53"/>
      <c r="U13" s="52"/>
      <c r="V13" s="54">
        <f t="shared" ref="V13:V21" si="1">SUM(R13:U13)</f>
        <v>0</v>
      </c>
      <c r="W13" s="13"/>
      <c r="X13" s="55"/>
      <c r="Y13" s="56"/>
      <c r="Z13" s="57"/>
    </row>
    <row r="14" spans="1:26" ht="18.75" customHeight="1">
      <c r="A14" s="58" t="s">
        <v>35</v>
      </c>
      <c r="B14" s="59"/>
      <c r="C14" s="60"/>
      <c r="D14" s="59"/>
      <c r="E14" s="61"/>
      <c r="F14" s="59"/>
      <c r="G14" s="44">
        <f>C14+E14</f>
        <v>0</v>
      </c>
      <c r="H14" s="62"/>
      <c r="I14" s="63"/>
      <c r="J14" s="59"/>
      <c r="K14" s="64"/>
      <c r="L14" s="65"/>
      <c r="M14" s="62"/>
      <c r="N14" s="66"/>
      <c r="O14" s="63"/>
      <c r="P14" s="50">
        <f>G14+I14+K14+L14+N14+O14</f>
        <v>0</v>
      </c>
      <c r="Q14" s="6"/>
      <c r="R14" s="67"/>
      <c r="S14" s="68"/>
      <c r="T14" s="64"/>
      <c r="U14" s="68"/>
      <c r="V14" s="54">
        <f t="shared" si="1"/>
        <v>0</v>
      </c>
      <c r="W14" s="13"/>
      <c r="X14" s="69" t="s">
        <v>35</v>
      </c>
      <c r="Y14" s="70"/>
      <c r="Z14" s="71"/>
    </row>
    <row r="15" spans="1:26" ht="18.75" customHeight="1">
      <c r="A15" s="58" t="s">
        <v>36</v>
      </c>
      <c r="B15" s="59"/>
      <c r="C15" s="60"/>
      <c r="D15" s="59"/>
      <c r="E15" s="61"/>
      <c r="F15" s="59"/>
      <c r="G15" s="44">
        <f>C15+E15</f>
        <v>0</v>
      </c>
      <c r="H15" s="62"/>
      <c r="I15" s="63"/>
      <c r="J15" s="59"/>
      <c r="K15" s="64"/>
      <c r="L15" s="65"/>
      <c r="M15" s="62"/>
      <c r="N15" s="66"/>
      <c r="O15" s="63"/>
      <c r="P15" s="50">
        <f t="shared" ref="P15:P47" si="2">G15+I15+K15+L15+N15+O15</f>
        <v>0</v>
      </c>
      <c r="Q15" s="10"/>
      <c r="R15" s="67"/>
      <c r="S15" s="68"/>
      <c r="T15" s="64"/>
      <c r="U15" s="68"/>
      <c r="V15" s="54">
        <f t="shared" si="1"/>
        <v>0</v>
      </c>
      <c r="W15" s="13"/>
      <c r="X15" s="58" t="s">
        <v>36</v>
      </c>
      <c r="Y15" s="72"/>
      <c r="Z15" s="68"/>
    </row>
    <row r="16" spans="1:26" ht="18.75" customHeight="1">
      <c r="A16" s="58" t="s">
        <v>37</v>
      </c>
      <c r="B16" s="59"/>
      <c r="C16" s="60"/>
      <c r="D16" s="59"/>
      <c r="E16" s="61"/>
      <c r="F16" s="59"/>
      <c r="G16" s="44">
        <f>C16+E16</f>
        <v>0</v>
      </c>
      <c r="H16" s="62"/>
      <c r="I16" s="63"/>
      <c r="J16" s="59"/>
      <c r="K16" s="64"/>
      <c r="L16" s="65"/>
      <c r="M16" s="62"/>
      <c r="N16" s="66"/>
      <c r="O16" s="63"/>
      <c r="P16" s="50">
        <f t="shared" si="2"/>
        <v>0</v>
      </c>
      <c r="Q16" s="6"/>
      <c r="R16" s="67"/>
      <c r="S16" s="68"/>
      <c r="T16" s="64"/>
      <c r="U16" s="68"/>
      <c r="V16" s="54">
        <f t="shared" si="1"/>
        <v>0</v>
      </c>
      <c r="W16" s="13"/>
      <c r="X16" s="58" t="s">
        <v>37</v>
      </c>
      <c r="Y16" s="72"/>
      <c r="Z16" s="68"/>
    </row>
    <row r="17" spans="1:26" ht="18.75" customHeight="1">
      <c r="A17" s="58" t="s">
        <v>38</v>
      </c>
      <c r="B17" s="59">
        <v>1</v>
      </c>
      <c r="C17" s="60">
        <v>3409.04</v>
      </c>
      <c r="D17" s="59"/>
      <c r="E17" s="61"/>
      <c r="F17" s="73">
        <f t="shared" ref="F17:G21" si="3">B17+D17</f>
        <v>1</v>
      </c>
      <c r="G17" s="44">
        <f t="shared" si="3"/>
        <v>3409.04</v>
      </c>
      <c r="H17" s="62"/>
      <c r="I17" s="63"/>
      <c r="J17" s="59">
        <v>1</v>
      </c>
      <c r="K17" s="64">
        <v>8658</v>
      </c>
      <c r="L17" s="65"/>
      <c r="M17" s="62"/>
      <c r="N17" s="66"/>
      <c r="O17" s="63"/>
      <c r="P17" s="50">
        <f t="shared" si="2"/>
        <v>12067.04</v>
      </c>
      <c r="Q17" s="6"/>
      <c r="R17" s="67"/>
      <c r="S17" s="68"/>
      <c r="T17" s="64"/>
      <c r="U17" s="68"/>
      <c r="V17" s="54">
        <f t="shared" si="1"/>
        <v>0</v>
      </c>
      <c r="W17" s="13"/>
      <c r="X17" s="58" t="s">
        <v>38</v>
      </c>
      <c r="Y17" s="72"/>
      <c r="Z17" s="68"/>
    </row>
    <row r="18" spans="1:26" ht="18.75" customHeight="1">
      <c r="A18" s="58" t="s">
        <v>39</v>
      </c>
      <c r="B18" s="59">
        <v>3</v>
      </c>
      <c r="C18" s="60">
        <v>7907.08</v>
      </c>
      <c r="D18" s="59"/>
      <c r="E18" s="61"/>
      <c r="F18" s="73">
        <f t="shared" si="3"/>
        <v>3</v>
      </c>
      <c r="G18" s="44">
        <f t="shared" si="3"/>
        <v>7907.08</v>
      </c>
      <c r="H18" s="62"/>
      <c r="I18" s="63"/>
      <c r="J18" s="59">
        <v>3</v>
      </c>
      <c r="K18" s="64">
        <v>16374</v>
      </c>
      <c r="L18" s="65"/>
      <c r="M18" s="62"/>
      <c r="N18" s="66"/>
      <c r="O18" s="63"/>
      <c r="P18" s="50">
        <f t="shared" si="2"/>
        <v>24281.08</v>
      </c>
      <c r="Q18" s="10"/>
      <c r="R18" s="67"/>
      <c r="S18" s="68"/>
      <c r="T18" s="64"/>
      <c r="U18" s="68"/>
      <c r="V18" s="54">
        <f t="shared" si="1"/>
        <v>0</v>
      </c>
      <c r="W18" s="13"/>
      <c r="X18" s="58" t="s">
        <v>39</v>
      </c>
      <c r="Y18" s="72">
        <v>1</v>
      </c>
      <c r="Z18" s="68">
        <v>2053.59</v>
      </c>
    </row>
    <row r="19" spans="1:26" ht="18.75" customHeight="1">
      <c r="A19" s="58" t="s">
        <v>40</v>
      </c>
      <c r="B19" s="59">
        <v>8</v>
      </c>
      <c r="C19" s="60">
        <v>13130.96</v>
      </c>
      <c r="D19" s="59"/>
      <c r="E19" s="61"/>
      <c r="F19" s="73">
        <f t="shared" si="3"/>
        <v>8</v>
      </c>
      <c r="G19" s="44">
        <f t="shared" si="3"/>
        <v>13130.96</v>
      </c>
      <c r="H19" s="62"/>
      <c r="I19" s="63"/>
      <c r="J19" s="59">
        <v>8</v>
      </c>
      <c r="K19" s="64">
        <v>27646.82</v>
      </c>
      <c r="L19" s="65"/>
      <c r="M19" s="62"/>
      <c r="N19" s="66"/>
      <c r="O19" s="63"/>
      <c r="P19" s="50">
        <f t="shared" si="2"/>
        <v>40777.78</v>
      </c>
      <c r="Q19" s="6"/>
      <c r="R19" s="67"/>
      <c r="S19" s="68"/>
      <c r="T19" s="64"/>
      <c r="U19" s="68"/>
      <c r="V19" s="54">
        <f t="shared" si="1"/>
        <v>0</v>
      </c>
      <c r="W19" s="13"/>
      <c r="X19" s="58" t="s">
        <v>40</v>
      </c>
      <c r="Y19" s="72">
        <v>1</v>
      </c>
      <c r="Z19" s="68">
        <v>2751.49</v>
      </c>
    </row>
    <row r="20" spans="1:26" ht="18.75" customHeight="1">
      <c r="A20" s="58" t="s">
        <v>41</v>
      </c>
      <c r="B20" s="59"/>
      <c r="C20" s="60"/>
      <c r="D20" s="59"/>
      <c r="E20" s="61"/>
      <c r="F20" s="59"/>
      <c r="G20" s="44">
        <f t="shared" si="3"/>
        <v>0</v>
      </c>
      <c r="H20" s="62"/>
      <c r="I20" s="63"/>
      <c r="J20" s="59"/>
      <c r="K20" s="64"/>
      <c r="L20" s="65"/>
      <c r="M20" s="62"/>
      <c r="N20" s="66"/>
      <c r="O20" s="63"/>
      <c r="P20" s="50">
        <f t="shared" si="2"/>
        <v>0</v>
      </c>
      <c r="Q20" s="6"/>
      <c r="R20" s="67"/>
      <c r="S20" s="68"/>
      <c r="T20" s="64"/>
      <c r="U20" s="68"/>
      <c r="V20" s="54">
        <f t="shared" si="1"/>
        <v>0</v>
      </c>
      <c r="W20" s="13"/>
      <c r="X20" s="58" t="s">
        <v>41</v>
      </c>
      <c r="Y20" s="72"/>
      <c r="Z20" s="68"/>
    </row>
    <row r="21" spans="1:26" ht="18.75" customHeight="1" thickBot="1">
      <c r="A21" s="74" t="s">
        <v>42</v>
      </c>
      <c r="B21" s="75"/>
      <c r="C21" s="76"/>
      <c r="D21" s="75"/>
      <c r="E21" s="77"/>
      <c r="F21" s="78"/>
      <c r="G21" s="44">
        <f t="shared" si="3"/>
        <v>0</v>
      </c>
      <c r="H21" s="79"/>
      <c r="I21" s="80"/>
      <c r="J21" s="75"/>
      <c r="K21" s="81"/>
      <c r="L21" s="82"/>
      <c r="M21" s="79"/>
      <c r="N21" s="83"/>
      <c r="O21" s="80"/>
      <c r="P21" s="50">
        <f t="shared" si="2"/>
        <v>0</v>
      </c>
      <c r="Q21" s="10"/>
      <c r="R21" s="67"/>
      <c r="S21" s="68"/>
      <c r="T21" s="64"/>
      <c r="U21" s="68"/>
      <c r="V21" s="54">
        <f t="shared" si="1"/>
        <v>0</v>
      </c>
      <c r="W21" s="13"/>
      <c r="X21" s="84" t="s">
        <v>42</v>
      </c>
      <c r="Y21" s="85">
        <v>2</v>
      </c>
      <c r="Z21" s="86">
        <v>1749.52</v>
      </c>
    </row>
    <row r="22" spans="1:26" ht="26.25" customHeight="1" thickBot="1">
      <c r="A22" s="23" t="s">
        <v>43</v>
      </c>
      <c r="B22" s="24">
        <f t="shared" ref="B22:H22" si="4">SUM(B23:B28)</f>
        <v>16</v>
      </c>
      <c r="C22" s="87">
        <f t="shared" si="4"/>
        <v>11679.25</v>
      </c>
      <c r="D22" s="88">
        <f t="shared" si="4"/>
        <v>0</v>
      </c>
      <c r="E22" s="87">
        <f t="shared" si="4"/>
        <v>0</v>
      </c>
      <c r="F22" s="37">
        <f>SUM(F23:F28)</f>
        <v>16</v>
      </c>
      <c r="G22" s="89">
        <f>SUM(G23:G28)</f>
        <v>11679.25</v>
      </c>
      <c r="H22" s="90">
        <f t="shared" si="4"/>
        <v>0</v>
      </c>
      <c r="I22" s="91">
        <f>SUM(H23:H28)</f>
        <v>0</v>
      </c>
      <c r="J22" s="24">
        <f t="shared" ref="J22:P22" si="5">SUM(J23:J28)</f>
        <v>15</v>
      </c>
      <c r="K22" s="29">
        <f t="shared" si="5"/>
        <v>16722.82</v>
      </c>
      <c r="L22" s="28">
        <f t="shared" si="5"/>
        <v>0</v>
      </c>
      <c r="M22" s="27">
        <f t="shared" si="5"/>
        <v>0</v>
      </c>
      <c r="N22" s="30">
        <f t="shared" si="5"/>
        <v>0</v>
      </c>
      <c r="O22" s="91">
        <f t="shared" si="5"/>
        <v>0</v>
      </c>
      <c r="P22" s="31">
        <f t="shared" si="5"/>
        <v>28402.07</v>
      </c>
      <c r="Q22" s="6"/>
      <c r="R22" s="32">
        <f>SUM(R23:R28)</f>
        <v>0</v>
      </c>
      <c r="S22" s="33">
        <f>SUM(S23:S28)</f>
        <v>0</v>
      </c>
      <c r="T22" s="34">
        <f>SUM(T23:T28)</f>
        <v>0</v>
      </c>
      <c r="U22" s="33">
        <f>SUM(U23:U28)</f>
        <v>0</v>
      </c>
      <c r="V22" s="35">
        <f>SUM(V23:V28)</f>
        <v>0</v>
      </c>
      <c r="W22" s="13"/>
      <c r="X22" s="92" t="s">
        <v>44</v>
      </c>
      <c r="Y22" s="93">
        <f>SUM(Y23:Y28)</f>
        <v>10</v>
      </c>
      <c r="Z22" s="94">
        <f>SUM(Z23:Z28)</f>
        <v>7059.26</v>
      </c>
    </row>
    <row r="23" spans="1:26" ht="18.75" customHeight="1">
      <c r="A23" s="39" t="s">
        <v>45</v>
      </c>
      <c r="B23" s="59"/>
      <c r="C23" s="60"/>
      <c r="D23" s="59"/>
      <c r="E23" s="61"/>
      <c r="F23" s="59"/>
      <c r="G23" s="44">
        <f t="shared" ref="G23:G28" si="6">C23+E23</f>
        <v>0</v>
      </c>
      <c r="H23" s="62"/>
      <c r="I23" s="63"/>
      <c r="J23" s="59"/>
      <c r="K23" s="64"/>
      <c r="L23" s="65"/>
      <c r="M23" s="62"/>
      <c r="N23" s="66"/>
      <c r="O23" s="63"/>
      <c r="P23" s="50">
        <f t="shared" si="2"/>
        <v>0</v>
      </c>
      <c r="Q23" s="6"/>
      <c r="R23" s="51"/>
      <c r="S23" s="52"/>
      <c r="T23" s="53"/>
      <c r="U23" s="52"/>
      <c r="V23" s="95">
        <f t="shared" ref="V23:V28" si="7">SUM(R23:U23)</f>
        <v>0</v>
      </c>
      <c r="W23" s="13"/>
      <c r="X23" s="96" t="s">
        <v>46</v>
      </c>
      <c r="Y23" s="97">
        <v>3</v>
      </c>
      <c r="Z23" s="52">
        <v>1611.1</v>
      </c>
    </row>
    <row r="24" spans="1:26" ht="18.75" customHeight="1">
      <c r="A24" s="98" t="s">
        <v>47</v>
      </c>
      <c r="B24" s="59"/>
      <c r="C24" s="60"/>
      <c r="D24" s="59"/>
      <c r="E24" s="61"/>
      <c r="F24" s="59"/>
      <c r="G24" s="44">
        <f t="shared" si="6"/>
        <v>0</v>
      </c>
      <c r="H24" s="62"/>
      <c r="I24" s="63"/>
      <c r="J24" s="59"/>
      <c r="K24" s="64"/>
      <c r="L24" s="65"/>
      <c r="M24" s="62"/>
      <c r="N24" s="66"/>
      <c r="O24" s="63"/>
      <c r="P24" s="50">
        <f t="shared" si="2"/>
        <v>0</v>
      </c>
      <c r="Q24" s="10"/>
      <c r="R24" s="67"/>
      <c r="S24" s="68"/>
      <c r="T24" s="64"/>
      <c r="U24" s="68"/>
      <c r="V24" s="54">
        <f t="shared" si="7"/>
        <v>0</v>
      </c>
      <c r="W24" s="13"/>
      <c r="X24" s="98" t="s">
        <v>48</v>
      </c>
      <c r="Y24" s="72">
        <v>1</v>
      </c>
      <c r="Z24" s="68">
        <v>781.28</v>
      </c>
    </row>
    <row r="25" spans="1:26" ht="18.75" customHeight="1">
      <c r="A25" s="98" t="s">
        <v>49</v>
      </c>
      <c r="B25" s="59"/>
      <c r="C25" s="60"/>
      <c r="D25" s="59"/>
      <c r="E25" s="61"/>
      <c r="F25" s="59"/>
      <c r="G25" s="44">
        <f t="shared" si="6"/>
        <v>0</v>
      </c>
      <c r="H25" s="62"/>
      <c r="I25" s="63"/>
      <c r="J25" s="59"/>
      <c r="K25" s="64"/>
      <c r="L25" s="65"/>
      <c r="M25" s="62"/>
      <c r="N25" s="66"/>
      <c r="O25" s="63"/>
      <c r="P25" s="50">
        <f t="shared" si="2"/>
        <v>0</v>
      </c>
      <c r="Q25" s="6"/>
      <c r="R25" s="67"/>
      <c r="S25" s="68"/>
      <c r="T25" s="64"/>
      <c r="U25" s="68"/>
      <c r="V25" s="54">
        <f t="shared" si="7"/>
        <v>0</v>
      </c>
      <c r="W25" s="13"/>
      <c r="X25" s="98" t="s">
        <v>50</v>
      </c>
      <c r="Y25" s="72">
        <v>3</v>
      </c>
      <c r="Z25" s="68">
        <v>2382.16</v>
      </c>
    </row>
    <row r="26" spans="1:26" ht="18.75" customHeight="1">
      <c r="A26" s="98" t="s">
        <v>51</v>
      </c>
      <c r="B26" s="59">
        <v>8</v>
      </c>
      <c r="C26" s="60">
        <v>6081.47</v>
      </c>
      <c r="D26" s="59"/>
      <c r="E26" s="61"/>
      <c r="F26" s="73">
        <f>B26+D26</f>
        <v>8</v>
      </c>
      <c r="G26" s="44">
        <f t="shared" si="6"/>
        <v>6081.47</v>
      </c>
      <c r="H26" s="62"/>
      <c r="I26" s="63"/>
      <c r="J26" s="59">
        <v>7</v>
      </c>
      <c r="K26" s="64">
        <v>7826</v>
      </c>
      <c r="L26" s="65"/>
      <c r="M26" s="62"/>
      <c r="N26" s="66"/>
      <c r="O26" s="63"/>
      <c r="P26" s="50">
        <f t="shared" si="2"/>
        <v>13907.470000000001</v>
      </c>
      <c r="Q26" s="6"/>
      <c r="R26" s="67"/>
      <c r="S26" s="68"/>
      <c r="T26" s="64"/>
      <c r="U26" s="68"/>
      <c r="V26" s="54">
        <f t="shared" si="7"/>
        <v>0</v>
      </c>
      <c r="W26" s="13"/>
      <c r="X26" s="98" t="s">
        <v>52</v>
      </c>
      <c r="Y26" s="72">
        <v>2</v>
      </c>
      <c r="Z26" s="68">
        <v>1453.28</v>
      </c>
    </row>
    <row r="27" spans="1:26" ht="18.75" customHeight="1">
      <c r="A27" s="98" t="s">
        <v>53</v>
      </c>
      <c r="B27" s="59">
        <v>4</v>
      </c>
      <c r="C27" s="60">
        <v>2704.52</v>
      </c>
      <c r="D27" s="59"/>
      <c r="E27" s="61"/>
      <c r="F27" s="73">
        <f>B27+D27</f>
        <v>4</v>
      </c>
      <c r="G27" s="44">
        <f t="shared" si="6"/>
        <v>2704.52</v>
      </c>
      <c r="H27" s="62"/>
      <c r="I27" s="63"/>
      <c r="J27" s="59">
        <v>4</v>
      </c>
      <c r="K27" s="64">
        <v>4472</v>
      </c>
      <c r="L27" s="65"/>
      <c r="M27" s="62"/>
      <c r="N27" s="66"/>
      <c r="O27" s="63"/>
      <c r="P27" s="50">
        <f t="shared" si="2"/>
        <v>7176.52</v>
      </c>
      <c r="Q27" s="10"/>
      <c r="R27" s="67"/>
      <c r="S27" s="68"/>
      <c r="T27" s="64"/>
      <c r="U27" s="68"/>
      <c r="V27" s="54">
        <f t="shared" si="7"/>
        <v>0</v>
      </c>
      <c r="W27" s="13"/>
      <c r="X27" s="98" t="s">
        <v>54</v>
      </c>
      <c r="Y27" s="72">
        <v>1</v>
      </c>
      <c r="Z27" s="68">
        <v>831.44</v>
      </c>
    </row>
    <row r="28" spans="1:26" ht="18.75" customHeight="1" thickBot="1">
      <c r="A28" s="99" t="s">
        <v>55</v>
      </c>
      <c r="B28" s="59">
        <v>4</v>
      </c>
      <c r="C28" s="60">
        <v>2893.26</v>
      </c>
      <c r="D28" s="59"/>
      <c r="E28" s="61"/>
      <c r="F28" s="73">
        <f>B28+D28</f>
        <v>4</v>
      </c>
      <c r="G28" s="44">
        <f t="shared" si="6"/>
        <v>2893.26</v>
      </c>
      <c r="H28" s="62"/>
      <c r="I28" s="63"/>
      <c r="J28" s="59">
        <v>4</v>
      </c>
      <c r="K28" s="64">
        <v>4424.82</v>
      </c>
      <c r="L28" s="65"/>
      <c r="M28" s="62"/>
      <c r="N28" s="66"/>
      <c r="O28" s="63"/>
      <c r="P28" s="50">
        <f t="shared" si="2"/>
        <v>7318.08</v>
      </c>
      <c r="Q28" s="6"/>
      <c r="R28" s="100"/>
      <c r="S28" s="86"/>
      <c r="T28" s="101"/>
      <c r="U28" s="86"/>
      <c r="V28" s="102">
        <f t="shared" si="7"/>
        <v>0</v>
      </c>
      <c r="W28" s="13"/>
      <c r="X28" s="103" t="s">
        <v>56</v>
      </c>
      <c r="Y28" s="85"/>
      <c r="Z28" s="86"/>
    </row>
    <row r="29" spans="1:26" ht="26.25" customHeight="1" thickBot="1">
      <c r="A29" s="23" t="s">
        <v>57</v>
      </c>
      <c r="B29" s="24">
        <f t="shared" ref="B29:P29" si="8">SUM(B30:B35)</f>
        <v>65</v>
      </c>
      <c r="C29" s="25">
        <f t="shared" si="8"/>
        <v>40905.009999999995</v>
      </c>
      <c r="D29" s="104">
        <f t="shared" si="8"/>
        <v>0</v>
      </c>
      <c r="E29" s="26">
        <f t="shared" si="8"/>
        <v>0</v>
      </c>
      <c r="F29" s="104">
        <f t="shared" si="8"/>
        <v>65</v>
      </c>
      <c r="G29" s="26">
        <f t="shared" si="8"/>
        <v>40905.009999999995</v>
      </c>
      <c r="H29" s="27">
        <f t="shared" si="8"/>
        <v>0</v>
      </c>
      <c r="I29" s="91">
        <f t="shared" si="8"/>
        <v>0</v>
      </c>
      <c r="J29" s="24">
        <f t="shared" si="8"/>
        <v>46</v>
      </c>
      <c r="K29" s="29">
        <f t="shared" si="8"/>
        <v>50900.56</v>
      </c>
      <c r="L29" s="28">
        <f t="shared" si="8"/>
        <v>0</v>
      </c>
      <c r="M29" s="27">
        <f t="shared" si="8"/>
        <v>0</v>
      </c>
      <c r="N29" s="30">
        <f t="shared" si="8"/>
        <v>0</v>
      </c>
      <c r="O29" s="91">
        <f t="shared" si="8"/>
        <v>0</v>
      </c>
      <c r="P29" s="35">
        <f t="shared" si="8"/>
        <v>91805.569999999992</v>
      </c>
      <c r="Q29" s="6"/>
      <c r="R29" s="32">
        <f>SUM(R30:R35)</f>
        <v>0</v>
      </c>
      <c r="S29" s="38">
        <f>SUM(S30:S35)</f>
        <v>0</v>
      </c>
      <c r="T29" s="29">
        <f>SUM(T30:T35)</f>
        <v>0</v>
      </c>
      <c r="U29" s="38">
        <f>SUM(U30:U35)</f>
        <v>0</v>
      </c>
      <c r="V29" s="35">
        <f>SUM(V30:V35)</f>
        <v>0</v>
      </c>
      <c r="W29" s="13"/>
      <c r="X29" s="92" t="s">
        <v>58</v>
      </c>
      <c r="Y29" s="93">
        <f>SUM(Y30:Y35)</f>
        <v>245</v>
      </c>
      <c r="Z29" s="94">
        <f>SUM(Z30:Z35)</f>
        <v>185397.95</v>
      </c>
    </row>
    <row r="30" spans="1:26" ht="18.75" customHeight="1">
      <c r="A30" s="69" t="s">
        <v>59</v>
      </c>
      <c r="B30" s="59">
        <v>10</v>
      </c>
      <c r="C30" s="60">
        <v>6357.91</v>
      </c>
      <c r="D30" s="59"/>
      <c r="E30" s="61"/>
      <c r="F30" s="73">
        <f t="shared" ref="F30:G35" si="9">B30+D30</f>
        <v>10</v>
      </c>
      <c r="G30" s="44">
        <f t="shared" si="9"/>
        <v>6357.91</v>
      </c>
      <c r="H30" s="62"/>
      <c r="I30" s="63"/>
      <c r="J30" s="59">
        <v>6</v>
      </c>
      <c r="K30" s="64">
        <v>6476.46</v>
      </c>
      <c r="L30" s="65"/>
      <c r="M30" s="62"/>
      <c r="N30" s="66"/>
      <c r="O30" s="63"/>
      <c r="P30" s="50">
        <f t="shared" si="2"/>
        <v>12834.369999999999</v>
      </c>
      <c r="Q30" s="10"/>
      <c r="R30" s="51"/>
      <c r="S30" s="52"/>
      <c r="T30" s="53"/>
      <c r="U30" s="52"/>
      <c r="V30" s="95">
        <f t="shared" ref="V30:V35" si="10">SUM(R30:U30)</f>
        <v>0</v>
      </c>
      <c r="W30" s="13"/>
      <c r="X30" s="105" t="s">
        <v>60</v>
      </c>
      <c r="Y30" s="97">
        <v>229</v>
      </c>
      <c r="Z30" s="52">
        <v>175120.44</v>
      </c>
    </row>
    <row r="31" spans="1:26" ht="18.75" customHeight="1">
      <c r="A31" s="58" t="s">
        <v>61</v>
      </c>
      <c r="B31" s="59">
        <v>16</v>
      </c>
      <c r="C31" s="60">
        <v>9830.67</v>
      </c>
      <c r="D31" s="59"/>
      <c r="E31" s="61"/>
      <c r="F31" s="73">
        <f t="shared" si="9"/>
        <v>16</v>
      </c>
      <c r="G31" s="44">
        <f t="shared" si="9"/>
        <v>9830.67</v>
      </c>
      <c r="H31" s="62"/>
      <c r="I31" s="63"/>
      <c r="J31" s="59">
        <v>10</v>
      </c>
      <c r="K31" s="64">
        <v>11360</v>
      </c>
      <c r="L31" s="65"/>
      <c r="M31" s="62"/>
      <c r="N31" s="66"/>
      <c r="O31" s="63"/>
      <c r="P31" s="50">
        <f t="shared" si="2"/>
        <v>21190.67</v>
      </c>
      <c r="Q31" s="6"/>
      <c r="R31" s="67"/>
      <c r="S31" s="68"/>
      <c r="T31" s="64"/>
      <c r="U31" s="68"/>
      <c r="V31" s="54">
        <f t="shared" si="10"/>
        <v>0</v>
      </c>
      <c r="W31" s="13"/>
      <c r="X31" s="58" t="s">
        <v>62</v>
      </c>
      <c r="Y31" s="72">
        <v>14</v>
      </c>
      <c r="Z31" s="68">
        <v>9176.1</v>
      </c>
    </row>
    <row r="32" spans="1:26" ht="18.75" customHeight="1">
      <c r="A32" s="58" t="s">
        <v>63</v>
      </c>
      <c r="B32" s="59">
        <v>16</v>
      </c>
      <c r="C32" s="60">
        <v>10341.040000000001</v>
      </c>
      <c r="D32" s="59"/>
      <c r="E32" s="61"/>
      <c r="F32" s="73">
        <f t="shared" si="9"/>
        <v>16</v>
      </c>
      <c r="G32" s="44">
        <f t="shared" si="9"/>
        <v>10341.040000000001</v>
      </c>
      <c r="H32" s="62"/>
      <c r="I32" s="63"/>
      <c r="J32" s="59">
        <v>13</v>
      </c>
      <c r="K32" s="64">
        <v>14319.64</v>
      </c>
      <c r="L32" s="65"/>
      <c r="M32" s="62"/>
      <c r="N32" s="66"/>
      <c r="O32" s="63"/>
      <c r="P32" s="50">
        <f t="shared" si="2"/>
        <v>24660.68</v>
      </c>
      <c r="Q32" s="6"/>
      <c r="R32" s="67"/>
      <c r="S32" s="68"/>
      <c r="T32" s="64"/>
      <c r="U32" s="68"/>
      <c r="V32" s="54">
        <f t="shared" si="10"/>
        <v>0</v>
      </c>
      <c r="W32" s="13"/>
      <c r="X32" s="58" t="s">
        <v>64</v>
      </c>
      <c r="Y32" s="72">
        <v>2</v>
      </c>
      <c r="Z32" s="68">
        <v>1101.4100000000001</v>
      </c>
    </row>
    <row r="33" spans="1:26" ht="18.75" customHeight="1">
      <c r="A33" s="58" t="s">
        <v>65</v>
      </c>
      <c r="B33" s="59">
        <v>13</v>
      </c>
      <c r="C33" s="60">
        <v>7884.2</v>
      </c>
      <c r="D33" s="59"/>
      <c r="E33" s="61"/>
      <c r="F33" s="73">
        <f t="shared" si="9"/>
        <v>13</v>
      </c>
      <c r="G33" s="44">
        <f t="shared" si="9"/>
        <v>7884.2</v>
      </c>
      <c r="H33" s="62"/>
      <c r="I33" s="63"/>
      <c r="J33" s="59">
        <v>14</v>
      </c>
      <c r="K33" s="64">
        <v>15514.82</v>
      </c>
      <c r="L33" s="65"/>
      <c r="M33" s="62"/>
      <c r="N33" s="66"/>
      <c r="O33" s="63"/>
      <c r="P33" s="50">
        <f t="shared" si="2"/>
        <v>23399.02</v>
      </c>
      <c r="Q33" s="10"/>
      <c r="R33" s="67"/>
      <c r="S33" s="68"/>
      <c r="T33" s="64"/>
      <c r="U33" s="68"/>
      <c r="V33" s="54">
        <f t="shared" si="10"/>
        <v>0</v>
      </c>
      <c r="W33" s="13"/>
      <c r="X33" s="58" t="s">
        <v>66</v>
      </c>
      <c r="Y33" s="72"/>
      <c r="Z33" s="68"/>
    </row>
    <row r="34" spans="1:26" ht="18.75" customHeight="1">
      <c r="A34" s="58" t="s">
        <v>67</v>
      </c>
      <c r="B34" s="59">
        <v>7</v>
      </c>
      <c r="C34" s="60">
        <v>4543.5600000000004</v>
      </c>
      <c r="D34" s="59"/>
      <c r="E34" s="61"/>
      <c r="F34" s="73">
        <f t="shared" si="9"/>
        <v>7</v>
      </c>
      <c r="G34" s="44">
        <f t="shared" si="9"/>
        <v>4543.5600000000004</v>
      </c>
      <c r="H34" s="62"/>
      <c r="I34" s="63"/>
      <c r="J34" s="59"/>
      <c r="K34" s="64"/>
      <c r="L34" s="65"/>
      <c r="M34" s="62"/>
      <c r="N34" s="66"/>
      <c r="O34" s="63"/>
      <c r="P34" s="50">
        <f t="shared" si="2"/>
        <v>4543.5600000000004</v>
      </c>
      <c r="Q34" s="6"/>
      <c r="R34" s="67"/>
      <c r="S34" s="68"/>
      <c r="T34" s="64"/>
      <c r="U34" s="68"/>
      <c r="V34" s="54">
        <f t="shared" si="10"/>
        <v>0</v>
      </c>
      <c r="W34" s="13"/>
      <c r="X34" s="58" t="s">
        <v>68</v>
      </c>
      <c r="Y34" s="72"/>
      <c r="Z34" s="68"/>
    </row>
    <row r="35" spans="1:26" ht="18.75" customHeight="1" thickBot="1">
      <c r="A35" s="74" t="s">
        <v>69</v>
      </c>
      <c r="B35" s="59">
        <v>3</v>
      </c>
      <c r="C35" s="60">
        <v>1947.63</v>
      </c>
      <c r="D35" s="59"/>
      <c r="E35" s="61"/>
      <c r="F35" s="73">
        <f t="shared" si="9"/>
        <v>3</v>
      </c>
      <c r="G35" s="44">
        <f t="shared" si="9"/>
        <v>1947.63</v>
      </c>
      <c r="H35" s="62"/>
      <c r="I35" s="63"/>
      <c r="J35" s="59">
        <v>3</v>
      </c>
      <c r="K35" s="64">
        <v>3229.64</v>
      </c>
      <c r="L35" s="65"/>
      <c r="M35" s="62"/>
      <c r="N35" s="66"/>
      <c r="O35" s="63"/>
      <c r="P35" s="50">
        <f t="shared" si="2"/>
        <v>5177.2700000000004</v>
      </c>
      <c r="Q35" s="6"/>
      <c r="R35" s="100"/>
      <c r="S35" s="86"/>
      <c r="T35" s="101"/>
      <c r="U35" s="86"/>
      <c r="V35" s="102">
        <f t="shared" si="10"/>
        <v>0</v>
      </c>
      <c r="W35" s="13"/>
      <c r="X35" s="84" t="s">
        <v>70</v>
      </c>
      <c r="Y35" s="85"/>
      <c r="Z35" s="86"/>
    </row>
    <row r="36" spans="1:26" ht="26.25" customHeight="1" thickBot="1">
      <c r="A36" s="23" t="s">
        <v>71</v>
      </c>
      <c r="B36" s="24">
        <f t="shared" ref="B36:O36" si="11">SUM(B37:B41)</f>
        <v>22</v>
      </c>
      <c r="C36" s="25">
        <f t="shared" si="11"/>
        <v>13782.939999999999</v>
      </c>
      <c r="D36" s="24">
        <f>SUM(D37:D41)</f>
        <v>0</v>
      </c>
      <c r="E36" s="26">
        <f>SUM(E37:E41)</f>
        <v>0</v>
      </c>
      <c r="F36" s="24">
        <f>SUM(F37:F41)</f>
        <v>22</v>
      </c>
      <c r="G36" s="26">
        <f>SUM(G37:G41)</f>
        <v>13782.939999999999</v>
      </c>
      <c r="H36" s="27">
        <f t="shared" si="11"/>
        <v>0</v>
      </c>
      <c r="I36" s="91">
        <f t="shared" si="11"/>
        <v>0</v>
      </c>
      <c r="J36" s="24">
        <f t="shared" si="11"/>
        <v>9</v>
      </c>
      <c r="K36" s="29">
        <f t="shared" si="11"/>
        <v>8660.92</v>
      </c>
      <c r="L36" s="28">
        <f t="shared" si="11"/>
        <v>0</v>
      </c>
      <c r="M36" s="27">
        <f t="shared" si="11"/>
        <v>0</v>
      </c>
      <c r="N36" s="30">
        <f t="shared" si="11"/>
        <v>0</v>
      </c>
      <c r="O36" s="91">
        <f t="shared" si="11"/>
        <v>0</v>
      </c>
      <c r="P36" s="35">
        <f>SUM(P37:P41)</f>
        <v>22443.86</v>
      </c>
      <c r="Q36" s="10"/>
      <c r="R36" s="32">
        <f>SUM(R37:R41)</f>
        <v>0</v>
      </c>
      <c r="S36" s="38">
        <f>SUM(S37:S41)</f>
        <v>0</v>
      </c>
      <c r="T36" s="29">
        <f>SUM(T37:T41)</f>
        <v>0</v>
      </c>
      <c r="U36" s="38">
        <f>SUM(U37:U41)</f>
        <v>0</v>
      </c>
      <c r="V36" s="35">
        <f>SUM(V37:V41)</f>
        <v>0</v>
      </c>
      <c r="W36" s="13"/>
      <c r="X36" s="92" t="s">
        <v>72</v>
      </c>
      <c r="Y36" s="93">
        <f>SUM(Y37:Y41)</f>
        <v>4</v>
      </c>
      <c r="Z36" s="94">
        <f>SUM(Z37:Z41)</f>
        <v>2547.29</v>
      </c>
    </row>
    <row r="37" spans="1:26" ht="18.75" customHeight="1">
      <c r="A37" s="69" t="s">
        <v>73</v>
      </c>
      <c r="B37" s="59">
        <v>3</v>
      </c>
      <c r="C37" s="60">
        <v>1872.5</v>
      </c>
      <c r="D37" s="59"/>
      <c r="E37" s="61"/>
      <c r="F37" s="73">
        <f>B37+D37</f>
        <v>3</v>
      </c>
      <c r="G37" s="44">
        <f t="shared" ref="G37:G47" si="12">C37+E37</f>
        <v>1872.5</v>
      </c>
      <c r="H37" s="62"/>
      <c r="I37" s="63"/>
      <c r="J37" s="59"/>
      <c r="K37" s="64"/>
      <c r="L37" s="65"/>
      <c r="M37" s="62"/>
      <c r="N37" s="66"/>
      <c r="O37" s="63"/>
      <c r="P37" s="50">
        <f t="shared" si="2"/>
        <v>1872.5</v>
      </c>
      <c r="Q37" s="6"/>
      <c r="R37" s="51"/>
      <c r="S37" s="52"/>
      <c r="T37" s="53"/>
      <c r="U37" s="52"/>
      <c r="V37" s="54">
        <f>SUM(R37:U37)</f>
        <v>0</v>
      </c>
      <c r="W37" s="13"/>
      <c r="X37" s="105" t="s">
        <v>74</v>
      </c>
      <c r="Y37" s="97">
        <v>4</v>
      </c>
      <c r="Z37" s="52">
        <v>2547.29</v>
      </c>
    </row>
    <row r="38" spans="1:26" ht="18.75" customHeight="1">
      <c r="A38" s="58" t="s">
        <v>75</v>
      </c>
      <c r="B38" s="59">
        <v>12</v>
      </c>
      <c r="C38" s="60">
        <v>7485.25</v>
      </c>
      <c r="D38" s="59"/>
      <c r="E38" s="61"/>
      <c r="F38" s="73">
        <f>B38+D38</f>
        <v>12</v>
      </c>
      <c r="G38" s="44">
        <f t="shared" si="12"/>
        <v>7485.25</v>
      </c>
      <c r="H38" s="62"/>
      <c r="I38" s="63"/>
      <c r="J38" s="59">
        <v>3</v>
      </c>
      <c r="K38" s="64">
        <v>3354</v>
      </c>
      <c r="L38" s="65"/>
      <c r="M38" s="62"/>
      <c r="N38" s="66"/>
      <c r="O38" s="63"/>
      <c r="P38" s="50">
        <f t="shared" si="2"/>
        <v>10839.25</v>
      </c>
      <c r="Q38" s="6"/>
      <c r="R38" s="67"/>
      <c r="S38" s="68"/>
      <c r="T38" s="64"/>
      <c r="U38" s="68"/>
      <c r="V38" s="54">
        <f>SUM(R38:U38)</f>
        <v>0</v>
      </c>
      <c r="W38" s="13"/>
      <c r="X38" s="58" t="s">
        <v>76</v>
      </c>
      <c r="Y38" s="72"/>
      <c r="Z38" s="68"/>
    </row>
    <row r="39" spans="1:26" ht="18.75" customHeight="1">
      <c r="A39" s="58" t="s">
        <v>77</v>
      </c>
      <c r="B39" s="59">
        <v>2</v>
      </c>
      <c r="C39" s="60">
        <v>1231.6500000000001</v>
      </c>
      <c r="D39" s="59"/>
      <c r="E39" s="61"/>
      <c r="F39" s="73">
        <f>B39+D39</f>
        <v>2</v>
      </c>
      <c r="G39" s="44">
        <f t="shared" si="12"/>
        <v>1231.6500000000001</v>
      </c>
      <c r="H39" s="62"/>
      <c r="I39" s="63"/>
      <c r="J39" s="59">
        <v>2</v>
      </c>
      <c r="K39" s="64">
        <v>2236</v>
      </c>
      <c r="L39" s="65"/>
      <c r="M39" s="62"/>
      <c r="N39" s="66"/>
      <c r="O39" s="63"/>
      <c r="P39" s="50">
        <f t="shared" si="2"/>
        <v>3467.65</v>
      </c>
      <c r="Q39" s="10"/>
      <c r="R39" s="67"/>
      <c r="S39" s="68"/>
      <c r="T39" s="64"/>
      <c r="U39" s="68"/>
      <c r="V39" s="54">
        <f>SUM(R39:U39)</f>
        <v>0</v>
      </c>
      <c r="W39" s="13"/>
      <c r="X39" s="58" t="s">
        <v>78</v>
      </c>
      <c r="Y39" s="72"/>
      <c r="Z39" s="68"/>
    </row>
    <row r="40" spans="1:26" ht="18.75" customHeight="1">
      <c r="A40" s="58" t="s">
        <v>79</v>
      </c>
      <c r="B40" s="59">
        <v>5</v>
      </c>
      <c r="C40" s="60">
        <v>3193.54</v>
      </c>
      <c r="D40" s="59"/>
      <c r="E40" s="61"/>
      <c r="F40" s="73">
        <f>B40+D40</f>
        <v>5</v>
      </c>
      <c r="G40" s="44">
        <f t="shared" si="12"/>
        <v>3193.54</v>
      </c>
      <c r="H40" s="62"/>
      <c r="I40" s="63"/>
      <c r="J40" s="59">
        <v>4</v>
      </c>
      <c r="K40" s="64">
        <v>3070.92</v>
      </c>
      <c r="L40" s="65"/>
      <c r="M40" s="62"/>
      <c r="N40" s="66"/>
      <c r="O40" s="63"/>
      <c r="P40" s="50">
        <f t="shared" si="2"/>
        <v>6264.46</v>
      </c>
      <c r="Q40" s="6"/>
      <c r="R40" s="67"/>
      <c r="S40" s="68"/>
      <c r="T40" s="64"/>
      <c r="U40" s="68"/>
      <c r="V40" s="54">
        <f>SUM(R40:U40)</f>
        <v>0</v>
      </c>
      <c r="W40" s="13"/>
      <c r="X40" s="58" t="s">
        <v>80</v>
      </c>
      <c r="Y40" s="72"/>
      <c r="Z40" s="68"/>
    </row>
    <row r="41" spans="1:26" ht="18.75" customHeight="1" thickBot="1">
      <c r="A41" s="74" t="s">
        <v>81</v>
      </c>
      <c r="B41" s="59"/>
      <c r="C41" s="60"/>
      <c r="D41" s="59"/>
      <c r="E41" s="61"/>
      <c r="F41" s="59"/>
      <c r="G41" s="44">
        <f t="shared" si="12"/>
        <v>0</v>
      </c>
      <c r="H41" s="62"/>
      <c r="I41" s="63"/>
      <c r="J41" s="59"/>
      <c r="K41" s="64"/>
      <c r="L41" s="65"/>
      <c r="M41" s="62"/>
      <c r="N41" s="66"/>
      <c r="O41" s="63"/>
      <c r="P41" s="50">
        <f t="shared" si="2"/>
        <v>0</v>
      </c>
      <c r="Q41" s="6"/>
      <c r="R41" s="100"/>
      <c r="S41" s="86"/>
      <c r="T41" s="101"/>
      <c r="U41" s="86"/>
      <c r="V41" s="54">
        <f>SUM(R41:U41)</f>
        <v>0</v>
      </c>
      <c r="W41" s="13"/>
      <c r="X41" s="84" t="s">
        <v>82</v>
      </c>
      <c r="Y41" s="85"/>
      <c r="Z41" s="86"/>
    </row>
    <row r="42" spans="1:26" ht="26.25" customHeight="1" thickBot="1">
      <c r="A42" s="23" t="s">
        <v>83</v>
      </c>
      <c r="B42" s="24">
        <f t="shared" ref="B42:G42" si="13">SUM(B43:B47)</f>
        <v>0</v>
      </c>
      <c r="C42" s="25">
        <f t="shared" si="13"/>
        <v>0</v>
      </c>
      <c r="D42" s="104">
        <f t="shared" si="13"/>
        <v>0</v>
      </c>
      <c r="E42" s="26">
        <f t="shared" si="13"/>
        <v>0</v>
      </c>
      <c r="F42" s="104">
        <f t="shared" si="13"/>
        <v>0</v>
      </c>
      <c r="G42" s="26">
        <f t="shared" si="13"/>
        <v>0</v>
      </c>
      <c r="H42" s="27">
        <f t="shared" ref="H42:P42" si="14">SUM(H43:H47)</f>
        <v>0</v>
      </c>
      <c r="I42" s="91">
        <f t="shared" si="14"/>
        <v>0</v>
      </c>
      <c r="J42" s="24">
        <f t="shared" si="14"/>
        <v>0</v>
      </c>
      <c r="K42" s="29">
        <f t="shared" si="14"/>
        <v>0</v>
      </c>
      <c r="L42" s="28">
        <f t="shared" si="14"/>
        <v>0</v>
      </c>
      <c r="M42" s="27">
        <f t="shared" si="14"/>
        <v>0</v>
      </c>
      <c r="N42" s="30">
        <f t="shared" si="14"/>
        <v>0</v>
      </c>
      <c r="O42" s="91">
        <f t="shared" si="14"/>
        <v>0</v>
      </c>
      <c r="P42" s="35">
        <f t="shared" si="14"/>
        <v>0</v>
      </c>
      <c r="Q42" s="10"/>
      <c r="R42" s="32">
        <f>SUM(R43:R47)</f>
        <v>0</v>
      </c>
      <c r="S42" s="38">
        <f>SUM(S43:S47)</f>
        <v>0</v>
      </c>
      <c r="T42" s="29">
        <f>SUM(T43:T47)</f>
        <v>0</v>
      </c>
      <c r="U42" s="38">
        <f>SUM(U43:U47)</f>
        <v>0</v>
      </c>
      <c r="V42" s="35">
        <f>SUM(V44:V46)</f>
        <v>0</v>
      </c>
      <c r="W42" s="13"/>
      <c r="X42" s="92" t="s">
        <v>83</v>
      </c>
      <c r="Y42" s="93">
        <f>SUM(Y43:Y47)</f>
        <v>0</v>
      </c>
      <c r="Z42" s="94">
        <f>SUM(Z43:Z47)</f>
        <v>0</v>
      </c>
    </row>
    <row r="43" spans="1:26" ht="18.75" customHeight="1">
      <c r="A43" s="69">
        <v>12</v>
      </c>
      <c r="B43" s="59"/>
      <c r="C43" s="60"/>
      <c r="D43" s="59"/>
      <c r="E43" s="61"/>
      <c r="F43" s="59"/>
      <c r="G43" s="44">
        <f t="shared" si="12"/>
        <v>0</v>
      </c>
      <c r="H43" s="62"/>
      <c r="I43" s="63"/>
      <c r="J43" s="59"/>
      <c r="K43" s="64"/>
      <c r="L43" s="65"/>
      <c r="M43" s="62"/>
      <c r="N43" s="66"/>
      <c r="O43" s="63"/>
      <c r="P43" s="50">
        <f t="shared" si="2"/>
        <v>0</v>
      </c>
      <c r="Q43" s="6"/>
      <c r="R43" s="51"/>
      <c r="S43" s="52"/>
      <c r="T43" s="53"/>
      <c r="U43" s="52"/>
      <c r="V43" s="106"/>
      <c r="W43" s="13"/>
      <c r="X43" s="105">
        <v>12</v>
      </c>
      <c r="Y43" s="97"/>
      <c r="Z43" s="52"/>
    </row>
    <row r="44" spans="1:26" ht="18.75" customHeight="1">
      <c r="A44" s="69">
        <v>11</v>
      </c>
      <c r="B44" s="59"/>
      <c r="C44" s="60"/>
      <c r="D44" s="59"/>
      <c r="E44" s="61"/>
      <c r="F44" s="59"/>
      <c r="G44" s="44">
        <f t="shared" si="12"/>
        <v>0</v>
      </c>
      <c r="H44" s="62"/>
      <c r="I44" s="63"/>
      <c r="J44" s="59"/>
      <c r="K44" s="64"/>
      <c r="L44" s="65"/>
      <c r="M44" s="62"/>
      <c r="N44" s="66"/>
      <c r="O44" s="63"/>
      <c r="P44" s="50">
        <f t="shared" si="2"/>
        <v>0</v>
      </c>
      <c r="Q44" s="6"/>
      <c r="R44" s="107"/>
      <c r="S44" s="71"/>
      <c r="T44" s="47"/>
      <c r="U44" s="71"/>
      <c r="V44" s="54">
        <f>SUM(R44:U44)</f>
        <v>0</v>
      </c>
      <c r="W44" s="13"/>
      <c r="X44" s="58">
        <v>11</v>
      </c>
      <c r="Y44" s="72"/>
      <c r="Z44" s="68"/>
    </row>
    <row r="45" spans="1:26" ht="18.75" customHeight="1">
      <c r="A45" s="69">
        <v>10</v>
      </c>
      <c r="B45" s="59"/>
      <c r="C45" s="60"/>
      <c r="D45" s="59"/>
      <c r="E45" s="61"/>
      <c r="F45" s="59"/>
      <c r="G45" s="44">
        <f t="shared" si="12"/>
        <v>0</v>
      </c>
      <c r="H45" s="62"/>
      <c r="I45" s="63"/>
      <c r="J45" s="59"/>
      <c r="K45" s="64"/>
      <c r="L45" s="65"/>
      <c r="M45" s="62"/>
      <c r="N45" s="66"/>
      <c r="O45" s="63"/>
      <c r="P45" s="50">
        <f t="shared" si="2"/>
        <v>0</v>
      </c>
      <c r="Q45" s="10"/>
      <c r="R45" s="107"/>
      <c r="S45" s="71"/>
      <c r="T45" s="47"/>
      <c r="U45" s="71"/>
      <c r="V45" s="54">
        <f>SUM(R45:U45)</f>
        <v>0</v>
      </c>
      <c r="W45" s="13"/>
      <c r="X45" s="58">
        <v>10</v>
      </c>
      <c r="Y45" s="72"/>
      <c r="Z45" s="68"/>
    </row>
    <row r="46" spans="1:26" ht="18.75" customHeight="1">
      <c r="A46" s="108">
        <v>9</v>
      </c>
      <c r="B46" s="59"/>
      <c r="C46" s="60"/>
      <c r="D46" s="59"/>
      <c r="E46" s="61"/>
      <c r="F46" s="59"/>
      <c r="G46" s="44">
        <f t="shared" si="12"/>
        <v>0</v>
      </c>
      <c r="H46" s="62"/>
      <c r="I46" s="63"/>
      <c r="J46" s="59"/>
      <c r="K46" s="64"/>
      <c r="L46" s="65"/>
      <c r="M46" s="62"/>
      <c r="N46" s="66"/>
      <c r="O46" s="63"/>
      <c r="P46" s="50">
        <f t="shared" si="2"/>
        <v>0</v>
      </c>
      <c r="Q46" s="6"/>
      <c r="R46" s="67"/>
      <c r="S46" s="68"/>
      <c r="T46" s="64"/>
      <c r="U46" s="68"/>
      <c r="V46" s="54">
        <f>SUM(R46:U46)</f>
        <v>0</v>
      </c>
      <c r="W46" s="13"/>
      <c r="X46" s="58">
        <v>9</v>
      </c>
      <c r="Y46" s="72"/>
      <c r="Z46" s="68"/>
    </row>
    <row r="47" spans="1:26" ht="18.75" customHeight="1" thickBot="1">
      <c r="A47" s="109">
        <v>8</v>
      </c>
      <c r="B47" s="78"/>
      <c r="C47" s="60"/>
      <c r="D47" s="59"/>
      <c r="E47" s="61"/>
      <c r="F47" s="59"/>
      <c r="G47" s="44">
        <f t="shared" si="12"/>
        <v>0</v>
      </c>
      <c r="H47" s="62"/>
      <c r="I47" s="63"/>
      <c r="J47" s="59"/>
      <c r="K47" s="64"/>
      <c r="L47" s="65"/>
      <c r="M47" s="62"/>
      <c r="N47" s="66"/>
      <c r="O47" s="63"/>
      <c r="P47" s="50">
        <f t="shared" si="2"/>
        <v>0</v>
      </c>
      <c r="Q47" s="6"/>
      <c r="R47" s="100"/>
      <c r="S47" s="86"/>
      <c r="T47" s="101"/>
      <c r="U47" s="86"/>
      <c r="V47" s="54">
        <f>SUM(R47:U47)</f>
        <v>0</v>
      </c>
      <c r="W47" s="13"/>
      <c r="X47" s="110">
        <v>8</v>
      </c>
      <c r="Y47" s="85"/>
      <c r="Z47" s="86"/>
    </row>
    <row r="48" spans="1:26" ht="30" customHeight="1" thickBot="1">
      <c r="A48" s="111" t="s">
        <v>84</v>
      </c>
      <c r="B48" s="112">
        <f>+B42+B36+B29+B22+B12</f>
        <v>115</v>
      </c>
      <c r="C48" s="113">
        <f>C12+C22+C29+C36+C42</f>
        <v>90814.28</v>
      </c>
      <c r="D48" s="112">
        <f>+D42+D36+D29+D22+D12</f>
        <v>0</v>
      </c>
      <c r="E48" s="113">
        <f>E12+E22+E29+E36+E42</f>
        <v>0</v>
      </c>
      <c r="F48" s="114">
        <f t="shared" ref="F48:O48" si="15">+F42+F36+F29+F22+F12</f>
        <v>115</v>
      </c>
      <c r="G48" s="115">
        <f t="shared" si="15"/>
        <v>90814.28</v>
      </c>
      <c r="H48" s="112">
        <f t="shared" si="15"/>
        <v>0</v>
      </c>
      <c r="I48" s="113">
        <f t="shared" si="15"/>
        <v>0</v>
      </c>
      <c r="J48" s="112">
        <f t="shared" si="15"/>
        <v>82</v>
      </c>
      <c r="K48" s="116">
        <f t="shared" si="15"/>
        <v>128963.12</v>
      </c>
      <c r="L48" s="117">
        <f t="shared" si="15"/>
        <v>0</v>
      </c>
      <c r="M48" s="112">
        <f t="shared" si="15"/>
        <v>0</v>
      </c>
      <c r="N48" s="116">
        <f t="shared" si="15"/>
        <v>0</v>
      </c>
      <c r="O48" s="113">
        <f t="shared" si="15"/>
        <v>0</v>
      </c>
      <c r="P48" s="117">
        <f>P12+P22+P29+P36+P42</f>
        <v>219777.39999999997</v>
      </c>
      <c r="Q48" s="10"/>
      <c r="R48" s="118">
        <f>+R42+R36+R29+R22+R12</f>
        <v>0</v>
      </c>
      <c r="S48" s="113">
        <f>+S42+S36+S29+S22+S12</f>
        <v>0</v>
      </c>
      <c r="T48" s="118">
        <f>+T42+T36+T29+T22+T12</f>
        <v>0</v>
      </c>
      <c r="U48" s="113">
        <f>+U42+U36+U29+U22+U12</f>
        <v>0</v>
      </c>
      <c r="V48" s="119">
        <f>+V42+V36+V29+V22+V12</f>
        <v>0</v>
      </c>
      <c r="W48" s="13"/>
      <c r="X48" s="120" t="s">
        <v>84</v>
      </c>
      <c r="Y48" s="121">
        <f>Y12+Y22+Y29+Y36+Y42</f>
        <v>263</v>
      </c>
      <c r="Z48" s="122">
        <f>Z12+Z22+Z29+Z36+Z42</f>
        <v>201559.1</v>
      </c>
    </row>
    <row r="49" spans="1:26" s="22" customFormat="1" ht="36" customHeight="1" thickBot="1">
      <c r="A49" s="316" t="s">
        <v>85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8"/>
      <c r="Q49" s="6"/>
      <c r="R49" s="319" t="s">
        <v>86</v>
      </c>
      <c r="S49" s="320"/>
      <c r="T49" s="320"/>
      <c r="U49" s="320"/>
      <c r="V49" s="321"/>
      <c r="W49" s="13"/>
      <c r="X49" s="322" t="s">
        <v>87</v>
      </c>
      <c r="Y49" s="323"/>
      <c r="Z49" s="324"/>
    </row>
    <row r="50" spans="1:26" ht="26.25" customHeight="1" thickBot="1">
      <c r="A50" s="123" t="s">
        <v>43</v>
      </c>
      <c r="B50" s="124">
        <f t="shared" ref="B50:O50" si="16">SUM(B51:B56)</f>
        <v>24</v>
      </c>
      <c r="C50" s="125">
        <f t="shared" si="16"/>
        <v>17472.09</v>
      </c>
      <c r="D50" s="124">
        <f t="shared" si="16"/>
        <v>0</v>
      </c>
      <c r="E50" s="125">
        <f t="shared" si="16"/>
        <v>0</v>
      </c>
      <c r="F50" s="124">
        <f t="shared" si="16"/>
        <v>24</v>
      </c>
      <c r="G50" s="125">
        <f t="shared" si="16"/>
        <v>17472.09</v>
      </c>
      <c r="H50" s="124">
        <f t="shared" si="16"/>
        <v>14</v>
      </c>
      <c r="I50" s="126">
        <f t="shared" si="16"/>
        <v>8241.19</v>
      </c>
      <c r="J50" s="127">
        <f t="shared" si="16"/>
        <v>0</v>
      </c>
      <c r="K50" s="128">
        <f t="shared" si="16"/>
        <v>0</v>
      </c>
      <c r="L50" s="129">
        <f t="shared" si="16"/>
        <v>0</v>
      </c>
      <c r="M50" s="124">
        <f t="shared" si="16"/>
        <v>24</v>
      </c>
      <c r="N50" s="130">
        <f>SUM(N51:N56)</f>
        <v>25914.559999999998</v>
      </c>
      <c r="O50" s="131">
        <f t="shared" si="16"/>
        <v>0</v>
      </c>
      <c r="P50" s="35">
        <f>SUM(P51:P56)</f>
        <v>51627.839999999997</v>
      </c>
      <c r="Q50" s="6"/>
      <c r="R50" s="32">
        <f>SUM(R51:R56)</f>
        <v>0</v>
      </c>
      <c r="S50" s="38">
        <f>SUM(S51:S56)</f>
        <v>0</v>
      </c>
      <c r="T50" s="29">
        <f>SUM(T51:T56)</f>
        <v>0</v>
      </c>
      <c r="U50" s="38">
        <f>SUM(U51:U56)</f>
        <v>0</v>
      </c>
      <c r="V50" s="35">
        <f>SUM(V51:V56)</f>
        <v>0</v>
      </c>
      <c r="W50" s="13"/>
      <c r="X50" s="132" t="s">
        <v>88</v>
      </c>
      <c r="Y50" s="133">
        <f>SUM(Y51:Y55)</f>
        <v>25</v>
      </c>
      <c r="Z50" s="134">
        <f>SUM(Z51:Z55)</f>
        <v>66900.150000000009</v>
      </c>
    </row>
    <row r="51" spans="1:26" ht="18.75" customHeight="1">
      <c r="A51" s="69" t="s">
        <v>45</v>
      </c>
      <c r="B51" s="59"/>
      <c r="C51" s="60"/>
      <c r="D51" s="59"/>
      <c r="E51" s="60"/>
      <c r="F51" s="59"/>
      <c r="G51" s="44">
        <f t="shared" ref="G51:G56" si="17">C51+E51</f>
        <v>0</v>
      </c>
      <c r="H51" s="59"/>
      <c r="I51" s="68"/>
      <c r="J51" s="62"/>
      <c r="K51" s="135"/>
      <c r="L51" s="65"/>
      <c r="M51" s="59"/>
      <c r="N51" s="136"/>
      <c r="O51" s="63"/>
      <c r="P51" s="50">
        <f t="shared" ref="P51:P56" si="18">G51+I51+K51+L51+N51+O51</f>
        <v>0</v>
      </c>
      <c r="Q51" s="10"/>
      <c r="R51" s="51"/>
      <c r="S51" s="52"/>
      <c r="T51" s="53"/>
      <c r="U51" s="52"/>
      <c r="V51" s="137">
        <f t="shared" ref="V51:V56" si="19">SUM(R51:U51)</f>
        <v>0</v>
      </c>
      <c r="W51" s="13"/>
      <c r="X51" s="138" t="s">
        <v>89</v>
      </c>
      <c r="Y51" s="97">
        <v>21</v>
      </c>
      <c r="Z51" s="52">
        <v>59573.97</v>
      </c>
    </row>
    <row r="52" spans="1:26" ht="18.75" customHeight="1">
      <c r="A52" s="58" t="s">
        <v>90</v>
      </c>
      <c r="B52" s="59"/>
      <c r="C52" s="60"/>
      <c r="D52" s="59"/>
      <c r="E52" s="60"/>
      <c r="F52" s="59"/>
      <c r="G52" s="44">
        <f t="shared" si="17"/>
        <v>0</v>
      </c>
      <c r="H52" s="59"/>
      <c r="I52" s="68"/>
      <c r="J52" s="62"/>
      <c r="K52" s="135"/>
      <c r="L52" s="65"/>
      <c r="M52" s="59"/>
      <c r="N52" s="136"/>
      <c r="O52" s="63"/>
      <c r="P52" s="50">
        <f t="shared" si="18"/>
        <v>0</v>
      </c>
      <c r="Q52" s="6"/>
      <c r="R52" s="67"/>
      <c r="S52" s="68"/>
      <c r="T52" s="64"/>
      <c r="U52" s="68"/>
      <c r="V52" s="139">
        <f t="shared" si="19"/>
        <v>0</v>
      </c>
      <c r="W52" s="13"/>
      <c r="X52" s="140" t="s">
        <v>91</v>
      </c>
      <c r="Y52" s="72">
        <v>2</v>
      </c>
      <c r="Z52" s="68">
        <v>5278.01</v>
      </c>
    </row>
    <row r="53" spans="1:26" ht="18.75" customHeight="1">
      <c r="A53" s="58" t="s">
        <v>49</v>
      </c>
      <c r="B53" s="59"/>
      <c r="C53" s="60"/>
      <c r="D53" s="59"/>
      <c r="E53" s="60"/>
      <c r="F53" s="59"/>
      <c r="G53" s="44">
        <f t="shared" si="17"/>
        <v>0</v>
      </c>
      <c r="H53" s="59"/>
      <c r="I53" s="68"/>
      <c r="J53" s="62"/>
      <c r="K53" s="135"/>
      <c r="L53" s="65"/>
      <c r="M53" s="59"/>
      <c r="N53" s="136"/>
      <c r="O53" s="63"/>
      <c r="P53" s="50">
        <f t="shared" si="18"/>
        <v>0</v>
      </c>
      <c r="Q53" s="6"/>
      <c r="R53" s="67"/>
      <c r="S53" s="68"/>
      <c r="T53" s="64"/>
      <c r="U53" s="68"/>
      <c r="V53" s="139">
        <f t="shared" si="19"/>
        <v>0</v>
      </c>
      <c r="W53" s="13"/>
      <c r="X53" s="140" t="s">
        <v>92</v>
      </c>
      <c r="Y53" s="72">
        <v>2</v>
      </c>
      <c r="Z53" s="68">
        <v>2048.17</v>
      </c>
    </row>
    <row r="54" spans="1:26" ht="18.75" customHeight="1">
      <c r="A54" s="58" t="s">
        <v>51</v>
      </c>
      <c r="B54" s="59">
        <v>4</v>
      </c>
      <c r="C54" s="60">
        <v>2763.53</v>
      </c>
      <c r="D54" s="59"/>
      <c r="E54" s="60"/>
      <c r="F54" s="73">
        <f>B54+D54</f>
        <v>4</v>
      </c>
      <c r="G54" s="44">
        <f t="shared" si="17"/>
        <v>2763.53</v>
      </c>
      <c r="H54" s="59"/>
      <c r="I54" s="68"/>
      <c r="J54" s="62"/>
      <c r="K54" s="135"/>
      <c r="L54" s="65"/>
      <c r="M54" s="59">
        <v>5</v>
      </c>
      <c r="N54" s="136">
        <v>5512.82</v>
      </c>
      <c r="O54" s="63"/>
      <c r="P54" s="50">
        <f t="shared" si="18"/>
        <v>8276.35</v>
      </c>
      <c r="Q54" s="10"/>
      <c r="R54" s="67"/>
      <c r="S54" s="68"/>
      <c r="T54" s="64"/>
      <c r="U54" s="68"/>
      <c r="V54" s="139">
        <f t="shared" si="19"/>
        <v>0</v>
      </c>
      <c r="W54" s="13"/>
      <c r="X54" s="140" t="s">
        <v>93</v>
      </c>
      <c r="Y54" s="72"/>
      <c r="Z54" s="68"/>
    </row>
    <row r="55" spans="1:26" ht="18.75" customHeight="1">
      <c r="A55" s="58" t="s">
        <v>53</v>
      </c>
      <c r="B55" s="59">
        <v>14</v>
      </c>
      <c r="C55" s="60">
        <v>10403.43</v>
      </c>
      <c r="D55" s="59"/>
      <c r="E55" s="60"/>
      <c r="F55" s="73">
        <f>B55+D55</f>
        <v>14</v>
      </c>
      <c r="G55" s="44">
        <f t="shared" si="17"/>
        <v>10403.43</v>
      </c>
      <c r="H55" s="59">
        <v>10</v>
      </c>
      <c r="I55" s="68">
        <v>6003.02</v>
      </c>
      <c r="J55" s="62"/>
      <c r="K55" s="135"/>
      <c r="L55" s="65"/>
      <c r="M55" s="59">
        <v>14</v>
      </c>
      <c r="N55" s="136">
        <v>15021.74</v>
      </c>
      <c r="O55" s="63"/>
      <c r="P55" s="50">
        <f t="shared" si="18"/>
        <v>31428.190000000002</v>
      </c>
      <c r="Q55" s="6"/>
      <c r="R55" s="67"/>
      <c r="S55" s="68"/>
      <c r="T55" s="64"/>
      <c r="U55" s="68"/>
      <c r="V55" s="139">
        <f t="shared" si="19"/>
        <v>0</v>
      </c>
      <c r="W55" s="13"/>
      <c r="X55" s="141" t="s">
        <v>94</v>
      </c>
      <c r="Y55" s="142"/>
      <c r="Z55" s="143"/>
    </row>
    <row r="56" spans="1:26" ht="21.75" customHeight="1" thickBot="1">
      <c r="A56" s="74" t="s">
        <v>55</v>
      </c>
      <c r="B56" s="59">
        <v>6</v>
      </c>
      <c r="C56" s="60">
        <v>4305.13</v>
      </c>
      <c r="D56" s="59"/>
      <c r="E56" s="60"/>
      <c r="F56" s="73">
        <f>B56+D56</f>
        <v>6</v>
      </c>
      <c r="G56" s="44">
        <f t="shared" si="17"/>
        <v>4305.13</v>
      </c>
      <c r="H56" s="59">
        <v>4</v>
      </c>
      <c r="I56" s="68">
        <v>2238.17</v>
      </c>
      <c r="J56" s="62"/>
      <c r="K56" s="135"/>
      <c r="L56" s="65"/>
      <c r="M56" s="59">
        <v>5</v>
      </c>
      <c r="N56" s="136">
        <v>5380</v>
      </c>
      <c r="O56" s="63"/>
      <c r="P56" s="50">
        <f t="shared" si="18"/>
        <v>11923.3</v>
      </c>
      <c r="Q56" s="6"/>
      <c r="R56" s="100"/>
      <c r="S56" s="86"/>
      <c r="T56" s="101"/>
      <c r="U56" s="86"/>
      <c r="V56" s="144">
        <f t="shared" si="19"/>
        <v>0</v>
      </c>
      <c r="W56" s="13"/>
      <c r="X56" s="145" t="s">
        <v>95</v>
      </c>
      <c r="Y56" s="146"/>
      <c r="Z56" s="147"/>
    </row>
    <row r="57" spans="1:26" ht="26.25" customHeight="1" thickBot="1">
      <c r="A57" s="23" t="s">
        <v>57</v>
      </c>
      <c r="B57" s="24">
        <f t="shared" ref="B57:O57" si="20">SUM(B58:B63)</f>
        <v>304</v>
      </c>
      <c r="C57" s="25">
        <f t="shared" si="20"/>
        <v>202434.31</v>
      </c>
      <c r="D57" s="24">
        <f t="shared" si="20"/>
        <v>0</v>
      </c>
      <c r="E57" s="25">
        <f t="shared" si="20"/>
        <v>0</v>
      </c>
      <c r="F57" s="24">
        <f t="shared" si="20"/>
        <v>304</v>
      </c>
      <c r="G57" s="25">
        <f t="shared" si="20"/>
        <v>202434.31</v>
      </c>
      <c r="H57" s="88">
        <f t="shared" si="20"/>
        <v>228</v>
      </c>
      <c r="I57" s="38">
        <f t="shared" si="20"/>
        <v>107007.51000000001</v>
      </c>
      <c r="J57" s="27">
        <f t="shared" si="20"/>
        <v>0</v>
      </c>
      <c r="K57" s="148">
        <f t="shared" si="20"/>
        <v>0</v>
      </c>
      <c r="L57" s="28">
        <f t="shared" si="20"/>
        <v>0</v>
      </c>
      <c r="M57" s="149">
        <f t="shared" si="20"/>
        <v>312</v>
      </c>
      <c r="N57" s="38">
        <f t="shared" si="20"/>
        <v>342082.12</v>
      </c>
      <c r="O57" s="148">
        <f t="shared" si="20"/>
        <v>0</v>
      </c>
      <c r="P57" s="35">
        <f>SUM(P58:P63)</f>
        <v>651523.94000000006</v>
      </c>
      <c r="Q57" s="10"/>
      <c r="R57" s="32">
        <f>SUM(R58:R63)</f>
        <v>0</v>
      </c>
      <c r="S57" s="38">
        <f>SUM(S58:S63)</f>
        <v>0</v>
      </c>
      <c r="T57" s="29">
        <f>SUM(T58:T63)</f>
        <v>0</v>
      </c>
      <c r="U57" s="38">
        <f>SUM(U58:U63)</f>
        <v>0</v>
      </c>
      <c r="V57" s="35">
        <f>SUM(V58:V63)</f>
        <v>0</v>
      </c>
      <c r="W57" s="13"/>
      <c r="X57" s="150" t="s">
        <v>96</v>
      </c>
      <c r="Y57" s="93">
        <f>SUM(Y58:Y62)</f>
        <v>12</v>
      </c>
      <c r="Z57" s="94">
        <f>SUM(Z58:Z62)</f>
        <v>11288.94</v>
      </c>
    </row>
    <row r="58" spans="1:26" ht="18.75" customHeight="1">
      <c r="A58" s="69" t="s">
        <v>59</v>
      </c>
      <c r="B58" s="59">
        <v>20</v>
      </c>
      <c r="C58" s="60">
        <v>13726.27</v>
      </c>
      <c r="D58" s="59"/>
      <c r="E58" s="60"/>
      <c r="F58" s="73">
        <f t="shared" ref="F58:G63" si="21">B58+D58</f>
        <v>20</v>
      </c>
      <c r="G58" s="44">
        <f t="shared" si="21"/>
        <v>13726.27</v>
      </c>
      <c r="H58" s="59">
        <v>11</v>
      </c>
      <c r="I58" s="68">
        <v>5878.1</v>
      </c>
      <c r="J58" s="62"/>
      <c r="K58" s="135"/>
      <c r="L58" s="65"/>
      <c r="M58" s="59">
        <v>22</v>
      </c>
      <c r="N58" s="136">
        <v>24566</v>
      </c>
      <c r="O58" s="63"/>
      <c r="P58" s="50">
        <f t="shared" ref="P58:P63" si="22">G58+I58+K58+L58+N58+O58</f>
        <v>44170.37</v>
      </c>
      <c r="Q58" s="6"/>
      <c r="R58" s="51"/>
      <c r="S58" s="52"/>
      <c r="T58" s="53"/>
      <c r="U58" s="52"/>
      <c r="V58" s="137">
        <f t="shared" ref="V58:V63" si="23">SUM(R58:U58)</f>
        <v>0</v>
      </c>
      <c r="W58" s="13"/>
      <c r="X58" s="151">
        <v>14</v>
      </c>
      <c r="Y58" s="97">
        <v>8</v>
      </c>
      <c r="Z58" s="52">
        <v>8102.76</v>
      </c>
    </row>
    <row r="59" spans="1:26" ht="18.75" customHeight="1">
      <c r="A59" s="58" t="s">
        <v>61</v>
      </c>
      <c r="B59" s="59">
        <v>38</v>
      </c>
      <c r="C59" s="60">
        <v>25773.01</v>
      </c>
      <c r="D59" s="59"/>
      <c r="E59" s="60"/>
      <c r="F59" s="73">
        <f t="shared" si="21"/>
        <v>38</v>
      </c>
      <c r="G59" s="44">
        <f t="shared" si="21"/>
        <v>25773.01</v>
      </c>
      <c r="H59" s="59">
        <v>27</v>
      </c>
      <c r="I59" s="68">
        <v>12182.13</v>
      </c>
      <c r="J59" s="62"/>
      <c r="K59" s="135"/>
      <c r="L59" s="65"/>
      <c r="M59" s="59">
        <v>42</v>
      </c>
      <c r="N59" s="136">
        <v>46861.64</v>
      </c>
      <c r="O59" s="63"/>
      <c r="P59" s="50">
        <f t="shared" si="22"/>
        <v>84816.78</v>
      </c>
      <c r="Q59" s="6"/>
      <c r="R59" s="67"/>
      <c r="S59" s="68"/>
      <c r="T59" s="64"/>
      <c r="U59" s="68"/>
      <c r="V59" s="139">
        <f t="shared" si="23"/>
        <v>0</v>
      </c>
      <c r="W59" s="13"/>
      <c r="X59" s="152">
        <v>13</v>
      </c>
      <c r="Y59" s="72">
        <v>2</v>
      </c>
      <c r="Z59" s="68">
        <v>1383.37</v>
      </c>
    </row>
    <row r="60" spans="1:26" ht="18.75" customHeight="1">
      <c r="A60" s="58" t="s">
        <v>63</v>
      </c>
      <c r="B60" s="59">
        <v>176</v>
      </c>
      <c r="C60" s="60">
        <v>117203.13</v>
      </c>
      <c r="D60" s="59"/>
      <c r="E60" s="60"/>
      <c r="F60" s="73">
        <f t="shared" si="21"/>
        <v>176</v>
      </c>
      <c r="G60" s="44">
        <f t="shared" si="21"/>
        <v>117203.13</v>
      </c>
      <c r="H60" s="59">
        <v>145</v>
      </c>
      <c r="I60" s="68">
        <v>76483.570000000007</v>
      </c>
      <c r="J60" s="62"/>
      <c r="K60" s="135"/>
      <c r="L60" s="65"/>
      <c r="M60" s="59">
        <v>174</v>
      </c>
      <c r="N60" s="136">
        <v>190091.72</v>
      </c>
      <c r="O60" s="63"/>
      <c r="P60" s="50">
        <f t="shared" si="22"/>
        <v>383778.42000000004</v>
      </c>
      <c r="Q60" s="10"/>
      <c r="R60" s="67"/>
      <c r="S60" s="68"/>
      <c r="T60" s="64"/>
      <c r="U60" s="68"/>
      <c r="V60" s="139">
        <f t="shared" si="23"/>
        <v>0</v>
      </c>
      <c r="W60" s="13"/>
      <c r="X60" s="152">
        <v>12</v>
      </c>
      <c r="Y60" s="72">
        <v>1</v>
      </c>
      <c r="Z60" s="68">
        <v>829.98</v>
      </c>
    </row>
    <row r="61" spans="1:26" ht="18.75" customHeight="1">
      <c r="A61" s="58" t="s">
        <v>65</v>
      </c>
      <c r="B61" s="59">
        <v>38</v>
      </c>
      <c r="C61" s="60">
        <v>24752.81</v>
      </c>
      <c r="D61" s="59"/>
      <c r="E61" s="60"/>
      <c r="F61" s="73">
        <f t="shared" si="21"/>
        <v>38</v>
      </c>
      <c r="G61" s="44">
        <f t="shared" si="21"/>
        <v>24752.81</v>
      </c>
      <c r="H61" s="59">
        <v>28</v>
      </c>
      <c r="I61" s="68">
        <v>6885.08</v>
      </c>
      <c r="J61" s="62"/>
      <c r="K61" s="135"/>
      <c r="L61" s="65"/>
      <c r="M61" s="59">
        <v>35</v>
      </c>
      <c r="N61" s="136">
        <v>38525.64</v>
      </c>
      <c r="O61" s="63"/>
      <c r="P61" s="50">
        <f t="shared" si="22"/>
        <v>70163.53</v>
      </c>
      <c r="Q61" s="6"/>
      <c r="R61" s="67"/>
      <c r="S61" s="68"/>
      <c r="T61" s="64"/>
      <c r="U61" s="68"/>
      <c r="V61" s="139">
        <f t="shared" si="23"/>
        <v>0</v>
      </c>
      <c r="W61" s="13"/>
      <c r="X61" s="152">
        <v>11</v>
      </c>
      <c r="Y61" s="72"/>
      <c r="Z61" s="68"/>
    </row>
    <row r="62" spans="1:26" ht="21" customHeight="1" thickBot="1">
      <c r="A62" s="58" t="s">
        <v>67</v>
      </c>
      <c r="B62" s="59">
        <v>24</v>
      </c>
      <c r="C62" s="60">
        <v>15654.71</v>
      </c>
      <c r="D62" s="59"/>
      <c r="E62" s="60"/>
      <c r="F62" s="73">
        <f t="shared" si="21"/>
        <v>24</v>
      </c>
      <c r="G62" s="44">
        <f t="shared" si="21"/>
        <v>15654.71</v>
      </c>
      <c r="H62" s="59">
        <v>14</v>
      </c>
      <c r="I62" s="68">
        <v>4344.96</v>
      </c>
      <c r="J62" s="62"/>
      <c r="K62" s="135"/>
      <c r="L62" s="65"/>
      <c r="M62" s="59">
        <v>31</v>
      </c>
      <c r="N62" s="136">
        <v>33170.300000000003</v>
      </c>
      <c r="O62" s="63"/>
      <c r="P62" s="50">
        <f t="shared" si="22"/>
        <v>53169.97</v>
      </c>
      <c r="Q62" s="6"/>
      <c r="R62" s="67"/>
      <c r="S62" s="68"/>
      <c r="T62" s="64"/>
      <c r="U62" s="68"/>
      <c r="V62" s="139">
        <f t="shared" si="23"/>
        <v>0</v>
      </c>
      <c r="W62" s="13"/>
      <c r="X62" s="153">
        <v>10</v>
      </c>
      <c r="Y62" s="85">
        <v>1</v>
      </c>
      <c r="Z62" s="86">
        <v>972.83</v>
      </c>
    </row>
    <row r="63" spans="1:26" ht="26.25" customHeight="1" thickBot="1">
      <c r="A63" s="74" t="s">
        <v>69</v>
      </c>
      <c r="B63" s="59">
        <v>8</v>
      </c>
      <c r="C63" s="60">
        <v>5324.38</v>
      </c>
      <c r="D63" s="59"/>
      <c r="E63" s="60"/>
      <c r="F63" s="73">
        <f t="shared" si="21"/>
        <v>8</v>
      </c>
      <c r="G63" s="44">
        <f t="shared" si="21"/>
        <v>5324.38</v>
      </c>
      <c r="H63" s="59">
        <v>3</v>
      </c>
      <c r="I63" s="68">
        <v>1233.67</v>
      </c>
      <c r="J63" s="62"/>
      <c r="K63" s="135"/>
      <c r="L63" s="65"/>
      <c r="M63" s="59">
        <v>8</v>
      </c>
      <c r="N63" s="136">
        <v>8866.82</v>
      </c>
      <c r="O63" s="63"/>
      <c r="P63" s="50">
        <f t="shared" si="22"/>
        <v>15424.869999999999</v>
      </c>
      <c r="Q63" s="10"/>
      <c r="R63" s="100"/>
      <c r="S63" s="86"/>
      <c r="T63" s="101"/>
      <c r="U63" s="86"/>
      <c r="V63" s="139">
        <f t="shared" si="23"/>
        <v>0</v>
      </c>
      <c r="W63" s="13"/>
      <c r="X63" s="92" t="s">
        <v>97</v>
      </c>
      <c r="Y63" s="93">
        <f>SUM(Y64:Y68)</f>
        <v>0</v>
      </c>
      <c r="Z63" s="94">
        <f>SUM(Z64:Z68)</f>
        <v>0</v>
      </c>
    </row>
    <row r="64" spans="1:26" ht="26.25" customHeight="1" thickBot="1">
      <c r="A64" s="23" t="s">
        <v>98</v>
      </c>
      <c r="B64" s="24">
        <f t="shared" ref="B64:O64" si="24">SUM(B65:B69)</f>
        <v>79</v>
      </c>
      <c r="C64" s="25">
        <f t="shared" si="24"/>
        <v>50001.78</v>
      </c>
      <c r="D64" s="24">
        <f t="shared" si="24"/>
        <v>0</v>
      </c>
      <c r="E64" s="25">
        <f t="shared" si="24"/>
        <v>0</v>
      </c>
      <c r="F64" s="24">
        <f t="shared" si="24"/>
        <v>79</v>
      </c>
      <c r="G64" s="25">
        <f t="shared" si="24"/>
        <v>50001.78</v>
      </c>
      <c r="H64" s="88">
        <f t="shared" si="24"/>
        <v>69</v>
      </c>
      <c r="I64" s="38">
        <f t="shared" si="24"/>
        <v>28908.31</v>
      </c>
      <c r="J64" s="27">
        <f t="shared" si="24"/>
        <v>0</v>
      </c>
      <c r="K64" s="148">
        <f t="shared" si="24"/>
        <v>0</v>
      </c>
      <c r="L64" s="28">
        <f t="shared" si="24"/>
        <v>0</v>
      </c>
      <c r="M64" s="149">
        <f t="shared" si="24"/>
        <v>92</v>
      </c>
      <c r="N64" s="154">
        <f>SUM(N65:N69)</f>
        <v>98640.04</v>
      </c>
      <c r="O64" s="148">
        <f t="shared" si="24"/>
        <v>0</v>
      </c>
      <c r="P64" s="35">
        <f>SUM(P65:P69)</f>
        <v>177550.13</v>
      </c>
      <c r="Q64" s="6"/>
      <c r="R64" s="32">
        <f>SUM(R65:R69)</f>
        <v>0</v>
      </c>
      <c r="S64" s="38">
        <f>SUM(S65:S69)</f>
        <v>0</v>
      </c>
      <c r="T64" s="29">
        <f>SUM(T65:T69)</f>
        <v>0</v>
      </c>
      <c r="U64" s="38">
        <f>SUM(U65:U69)</f>
        <v>0</v>
      </c>
      <c r="V64" s="155">
        <f>SUM(V65:V69)</f>
        <v>0</v>
      </c>
      <c r="W64" s="13"/>
      <c r="X64" s="105" t="s">
        <v>99</v>
      </c>
      <c r="Y64" s="97"/>
      <c r="Z64" s="52"/>
    </row>
    <row r="65" spans="1:26" ht="18.75" customHeight="1">
      <c r="A65" s="69" t="s">
        <v>73</v>
      </c>
      <c r="B65" s="59">
        <v>7</v>
      </c>
      <c r="C65" s="60">
        <v>4491.29</v>
      </c>
      <c r="D65" s="59"/>
      <c r="E65" s="60"/>
      <c r="F65" s="73">
        <f>B65+D65</f>
        <v>7</v>
      </c>
      <c r="G65" s="44">
        <f t="shared" ref="G65:G75" si="25">C65+E65</f>
        <v>4491.29</v>
      </c>
      <c r="H65" s="59">
        <v>7</v>
      </c>
      <c r="I65" s="68">
        <v>3112.33</v>
      </c>
      <c r="J65" s="62"/>
      <c r="K65" s="135"/>
      <c r="L65" s="65"/>
      <c r="M65" s="59">
        <v>10</v>
      </c>
      <c r="N65" s="136">
        <v>10511.28</v>
      </c>
      <c r="O65" s="63"/>
      <c r="P65" s="50">
        <f>G65+I65+K65+L65+N65+O65</f>
        <v>18114.900000000001</v>
      </c>
      <c r="Q65" s="6"/>
      <c r="R65" s="51"/>
      <c r="S65" s="52"/>
      <c r="T65" s="53"/>
      <c r="U65" s="52"/>
      <c r="V65" s="139">
        <f>SUM(R65:U65)</f>
        <v>0</v>
      </c>
      <c r="W65" s="13"/>
      <c r="X65" s="58" t="s">
        <v>2</v>
      </c>
      <c r="Y65" s="72"/>
      <c r="Z65" s="68"/>
    </row>
    <row r="66" spans="1:26" ht="18.75" customHeight="1">
      <c r="A66" s="58" t="s">
        <v>75</v>
      </c>
      <c r="B66" s="59">
        <v>31</v>
      </c>
      <c r="C66" s="60">
        <v>19830.310000000001</v>
      </c>
      <c r="D66" s="59"/>
      <c r="E66" s="60"/>
      <c r="F66" s="73">
        <f>B66+D66</f>
        <v>31</v>
      </c>
      <c r="G66" s="44">
        <f t="shared" si="25"/>
        <v>19830.310000000001</v>
      </c>
      <c r="H66" s="59">
        <v>29</v>
      </c>
      <c r="I66" s="68">
        <v>15422.81</v>
      </c>
      <c r="J66" s="62"/>
      <c r="K66" s="135"/>
      <c r="L66" s="65"/>
      <c r="M66" s="59">
        <v>39</v>
      </c>
      <c r="N66" s="136">
        <v>42058.66</v>
      </c>
      <c r="O66" s="63"/>
      <c r="P66" s="50">
        <f>G66+I66+K66+L66+N66+O66</f>
        <v>77311.78</v>
      </c>
      <c r="Q66" s="10"/>
      <c r="R66" s="67"/>
      <c r="S66" s="68"/>
      <c r="T66" s="64"/>
      <c r="U66" s="68"/>
      <c r="V66" s="139">
        <f>SUM(R66:U66)</f>
        <v>0</v>
      </c>
      <c r="W66" s="13"/>
      <c r="X66" s="58" t="s">
        <v>100</v>
      </c>
      <c r="Y66" s="72"/>
      <c r="Z66" s="68"/>
    </row>
    <row r="67" spans="1:26" ht="18.75" customHeight="1">
      <c r="A67" s="58" t="s">
        <v>77</v>
      </c>
      <c r="B67" s="59">
        <v>24</v>
      </c>
      <c r="C67" s="60">
        <v>15246.21</v>
      </c>
      <c r="D67" s="59"/>
      <c r="E67" s="60"/>
      <c r="F67" s="73">
        <f>B67+D67</f>
        <v>24</v>
      </c>
      <c r="G67" s="44">
        <f t="shared" si="25"/>
        <v>15246.21</v>
      </c>
      <c r="H67" s="59">
        <v>18</v>
      </c>
      <c r="I67" s="68">
        <v>4743.7</v>
      </c>
      <c r="J67" s="62"/>
      <c r="K67" s="135"/>
      <c r="L67" s="65"/>
      <c r="M67" s="59">
        <v>24</v>
      </c>
      <c r="N67" s="136">
        <v>25795.84</v>
      </c>
      <c r="O67" s="63"/>
      <c r="P67" s="50">
        <f>G67+I67+K67+L67+N67+O67</f>
        <v>45785.75</v>
      </c>
      <c r="Q67" s="6"/>
      <c r="R67" s="67"/>
      <c r="S67" s="68"/>
      <c r="T67" s="64"/>
      <c r="U67" s="68"/>
      <c r="V67" s="139">
        <f>SUM(R67:U67)</f>
        <v>0</v>
      </c>
      <c r="W67" s="13"/>
      <c r="X67" s="58" t="s">
        <v>101</v>
      </c>
      <c r="Y67" s="72"/>
      <c r="Z67" s="68"/>
    </row>
    <row r="68" spans="1:26" ht="21.75" customHeight="1" thickBot="1">
      <c r="A68" s="58" t="s">
        <v>79</v>
      </c>
      <c r="B68" s="59">
        <v>17</v>
      </c>
      <c r="C68" s="60">
        <v>10433.969999999999</v>
      </c>
      <c r="D68" s="59"/>
      <c r="E68" s="60"/>
      <c r="F68" s="73">
        <f>B68+D68</f>
        <v>17</v>
      </c>
      <c r="G68" s="44">
        <f t="shared" si="25"/>
        <v>10433.969999999999</v>
      </c>
      <c r="H68" s="59">
        <v>15</v>
      </c>
      <c r="I68" s="68">
        <v>5629.47</v>
      </c>
      <c r="J68" s="62"/>
      <c r="K68" s="135"/>
      <c r="L68" s="65"/>
      <c r="M68" s="59">
        <v>19</v>
      </c>
      <c r="N68" s="136">
        <v>20274.259999999998</v>
      </c>
      <c r="O68" s="63"/>
      <c r="P68" s="50">
        <f>G68+I68+K68+L68+N68+O68</f>
        <v>36337.699999999997</v>
      </c>
      <c r="Q68" s="6"/>
      <c r="R68" s="67"/>
      <c r="S68" s="68"/>
      <c r="T68" s="64"/>
      <c r="U68" s="68"/>
      <c r="V68" s="139">
        <f>SUM(R68:U68)</f>
        <v>0</v>
      </c>
      <c r="W68" s="13"/>
      <c r="X68" s="84" t="s">
        <v>102</v>
      </c>
      <c r="Y68" s="85"/>
      <c r="Z68" s="86"/>
    </row>
    <row r="69" spans="1:26" ht="25.5" customHeight="1" thickBot="1">
      <c r="A69" s="74" t="s">
        <v>103</v>
      </c>
      <c r="B69" s="59"/>
      <c r="C69" s="60"/>
      <c r="D69" s="59"/>
      <c r="E69" s="60"/>
      <c r="F69" s="59"/>
      <c r="G69" s="44">
        <f t="shared" si="25"/>
        <v>0</v>
      </c>
      <c r="H69" s="59"/>
      <c r="I69" s="68"/>
      <c r="J69" s="62"/>
      <c r="K69" s="135"/>
      <c r="L69" s="65"/>
      <c r="M69" s="59"/>
      <c r="N69" s="136"/>
      <c r="O69" s="63"/>
      <c r="P69" s="50">
        <f>G69+I69+K69+L69+N69+O69</f>
        <v>0</v>
      </c>
      <c r="Q69" s="10"/>
      <c r="R69" s="100"/>
      <c r="S69" s="86"/>
      <c r="T69" s="101"/>
      <c r="U69" s="86"/>
      <c r="V69" s="144">
        <f>SUM(R69:U69)</f>
        <v>0</v>
      </c>
      <c r="W69" s="13"/>
      <c r="X69" s="156" t="s">
        <v>3</v>
      </c>
      <c r="Y69" s="93">
        <f>SUM(Y70:Y74)</f>
        <v>2</v>
      </c>
      <c r="Z69" s="94">
        <f>SUM(Z70:Z74)</f>
        <v>2044.95</v>
      </c>
    </row>
    <row r="70" spans="1:26" ht="26.25" customHeight="1" thickBot="1">
      <c r="A70" s="23" t="s">
        <v>104</v>
      </c>
      <c r="B70" s="24">
        <v>0</v>
      </c>
      <c r="C70" s="25">
        <v>0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38">
        <v>0</v>
      </c>
      <c r="J70" s="27">
        <v>0</v>
      </c>
      <c r="K70" s="148">
        <v>0</v>
      </c>
      <c r="L70" s="28">
        <v>0</v>
      </c>
      <c r="M70" s="24">
        <v>0</v>
      </c>
      <c r="N70" s="154">
        <v>0</v>
      </c>
      <c r="O70" s="91">
        <v>0</v>
      </c>
      <c r="P70" s="35">
        <v>0</v>
      </c>
      <c r="Q70" s="6"/>
      <c r="R70" s="32">
        <f>SUM(R71:R75)</f>
        <v>0</v>
      </c>
      <c r="S70" s="38">
        <f>SUM(S71:S75)</f>
        <v>0</v>
      </c>
      <c r="T70" s="29">
        <f>SUM(T71:T75)</f>
        <v>0</v>
      </c>
      <c r="U70" s="38">
        <f>SUM(U71:U75)</f>
        <v>0</v>
      </c>
      <c r="V70" s="35">
        <f>SUM(V71:V75)</f>
        <v>0</v>
      </c>
      <c r="W70" s="13"/>
      <c r="X70" s="105" t="s">
        <v>99</v>
      </c>
      <c r="Y70" s="97">
        <v>2</v>
      </c>
      <c r="Z70" s="52">
        <v>2044.95</v>
      </c>
    </row>
    <row r="71" spans="1:26" ht="18.75" customHeight="1">
      <c r="A71" s="69">
        <v>12</v>
      </c>
      <c r="B71" s="59"/>
      <c r="C71" s="60"/>
      <c r="D71" s="59"/>
      <c r="E71" s="60"/>
      <c r="F71" s="59"/>
      <c r="G71" s="44">
        <f t="shared" si="25"/>
        <v>0</v>
      </c>
      <c r="H71" s="59"/>
      <c r="I71" s="68"/>
      <c r="J71" s="62"/>
      <c r="K71" s="135"/>
      <c r="L71" s="65"/>
      <c r="M71" s="59"/>
      <c r="N71" s="136"/>
      <c r="O71" s="63"/>
      <c r="P71" s="50">
        <f>G71+I71+K71+L71+N71+O71</f>
        <v>0</v>
      </c>
      <c r="Q71" s="6"/>
      <c r="R71" s="51"/>
      <c r="S71" s="52"/>
      <c r="T71" s="53"/>
      <c r="U71" s="52"/>
      <c r="V71" s="54">
        <f>SUM(R71:U71)</f>
        <v>0</v>
      </c>
      <c r="W71" s="13"/>
      <c r="X71" s="58" t="s">
        <v>2</v>
      </c>
      <c r="Y71" s="72"/>
      <c r="Z71" s="68"/>
    </row>
    <row r="72" spans="1:26" ht="18.75" customHeight="1">
      <c r="A72" s="69">
        <v>11</v>
      </c>
      <c r="B72" s="59"/>
      <c r="C72" s="60"/>
      <c r="D72" s="59"/>
      <c r="E72" s="60"/>
      <c r="F72" s="59"/>
      <c r="G72" s="44">
        <f t="shared" si="25"/>
        <v>0</v>
      </c>
      <c r="H72" s="59"/>
      <c r="I72" s="68"/>
      <c r="J72" s="62"/>
      <c r="K72" s="135"/>
      <c r="L72" s="65"/>
      <c r="M72" s="59"/>
      <c r="N72" s="136"/>
      <c r="O72" s="63"/>
      <c r="P72" s="50">
        <f>G72+I72+K72+L72+N72+O72</f>
        <v>0</v>
      </c>
      <c r="Q72" s="10"/>
      <c r="R72" s="107"/>
      <c r="S72" s="71"/>
      <c r="T72" s="47"/>
      <c r="U72" s="71"/>
      <c r="V72" s="54">
        <f>SUM(R72:U72)</f>
        <v>0</v>
      </c>
      <c r="W72" s="13"/>
      <c r="X72" s="58" t="s">
        <v>100</v>
      </c>
      <c r="Y72" s="72"/>
      <c r="Z72" s="68"/>
    </row>
    <row r="73" spans="1:26" ht="18.75" customHeight="1">
      <c r="A73" s="69">
        <v>10</v>
      </c>
      <c r="B73" s="59"/>
      <c r="C73" s="60"/>
      <c r="D73" s="59"/>
      <c r="E73" s="60"/>
      <c r="F73" s="59"/>
      <c r="G73" s="44">
        <f t="shared" si="25"/>
        <v>0</v>
      </c>
      <c r="H73" s="59"/>
      <c r="I73" s="68"/>
      <c r="J73" s="62"/>
      <c r="K73" s="135"/>
      <c r="L73" s="65"/>
      <c r="M73" s="59"/>
      <c r="N73" s="136"/>
      <c r="O73" s="63"/>
      <c r="P73" s="50">
        <f>G73+I73+K73+L73+N73+O73</f>
        <v>0</v>
      </c>
      <c r="Q73" s="6"/>
      <c r="R73" s="107"/>
      <c r="S73" s="71"/>
      <c r="T73" s="47"/>
      <c r="U73" s="71"/>
      <c r="V73" s="54">
        <f>SUM(R73:U73)</f>
        <v>0</v>
      </c>
      <c r="W73" s="13"/>
      <c r="X73" s="58" t="s">
        <v>101</v>
      </c>
      <c r="Y73" s="72"/>
      <c r="Z73" s="68"/>
    </row>
    <row r="74" spans="1:26" ht="18.75" customHeight="1" thickBot="1">
      <c r="A74" s="108">
        <v>9</v>
      </c>
      <c r="B74" s="59"/>
      <c r="C74" s="60"/>
      <c r="D74" s="59"/>
      <c r="E74" s="60"/>
      <c r="F74" s="59"/>
      <c r="G74" s="44">
        <f t="shared" si="25"/>
        <v>0</v>
      </c>
      <c r="H74" s="59"/>
      <c r="I74" s="68"/>
      <c r="J74" s="62"/>
      <c r="K74" s="135"/>
      <c r="L74" s="65"/>
      <c r="M74" s="59"/>
      <c r="N74" s="136"/>
      <c r="O74" s="63"/>
      <c r="P74" s="50">
        <f>G74+I74+K74+L74+N74+O74</f>
        <v>0</v>
      </c>
      <c r="Q74" s="6"/>
      <c r="R74" s="67"/>
      <c r="S74" s="68"/>
      <c r="T74" s="64"/>
      <c r="U74" s="68"/>
      <c r="V74" s="54">
        <f>SUM(R74:U74)</f>
        <v>0</v>
      </c>
      <c r="W74" s="13"/>
      <c r="X74" s="84" t="s">
        <v>102</v>
      </c>
      <c r="Y74" s="85"/>
      <c r="Z74" s="86"/>
    </row>
    <row r="75" spans="1:26" ht="26.25" customHeight="1" thickBot="1">
      <c r="A75" s="109">
        <v>8</v>
      </c>
      <c r="B75" s="59"/>
      <c r="C75" s="60"/>
      <c r="D75" s="59"/>
      <c r="E75" s="60"/>
      <c r="F75" s="59"/>
      <c r="G75" s="44">
        <f t="shared" si="25"/>
        <v>0</v>
      </c>
      <c r="H75" s="59"/>
      <c r="I75" s="68"/>
      <c r="J75" s="62"/>
      <c r="K75" s="135"/>
      <c r="L75" s="65"/>
      <c r="M75" s="59"/>
      <c r="N75" s="136"/>
      <c r="O75" s="63"/>
      <c r="P75" s="50">
        <f>G75+I75+K75+L75+N75+O75</f>
        <v>0</v>
      </c>
      <c r="Q75" s="10"/>
      <c r="R75" s="100"/>
      <c r="S75" s="86"/>
      <c r="T75" s="101"/>
      <c r="U75" s="86"/>
      <c r="V75" s="54">
        <f>SUM(R75:U75)</f>
        <v>0</v>
      </c>
      <c r="W75" s="13"/>
      <c r="X75" s="157" t="s">
        <v>105</v>
      </c>
      <c r="Y75" s="93">
        <f>SUM(Y76:Y80)</f>
        <v>0</v>
      </c>
      <c r="Z75" s="94">
        <f>SUM(Z76:Z80)</f>
        <v>0</v>
      </c>
    </row>
    <row r="76" spans="1:26" ht="26.25" customHeight="1" thickBot="1">
      <c r="A76" s="158" t="s">
        <v>88</v>
      </c>
      <c r="B76" s="24">
        <f t="shared" ref="B76:O76" si="26">SUM(B77:B82)</f>
        <v>52</v>
      </c>
      <c r="C76" s="25">
        <f t="shared" si="26"/>
        <v>176638.12</v>
      </c>
      <c r="D76" s="24">
        <f t="shared" si="26"/>
        <v>2</v>
      </c>
      <c r="E76" s="25">
        <f t="shared" si="26"/>
        <v>6136.06</v>
      </c>
      <c r="F76" s="24">
        <f t="shared" si="26"/>
        <v>54</v>
      </c>
      <c r="G76" s="25">
        <f t="shared" si="26"/>
        <v>182774.18</v>
      </c>
      <c r="H76" s="24">
        <f t="shared" si="26"/>
        <v>47</v>
      </c>
      <c r="I76" s="25">
        <f t="shared" si="26"/>
        <v>18630.98</v>
      </c>
      <c r="J76" s="27">
        <f t="shared" si="26"/>
        <v>0</v>
      </c>
      <c r="K76" s="30">
        <f t="shared" si="26"/>
        <v>0</v>
      </c>
      <c r="L76" s="28">
        <f t="shared" si="26"/>
        <v>0</v>
      </c>
      <c r="M76" s="24">
        <f>SUM(M77:M82)</f>
        <v>62</v>
      </c>
      <c r="N76" s="154">
        <f t="shared" si="26"/>
        <v>42952.299999999996</v>
      </c>
      <c r="O76" s="28">
        <f t="shared" si="26"/>
        <v>0</v>
      </c>
      <c r="P76" s="35">
        <f>SUM(P77:P82)</f>
        <v>244357.46000000002</v>
      </c>
      <c r="Q76" s="6"/>
      <c r="R76" s="32">
        <f>SUM(R77:R82)</f>
        <v>0</v>
      </c>
      <c r="S76" s="38">
        <f>SUM(S77:S82)</f>
        <v>0</v>
      </c>
      <c r="T76" s="29">
        <f>SUM(T77:T82)</f>
        <v>0</v>
      </c>
      <c r="U76" s="38">
        <f>SUM(U77:U82)</f>
        <v>0</v>
      </c>
      <c r="V76" s="35">
        <f>SUM(V77:V82)</f>
        <v>0</v>
      </c>
      <c r="W76" s="13"/>
      <c r="X76" s="105" t="s">
        <v>106</v>
      </c>
      <c r="Y76" s="97"/>
      <c r="Z76" s="52"/>
    </row>
    <row r="77" spans="1:26" ht="18.75" customHeight="1">
      <c r="A77" s="69" t="s">
        <v>89</v>
      </c>
      <c r="B77" s="59">
        <v>5</v>
      </c>
      <c r="C77" s="60">
        <v>19008.48</v>
      </c>
      <c r="D77" s="59"/>
      <c r="E77" s="60"/>
      <c r="F77" s="73">
        <f t="shared" ref="F77:G82" si="27">B77+D77</f>
        <v>5</v>
      </c>
      <c r="G77" s="44">
        <f t="shared" si="27"/>
        <v>19008.48</v>
      </c>
      <c r="H77" s="59">
        <v>3</v>
      </c>
      <c r="I77" s="68">
        <v>1767.18</v>
      </c>
      <c r="J77" s="62"/>
      <c r="K77" s="135"/>
      <c r="L77" s="65"/>
      <c r="M77" s="43">
        <v>5</v>
      </c>
      <c r="N77" s="136">
        <v>3670</v>
      </c>
      <c r="O77" s="65"/>
      <c r="P77" s="50">
        <f t="shared" ref="P77:P82" si="28">G77+I77+K77+L77+N77+O77</f>
        <v>24445.66</v>
      </c>
      <c r="Q77" s="6"/>
      <c r="R77" s="51"/>
      <c r="S77" s="52"/>
      <c r="T77" s="53"/>
      <c r="U77" s="52"/>
      <c r="V77" s="95">
        <f>SUM(R77:U77)</f>
        <v>0</v>
      </c>
      <c r="W77" s="13"/>
      <c r="X77" s="58" t="s">
        <v>107</v>
      </c>
      <c r="Y77" s="72"/>
      <c r="Z77" s="68"/>
    </row>
    <row r="78" spans="1:26" ht="18.75" customHeight="1">
      <c r="A78" s="58" t="s">
        <v>91</v>
      </c>
      <c r="B78" s="59">
        <v>12</v>
      </c>
      <c r="C78" s="60">
        <v>44082.53</v>
      </c>
      <c r="D78" s="59"/>
      <c r="E78" s="60"/>
      <c r="F78" s="73">
        <f t="shared" si="27"/>
        <v>12</v>
      </c>
      <c r="G78" s="44">
        <f t="shared" si="27"/>
        <v>44082.53</v>
      </c>
      <c r="H78" s="59">
        <v>8</v>
      </c>
      <c r="I78" s="68">
        <v>3995</v>
      </c>
      <c r="J78" s="62"/>
      <c r="K78" s="135"/>
      <c r="L78" s="65"/>
      <c r="M78" s="59">
        <v>12</v>
      </c>
      <c r="N78" s="136">
        <v>8745.74</v>
      </c>
      <c r="O78" s="65"/>
      <c r="P78" s="50">
        <f t="shared" si="28"/>
        <v>56823.27</v>
      </c>
      <c r="Q78" s="10"/>
      <c r="R78" s="67"/>
      <c r="S78" s="68"/>
      <c r="T78" s="64"/>
      <c r="U78" s="68"/>
      <c r="V78" s="54">
        <f>SUM(R78:U78)</f>
        <v>0</v>
      </c>
      <c r="W78" s="13"/>
      <c r="X78" s="58" t="s">
        <v>108</v>
      </c>
      <c r="Y78" s="72"/>
      <c r="Z78" s="68"/>
    </row>
    <row r="79" spans="1:26" ht="18.75" customHeight="1">
      <c r="A79" s="58" t="s">
        <v>92</v>
      </c>
      <c r="B79" s="59">
        <v>15</v>
      </c>
      <c r="C79" s="60">
        <v>51958.26</v>
      </c>
      <c r="D79" s="59"/>
      <c r="E79" s="60"/>
      <c r="F79" s="73">
        <f t="shared" si="27"/>
        <v>15</v>
      </c>
      <c r="G79" s="44">
        <f t="shared" si="27"/>
        <v>51958.26</v>
      </c>
      <c r="H79" s="59">
        <v>12</v>
      </c>
      <c r="I79" s="68">
        <v>5010.4399999999996</v>
      </c>
      <c r="J79" s="62"/>
      <c r="K79" s="135"/>
      <c r="L79" s="65"/>
      <c r="M79" s="59">
        <v>16</v>
      </c>
      <c r="N79" s="136">
        <v>12380.82</v>
      </c>
      <c r="O79" s="65"/>
      <c r="P79" s="50">
        <f t="shared" si="28"/>
        <v>69349.52</v>
      </c>
      <c r="Q79" s="6"/>
      <c r="R79" s="67"/>
      <c r="S79" s="68"/>
      <c r="T79" s="64"/>
      <c r="U79" s="68"/>
      <c r="V79" s="54">
        <f>SUM(R79:U79)</f>
        <v>0</v>
      </c>
      <c r="W79" s="13"/>
      <c r="X79" s="58" t="s">
        <v>99</v>
      </c>
      <c r="Y79" s="72"/>
      <c r="Z79" s="68"/>
    </row>
    <row r="80" spans="1:26" ht="20.25" customHeight="1" thickBot="1">
      <c r="A80" s="58" t="s">
        <v>93</v>
      </c>
      <c r="B80" s="59">
        <v>1</v>
      </c>
      <c r="C80" s="60">
        <v>3237.64</v>
      </c>
      <c r="D80" s="59"/>
      <c r="E80" s="60"/>
      <c r="F80" s="73">
        <f t="shared" si="27"/>
        <v>1</v>
      </c>
      <c r="G80" s="44">
        <f t="shared" si="27"/>
        <v>3237.64</v>
      </c>
      <c r="H80" s="59">
        <v>1</v>
      </c>
      <c r="I80" s="68">
        <v>555.24</v>
      </c>
      <c r="J80" s="62"/>
      <c r="K80" s="135"/>
      <c r="L80" s="65"/>
      <c r="M80" s="59">
        <v>1</v>
      </c>
      <c r="N80" s="136">
        <v>818</v>
      </c>
      <c r="O80" s="65"/>
      <c r="P80" s="50">
        <f t="shared" si="28"/>
        <v>4610.88</v>
      </c>
      <c r="Q80" s="6"/>
      <c r="R80" s="67"/>
      <c r="S80" s="68"/>
      <c r="T80" s="64"/>
      <c r="U80" s="68"/>
      <c r="V80" s="54">
        <f>SUM(R80:U80)</f>
        <v>0</v>
      </c>
      <c r="W80" s="13"/>
      <c r="X80" s="84" t="s">
        <v>2</v>
      </c>
      <c r="Y80" s="85"/>
      <c r="Z80" s="86"/>
    </row>
    <row r="81" spans="1:26" ht="26.25" customHeight="1" thickBot="1">
      <c r="A81" s="74" t="s">
        <v>94</v>
      </c>
      <c r="B81" s="59">
        <v>19</v>
      </c>
      <c r="C81" s="60">
        <v>58351.21</v>
      </c>
      <c r="D81" s="59">
        <v>2</v>
      </c>
      <c r="E81" s="60">
        <v>6136.06</v>
      </c>
      <c r="F81" s="73">
        <f t="shared" si="27"/>
        <v>21</v>
      </c>
      <c r="G81" s="44">
        <f t="shared" si="27"/>
        <v>64487.27</v>
      </c>
      <c r="H81" s="59">
        <v>16</v>
      </c>
      <c r="I81" s="68">
        <v>5467.88</v>
      </c>
      <c r="J81" s="62"/>
      <c r="K81" s="135"/>
      <c r="L81" s="65"/>
      <c r="M81" s="59">
        <v>21</v>
      </c>
      <c r="N81" s="136">
        <v>14971.74</v>
      </c>
      <c r="O81" s="65"/>
      <c r="P81" s="50">
        <f t="shared" si="28"/>
        <v>84926.89</v>
      </c>
      <c r="Q81" s="10"/>
      <c r="R81" s="159"/>
      <c r="S81" s="143"/>
      <c r="T81" s="81"/>
      <c r="U81" s="143"/>
      <c r="V81" s="160">
        <f>SUM(R81:U81)</f>
        <v>0</v>
      </c>
      <c r="W81" s="13"/>
      <c r="X81" s="156" t="s">
        <v>109</v>
      </c>
      <c r="Y81" s="93">
        <f>SUM(Y82:Y86)</f>
        <v>8</v>
      </c>
      <c r="Z81" s="94">
        <f>SUM(Z82:Z86)</f>
        <v>6926.78</v>
      </c>
    </row>
    <row r="82" spans="1:26" ht="21" customHeight="1" thickBot="1">
      <c r="A82" s="161" t="s">
        <v>110</v>
      </c>
      <c r="B82" s="162"/>
      <c r="C82" s="163"/>
      <c r="D82" s="162"/>
      <c r="E82" s="163"/>
      <c r="F82" s="73">
        <f t="shared" si="27"/>
        <v>0</v>
      </c>
      <c r="G82" s="44">
        <f>C82+E82</f>
        <v>0</v>
      </c>
      <c r="H82" s="164">
        <v>7</v>
      </c>
      <c r="I82" s="165">
        <v>1835.24</v>
      </c>
      <c r="J82" s="166"/>
      <c r="K82" s="167"/>
      <c r="L82" s="168"/>
      <c r="M82" s="169">
        <v>7</v>
      </c>
      <c r="N82" s="170">
        <v>2366</v>
      </c>
      <c r="O82" s="168"/>
      <c r="P82" s="50">
        <f t="shared" si="28"/>
        <v>4201.24</v>
      </c>
      <c r="Q82" s="6"/>
      <c r="R82" s="100"/>
      <c r="S82" s="86"/>
      <c r="T82" s="101"/>
      <c r="U82" s="86"/>
      <c r="V82" s="102"/>
      <c r="W82" s="13"/>
      <c r="X82" s="105" t="s">
        <v>106</v>
      </c>
      <c r="Y82" s="97"/>
      <c r="Z82" s="52"/>
    </row>
    <row r="83" spans="1:26" ht="26.25" customHeight="1" thickBot="1">
      <c r="A83" s="23" t="s">
        <v>96</v>
      </c>
      <c r="B83" s="24">
        <f t="shared" ref="B83:P83" si="29">SUM(B84:B88)</f>
        <v>92</v>
      </c>
      <c r="C83" s="25">
        <f t="shared" si="29"/>
        <v>89460.91</v>
      </c>
      <c r="D83" s="24">
        <f t="shared" si="29"/>
        <v>0</v>
      </c>
      <c r="E83" s="25">
        <f t="shared" si="29"/>
        <v>0</v>
      </c>
      <c r="F83" s="24">
        <f t="shared" si="29"/>
        <v>92</v>
      </c>
      <c r="G83" s="25">
        <f t="shared" si="29"/>
        <v>89460.91</v>
      </c>
      <c r="H83" s="24">
        <f t="shared" si="29"/>
        <v>84</v>
      </c>
      <c r="I83" s="38">
        <f t="shared" si="29"/>
        <v>73243.17</v>
      </c>
      <c r="J83" s="27">
        <f t="shared" si="29"/>
        <v>0</v>
      </c>
      <c r="K83" s="148">
        <f t="shared" si="29"/>
        <v>0</v>
      </c>
      <c r="L83" s="28">
        <f t="shared" si="29"/>
        <v>0</v>
      </c>
      <c r="M83" s="24">
        <f t="shared" si="29"/>
        <v>91</v>
      </c>
      <c r="N83" s="154">
        <f t="shared" si="29"/>
        <v>100640.56</v>
      </c>
      <c r="O83" s="28">
        <f t="shared" si="29"/>
        <v>0</v>
      </c>
      <c r="P83" s="35">
        <f t="shared" si="29"/>
        <v>263344.64000000001</v>
      </c>
      <c r="Q83" s="6"/>
      <c r="R83" s="32">
        <f>SUM(R84:R88)</f>
        <v>0</v>
      </c>
      <c r="S83" s="38">
        <f>SUM(S84:S88)</f>
        <v>0</v>
      </c>
      <c r="T83" s="29">
        <f>SUM(T84:T88)</f>
        <v>0</v>
      </c>
      <c r="U83" s="38">
        <f>SUM(U84:U88)</f>
        <v>0</v>
      </c>
      <c r="V83" s="35">
        <f>SUM(V84:V88)</f>
        <v>0</v>
      </c>
      <c r="W83" s="13"/>
      <c r="X83" s="58" t="s">
        <v>107</v>
      </c>
      <c r="Y83" s="72">
        <v>1</v>
      </c>
      <c r="Z83" s="68">
        <v>838.12</v>
      </c>
    </row>
    <row r="84" spans="1:26" ht="18.75" customHeight="1">
      <c r="A84" s="171">
        <v>14</v>
      </c>
      <c r="B84" s="59">
        <v>10</v>
      </c>
      <c r="C84" s="60">
        <v>9180.2900000000009</v>
      </c>
      <c r="D84" s="59"/>
      <c r="E84" s="60"/>
      <c r="F84" s="73">
        <f>B84+D84</f>
        <v>10</v>
      </c>
      <c r="G84" s="44">
        <f t="shared" ref="G84:G94" si="30">C84+E84</f>
        <v>9180.2900000000009</v>
      </c>
      <c r="H84" s="59">
        <v>9</v>
      </c>
      <c r="I84" s="68">
        <v>8372.5</v>
      </c>
      <c r="J84" s="62"/>
      <c r="K84" s="135"/>
      <c r="L84" s="65"/>
      <c r="M84" s="59">
        <v>10</v>
      </c>
      <c r="N84" s="136">
        <v>11090</v>
      </c>
      <c r="O84" s="63"/>
      <c r="P84" s="50">
        <f>G84+I84+K84+L84+N84+O84</f>
        <v>28642.79</v>
      </c>
      <c r="Q84" s="10"/>
      <c r="R84" s="51"/>
      <c r="S84" s="52"/>
      <c r="T84" s="53"/>
      <c r="U84" s="52"/>
      <c r="V84" s="54">
        <f>SUM(R84:U84)</f>
        <v>0</v>
      </c>
      <c r="W84" s="13"/>
      <c r="X84" s="58" t="s">
        <v>108</v>
      </c>
      <c r="Y84" s="72"/>
      <c r="Z84" s="68"/>
    </row>
    <row r="85" spans="1:26" ht="18.75" customHeight="1">
      <c r="A85" s="152">
        <v>13</v>
      </c>
      <c r="B85" s="59">
        <v>26</v>
      </c>
      <c r="C85" s="60">
        <v>26447.62</v>
      </c>
      <c r="D85" s="59"/>
      <c r="E85" s="60"/>
      <c r="F85" s="73">
        <f>B85+D85</f>
        <v>26</v>
      </c>
      <c r="G85" s="44">
        <f t="shared" si="30"/>
        <v>26447.62</v>
      </c>
      <c r="H85" s="59">
        <v>24</v>
      </c>
      <c r="I85" s="68">
        <v>20863.48</v>
      </c>
      <c r="J85" s="62"/>
      <c r="K85" s="135"/>
      <c r="L85" s="65"/>
      <c r="M85" s="59">
        <v>26</v>
      </c>
      <c r="N85" s="136">
        <v>28124.92</v>
      </c>
      <c r="O85" s="63"/>
      <c r="P85" s="50">
        <f>G85+I85+K85+L85+N85+O85</f>
        <v>75436.01999999999</v>
      </c>
      <c r="Q85" s="6"/>
      <c r="R85" s="67"/>
      <c r="S85" s="68"/>
      <c r="T85" s="64"/>
      <c r="U85" s="68"/>
      <c r="V85" s="54">
        <f>SUM(R85:U85)</f>
        <v>0</v>
      </c>
      <c r="W85" s="13"/>
      <c r="X85" s="58" t="s">
        <v>99</v>
      </c>
      <c r="Y85" s="72">
        <v>1</v>
      </c>
      <c r="Z85" s="68">
        <v>865.29</v>
      </c>
    </row>
    <row r="86" spans="1:26" ht="30" customHeight="1" thickBot="1">
      <c r="A86" s="152">
        <v>12</v>
      </c>
      <c r="B86" s="59">
        <v>13</v>
      </c>
      <c r="C86" s="60">
        <v>12939.07</v>
      </c>
      <c r="D86" s="59"/>
      <c r="E86" s="60"/>
      <c r="F86" s="73">
        <f>B86+D86</f>
        <v>13</v>
      </c>
      <c r="G86" s="44">
        <f t="shared" si="30"/>
        <v>12939.07</v>
      </c>
      <c r="H86" s="59">
        <v>12</v>
      </c>
      <c r="I86" s="68">
        <v>10597.23</v>
      </c>
      <c r="J86" s="62"/>
      <c r="K86" s="135"/>
      <c r="L86" s="65"/>
      <c r="M86" s="59">
        <v>12</v>
      </c>
      <c r="N86" s="136">
        <v>13356</v>
      </c>
      <c r="O86" s="63"/>
      <c r="P86" s="50">
        <f>G86+I86+K86+L86+N86+O86</f>
        <v>36892.300000000003</v>
      </c>
      <c r="Q86" s="6"/>
      <c r="R86" s="67"/>
      <c r="S86" s="68"/>
      <c r="T86" s="64"/>
      <c r="U86" s="68"/>
      <c r="V86" s="54">
        <f>SUM(R86:U86)</f>
        <v>0</v>
      </c>
      <c r="W86" s="13"/>
      <c r="X86" s="84" t="s">
        <v>2</v>
      </c>
      <c r="Y86" s="85">
        <v>6</v>
      </c>
      <c r="Z86" s="86">
        <v>5223.37</v>
      </c>
    </row>
    <row r="87" spans="1:26" ht="30" customHeight="1" thickBot="1">
      <c r="A87" s="152">
        <v>11</v>
      </c>
      <c r="B87" s="59">
        <v>11</v>
      </c>
      <c r="C87" s="60">
        <v>10800</v>
      </c>
      <c r="D87" s="59"/>
      <c r="E87" s="60"/>
      <c r="F87" s="73">
        <f>B87+D87</f>
        <v>11</v>
      </c>
      <c r="G87" s="44">
        <f t="shared" si="30"/>
        <v>10800</v>
      </c>
      <c r="H87" s="59">
        <v>10</v>
      </c>
      <c r="I87" s="68">
        <v>8946.66</v>
      </c>
      <c r="J87" s="62"/>
      <c r="K87" s="135"/>
      <c r="L87" s="65"/>
      <c r="M87" s="59">
        <v>11</v>
      </c>
      <c r="N87" s="136">
        <v>12298</v>
      </c>
      <c r="O87" s="63"/>
      <c r="P87" s="50">
        <f>G87+I87+K87+L87+N87+O87</f>
        <v>32044.66</v>
      </c>
      <c r="Q87" s="10"/>
      <c r="R87" s="67"/>
      <c r="S87" s="68"/>
      <c r="T87" s="64"/>
      <c r="U87" s="68"/>
      <c r="V87" s="54">
        <f>SUM(R87:U87)</f>
        <v>0</v>
      </c>
      <c r="W87" s="13"/>
      <c r="X87" s="157" t="s">
        <v>111</v>
      </c>
      <c r="Y87" s="93">
        <f>SUM(Y88:Y95)</f>
        <v>16</v>
      </c>
      <c r="Z87" s="94">
        <f>SUM(Z88:Z95)</f>
        <v>14052.77</v>
      </c>
    </row>
    <row r="88" spans="1:26" ht="21" customHeight="1" thickBot="1">
      <c r="A88" s="172">
        <v>10</v>
      </c>
      <c r="B88" s="59">
        <v>32</v>
      </c>
      <c r="C88" s="60">
        <v>30093.93</v>
      </c>
      <c r="D88" s="59"/>
      <c r="E88" s="60"/>
      <c r="F88" s="73">
        <f>B88+D88</f>
        <v>32</v>
      </c>
      <c r="G88" s="44">
        <f t="shared" si="30"/>
        <v>30093.93</v>
      </c>
      <c r="H88" s="59">
        <v>29</v>
      </c>
      <c r="I88" s="68">
        <v>24463.3</v>
      </c>
      <c r="J88" s="62"/>
      <c r="K88" s="135"/>
      <c r="L88" s="65"/>
      <c r="M88" s="59">
        <v>32</v>
      </c>
      <c r="N88" s="136">
        <v>35771.64</v>
      </c>
      <c r="O88" s="63"/>
      <c r="P88" s="50">
        <f>G88+I88+K88+L88+N88+O88</f>
        <v>90328.87</v>
      </c>
      <c r="Q88" s="6"/>
      <c r="R88" s="100"/>
      <c r="S88" s="86"/>
      <c r="T88" s="101"/>
      <c r="U88" s="86"/>
      <c r="V88" s="54">
        <f>SUM(R88:U88)</f>
        <v>0</v>
      </c>
      <c r="W88" s="13"/>
      <c r="X88" s="105" t="s">
        <v>106</v>
      </c>
      <c r="Y88" s="97">
        <v>2</v>
      </c>
      <c r="Z88" s="52">
        <v>2048.9</v>
      </c>
    </row>
    <row r="89" spans="1:26" ht="26.25" customHeight="1" thickBot="1">
      <c r="A89" s="23" t="s">
        <v>97</v>
      </c>
      <c r="B89" s="24">
        <f t="shared" ref="B89:P89" si="31">SUM(B90:B94)</f>
        <v>0</v>
      </c>
      <c r="C89" s="25">
        <f t="shared" si="31"/>
        <v>0</v>
      </c>
      <c r="D89" s="24">
        <f t="shared" si="31"/>
        <v>0</v>
      </c>
      <c r="E89" s="25">
        <f t="shared" si="31"/>
        <v>0</v>
      </c>
      <c r="F89" s="24">
        <f t="shared" si="31"/>
        <v>0</v>
      </c>
      <c r="G89" s="25">
        <f t="shared" si="31"/>
        <v>0</v>
      </c>
      <c r="H89" s="24">
        <f t="shared" si="31"/>
        <v>0</v>
      </c>
      <c r="I89" s="38">
        <f t="shared" si="31"/>
        <v>0</v>
      </c>
      <c r="J89" s="27">
        <f t="shared" si="31"/>
        <v>0</v>
      </c>
      <c r="K89" s="148">
        <f t="shared" si="31"/>
        <v>0</v>
      </c>
      <c r="L89" s="28">
        <f t="shared" si="31"/>
        <v>0</v>
      </c>
      <c r="M89" s="24">
        <f t="shared" si="31"/>
        <v>0</v>
      </c>
      <c r="N89" s="154">
        <f t="shared" si="31"/>
        <v>0</v>
      </c>
      <c r="O89" s="91">
        <f t="shared" si="31"/>
        <v>0</v>
      </c>
      <c r="P89" s="35">
        <f t="shared" si="31"/>
        <v>0</v>
      </c>
      <c r="Q89" s="6"/>
      <c r="R89" s="32">
        <f>SUM(R90:R94)</f>
        <v>0</v>
      </c>
      <c r="S89" s="38">
        <f>SUM(S90:S94)</f>
        <v>0</v>
      </c>
      <c r="T89" s="29">
        <f>SUM(T90:T94)</f>
        <v>0</v>
      </c>
      <c r="U89" s="38">
        <f>SUM(U90:U94)</f>
        <v>0</v>
      </c>
      <c r="V89" s="35">
        <f>SUM(V90:V94)</f>
        <v>0</v>
      </c>
      <c r="W89" s="13"/>
      <c r="X89" s="58" t="s">
        <v>107</v>
      </c>
      <c r="Y89" s="72"/>
      <c r="Z89" s="68"/>
    </row>
    <row r="90" spans="1:26" ht="18.75" customHeight="1">
      <c r="A90" s="69" t="s">
        <v>99</v>
      </c>
      <c r="B90" s="59"/>
      <c r="C90" s="60"/>
      <c r="D90" s="59"/>
      <c r="E90" s="60"/>
      <c r="F90" s="59"/>
      <c r="G90" s="44">
        <f t="shared" si="30"/>
        <v>0</v>
      </c>
      <c r="H90" s="59"/>
      <c r="I90" s="68"/>
      <c r="J90" s="62"/>
      <c r="K90" s="135"/>
      <c r="L90" s="65"/>
      <c r="M90" s="59"/>
      <c r="N90" s="136"/>
      <c r="O90" s="63"/>
      <c r="P90" s="50">
        <f>G90+I90+K90+L90+N90+O90</f>
        <v>0</v>
      </c>
      <c r="Q90" s="10"/>
      <c r="R90" s="51"/>
      <c r="S90" s="52"/>
      <c r="T90" s="53"/>
      <c r="U90" s="52"/>
      <c r="V90" s="54">
        <f>SUM(R90:U90)</f>
        <v>0</v>
      </c>
      <c r="W90" s="13"/>
      <c r="X90" s="58" t="s">
        <v>108</v>
      </c>
      <c r="Y90" s="72"/>
      <c r="Z90" s="68"/>
    </row>
    <row r="91" spans="1:26" ht="18.75" customHeight="1">
      <c r="A91" s="58" t="s">
        <v>2</v>
      </c>
      <c r="B91" s="59"/>
      <c r="C91" s="60"/>
      <c r="D91" s="59"/>
      <c r="E91" s="60"/>
      <c r="F91" s="59"/>
      <c r="G91" s="44">
        <f t="shared" si="30"/>
        <v>0</v>
      </c>
      <c r="H91" s="59"/>
      <c r="I91" s="68"/>
      <c r="J91" s="62"/>
      <c r="K91" s="135"/>
      <c r="L91" s="65"/>
      <c r="M91" s="59"/>
      <c r="N91" s="136"/>
      <c r="O91" s="63"/>
      <c r="P91" s="50">
        <f>G91+I91+K91+L91+N91+O91</f>
        <v>0</v>
      </c>
      <c r="Q91" s="6"/>
      <c r="R91" s="67"/>
      <c r="S91" s="68"/>
      <c r="T91" s="64"/>
      <c r="U91" s="68"/>
      <c r="V91" s="54">
        <f>SUM(R91:U91)</f>
        <v>0</v>
      </c>
      <c r="W91" s="13"/>
      <c r="X91" s="58" t="s">
        <v>99</v>
      </c>
      <c r="Y91" s="72">
        <v>13</v>
      </c>
      <c r="Z91" s="68">
        <v>11157.79</v>
      </c>
    </row>
    <row r="92" spans="1:26" ht="18.75" customHeight="1">
      <c r="A92" s="58" t="s">
        <v>100</v>
      </c>
      <c r="B92" s="59"/>
      <c r="C92" s="60"/>
      <c r="D92" s="59"/>
      <c r="E92" s="60"/>
      <c r="F92" s="59"/>
      <c r="G92" s="44">
        <f t="shared" si="30"/>
        <v>0</v>
      </c>
      <c r="H92" s="59"/>
      <c r="I92" s="68"/>
      <c r="J92" s="62"/>
      <c r="K92" s="135"/>
      <c r="L92" s="65"/>
      <c r="M92" s="59"/>
      <c r="N92" s="136"/>
      <c r="O92" s="63"/>
      <c r="P92" s="50">
        <f>G92+I92+K92+L92+N92+O92</f>
        <v>0</v>
      </c>
      <c r="Q92" s="6"/>
      <c r="R92" s="67"/>
      <c r="S92" s="68"/>
      <c r="T92" s="64"/>
      <c r="U92" s="68"/>
      <c r="V92" s="54">
        <f>SUM(R92:U92)</f>
        <v>0</v>
      </c>
      <c r="W92" s="13"/>
      <c r="X92" s="58" t="s">
        <v>2</v>
      </c>
      <c r="Y92" s="72">
        <v>1</v>
      </c>
      <c r="Z92" s="68">
        <v>846.08</v>
      </c>
    </row>
    <row r="93" spans="1:26" ht="18.75" customHeight="1">
      <c r="A93" s="58" t="s">
        <v>101</v>
      </c>
      <c r="B93" s="59"/>
      <c r="C93" s="60"/>
      <c r="D93" s="59"/>
      <c r="E93" s="60"/>
      <c r="F93" s="59"/>
      <c r="G93" s="44">
        <f t="shared" si="30"/>
        <v>0</v>
      </c>
      <c r="H93" s="59"/>
      <c r="I93" s="68"/>
      <c r="J93" s="62"/>
      <c r="K93" s="135"/>
      <c r="L93" s="65"/>
      <c r="M93" s="59"/>
      <c r="N93" s="136"/>
      <c r="O93" s="63"/>
      <c r="P93" s="50">
        <f>G93+I93+K93+L93+N93+O93</f>
        <v>0</v>
      </c>
      <c r="Q93" s="10"/>
      <c r="R93" s="67"/>
      <c r="S93" s="68"/>
      <c r="T93" s="64"/>
      <c r="U93" s="68"/>
      <c r="V93" s="54">
        <f>SUM(R93:U93)</f>
        <v>0</v>
      </c>
      <c r="W93" s="13"/>
      <c r="X93" s="58" t="s">
        <v>100</v>
      </c>
      <c r="Y93" s="72"/>
      <c r="Z93" s="68"/>
    </row>
    <row r="94" spans="1:26" ht="21" customHeight="1" thickBot="1">
      <c r="A94" s="74" t="s">
        <v>102</v>
      </c>
      <c r="B94" s="59"/>
      <c r="C94" s="60"/>
      <c r="D94" s="59"/>
      <c r="E94" s="60"/>
      <c r="F94" s="59"/>
      <c r="G94" s="44">
        <f t="shared" si="30"/>
        <v>0</v>
      </c>
      <c r="H94" s="59"/>
      <c r="I94" s="68"/>
      <c r="J94" s="62"/>
      <c r="K94" s="135"/>
      <c r="L94" s="65"/>
      <c r="M94" s="59"/>
      <c r="N94" s="136"/>
      <c r="O94" s="63"/>
      <c r="P94" s="50">
        <f>G94+I94+K94+L94+N94+O94</f>
        <v>0</v>
      </c>
      <c r="Q94" s="6"/>
      <c r="R94" s="100"/>
      <c r="S94" s="86"/>
      <c r="T94" s="101"/>
      <c r="U94" s="86"/>
      <c r="V94" s="54">
        <f>SUM(R94:U94)</f>
        <v>0</v>
      </c>
      <c r="W94" s="13"/>
      <c r="X94" s="58" t="s">
        <v>101</v>
      </c>
      <c r="Y94" s="72"/>
      <c r="Z94" s="68"/>
    </row>
    <row r="95" spans="1:26" ht="26.25" customHeight="1" thickBot="1">
      <c r="A95" s="23" t="s">
        <v>3</v>
      </c>
      <c r="B95" s="24">
        <f t="shared" ref="B95:P95" si="32">SUM(B96:B100)</f>
        <v>3</v>
      </c>
      <c r="C95" s="25">
        <f t="shared" si="32"/>
        <v>2960.8</v>
      </c>
      <c r="D95" s="24">
        <f t="shared" si="32"/>
        <v>0</v>
      </c>
      <c r="E95" s="25">
        <f t="shared" si="32"/>
        <v>0</v>
      </c>
      <c r="F95" s="24">
        <f t="shared" si="32"/>
        <v>3</v>
      </c>
      <c r="G95" s="25">
        <f t="shared" si="32"/>
        <v>2960.8</v>
      </c>
      <c r="H95" s="24">
        <f t="shared" si="32"/>
        <v>2</v>
      </c>
      <c r="I95" s="38">
        <f t="shared" si="32"/>
        <v>995</v>
      </c>
      <c r="J95" s="27">
        <f t="shared" si="32"/>
        <v>0</v>
      </c>
      <c r="K95" s="148">
        <f t="shared" si="32"/>
        <v>0</v>
      </c>
      <c r="L95" s="28">
        <f t="shared" si="32"/>
        <v>0</v>
      </c>
      <c r="M95" s="24">
        <f t="shared" si="32"/>
        <v>3</v>
      </c>
      <c r="N95" s="154">
        <f>SUM(N96:N100)</f>
        <v>3061.4100000000003</v>
      </c>
      <c r="O95" s="91">
        <f t="shared" si="32"/>
        <v>0</v>
      </c>
      <c r="P95" s="35">
        <f t="shared" si="32"/>
        <v>7017.2100000000009</v>
      </c>
      <c r="Q95" s="6"/>
      <c r="R95" s="32">
        <f>SUM(R96:R100)</f>
        <v>0</v>
      </c>
      <c r="S95" s="38">
        <f>SUM(S96:S100)</f>
        <v>0</v>
      </c>
      <c r="T95" s="29">
        <f>SUM(T96:T100)</f>
        <v>0</v>
      </c>
      <c r="U95" s="38">
        <f>SUM(U96:U100)</f>
        <v>0</v>
      </c>
      <c r="V95" s="35">
        <f>SUM(V96:V100)</f>
        <v>0</v>
      </c>
      <c r="W95" s="13"/>
      <c r="X95" s="84" t="s">
        <v>102</v>
      </c>
      <c r="Y95" s="85"/>
      <c r="Z95" s="86"/>
    </row>
    <row r="96" spans="1:26" ht="30" customHeight="1" thickBot="1">
      <c r="A96" s="69" t="s">
        <v>99</v>
      </c>
      <c r="B96" s="59">
        <v>1</v>
      </c>
      <c r="C96" s="60">
        <v>994.21</v>
      </c>
      <c r="D96" s="59"/>
      <c r="E96" s="60"/>
      <c r="F96" s="73">
        <f>B96+D96</f>
        <v>1</v>
      </c>
      <c r="G96" s="44">
        <f t="shared" ref="G96:G110" si="33">C96+E96</f>
        <v>994.21</v>
      </c>
      <c r="H96" s="59"/>
      <c r="I96" s="68"/>
      <c r="J96" s="62"/>
      <c r="K96" s="135"/>
      <c r="L96" s="65"/>
      <c r="M96" s="59">
        <v>1</v>
      </c>
      <c r="N96" s="136">
        <v>1112.5899999999999</v>
      </c>
      <c r="O96" s="63"/>
      <c r="P96" s="50">
        <f>G96+I96+K96+L96+N96+O96</f>
        <v>2106.8000000000002</v>
      </c>
      <c r="Q96" s="10"/>
      <c r="R96" s="51"/>
      <c r="S96" s="52"/>
      <c r="T96" s="53"/>
      <c r="U96" s="52"/>
      <c r="V96" s="54">
        <f>SUM(R96:U96)</f>
        <v>0</v>
      </c>
      <c r="W96" s="13"/>
      <c r="X96" s="173" t="s">
        <v>112</v>
      </c>
      <c r="Y96" s="174">
        <f>Y50+Y57+Y63+Y69+Y75+Y81+Y87</f>
        <v>63</v>
      </c>
      <c r="Z96" s="175">
        <f>Z50+Z57+Z63+Z69+Z75+Z81+Z87</f>
        <v>101213.59000000001</v>
      </c>
    </row>
    <row r="97" spans="1:26" ht="30" customHeight="1" thickBot="1">
      <c r="A97" s="58" t="s">
        <v>2</v>
      </c>
      <c r="B97" s="59">
        <v>1</v>
      </c>
      <c r="C97" s="60">
        <v>1010.28</v>
      </c>
      <c r="D97" s="59"/>
      <c r="E97" s="60"/>
      <c r="F97" s="73">
        <f>B97+D97</f>
        <v>1</v>
      </c>
      <c r="G97" s="44">
        <f t="shared" si="33"/>
        <v>1010.28</v>
      </c>
      <c r="H97" s="59">
        <v>1</v>
      </c>
      <c r="I97" s="68">
        <v>477.6</v>
      </c>
      <c r="J97" s="62"/>
      <c r="K97" s="135"/>
      <c r="L97" s="65"/>
      <c r="M97" s="59">
        <v>1</v>
      </c>
      <c r="N97" s="136">
        <v>1118</v>
      </c>
      <c r="O97" s="63"/>
      <c r="P97" s="50">
        <f>G97+I97+K97+L97+N97+O97</f>
        <v>2605.88</v>
      </c>
      <c r="Q97" s="6"/>
      <c r="R97" s="67"/>
      <c r="S97" s="68"/>
      <c r="T97" s="64"/>
      <c r="U97" s="68"/>
      <c r="V97" s="54">
        <f>SUM(R97:U97)</f>
        <v>0</v>
      </c>
      <c r="W97" s="13"/>
      <c r="X97" s="176" t="s">
        <v>113</v>
      </c>
      <c r="Y97" s="177">
        <f>Y48+Y96</f>
        <v>326</v>
      </c>
      <c r="Z97" s="178">
        <f>Z48+Z96</f>
        <v>302772.69</v>
      </c>
    </row>
    <row r="98" spans="1:26" ht="18.75" customHeight="1">
      <c r="A98" s="58" t="s">
        <v>100</v>
      </c>
      <c r="B98" s="59"/>
      <c r="C98" s="60"/>
      <c r="D98" s="59"/>
      <c r="E98" s="60"/>
      <c r="F98" s="73"/>
      <c r="G98" s="44">
        <f t="shared" si="33"/>
        <v>0</v>
      </c>
      <c r="H98" s="59"/>
      <c r="I98" s="68"/>
      <c r="J98" s="62"/>
      <c r="K98" s="135"/>
      <c r="L98" s="65"/>
      <c r="M98" s="59"/>
      <c r="N98" s="136"/>
      <c r="O98" s="63"/>
      <c r="P98" s="50">
        <f>G98+I98+K98+L98+N98+O98</f>
        <v>0</v>
      </c>
      <c r="Q98" s="6"/>
      <c r="R98" s="67"/>
      <c r="S98" s="68"/>
      <c r="T98" s="64"/>
      <c r="U98" s="68"/>
      <c r="V98" s="54">
        <f>SUM(R98:U98)</f>
        <v>0</v>
      </c>
      <c r="W98" s="13"/>
      <c r="X98" s="179" t="s">
        <v>114</v>
      </c>
      <c r="Y98" s="180">
        <v>3</v>
      </c>
      <c r="Z98" s="57">
        <v>1352.1</v>
      </c>
    </row>
    <row r="99" spans="1:26" ht="18.75" customHeight="1">
      <c r="A99" s="58" t="s">
        <v>101</v>
      </c>
      <c r="B99" s="59"/>
      <c r="C99" s="60"/>
      <c r="D99" s="59"/>
      <c r="E99" s="60"/>
      <c r="F99" s="73"/>
      <c r="G99" s="44">
        <f t="shared" si="33"/>
        <v>0</v>
      </c>
      <c r="H99" s="59"/>
      <c r="I99" s="68"/>
      <c r="J99" s="62"/>
      <c r="K99" s="135"/>
      <c r="L99" s="65"/>
      <c r="M99" s="59"/>
      <c r="N99" s="136"/>
      <c r="O99" s="63"/>
      <c r="P99" s="50">
        <f>G99+I99+K99+L99+N99+O99</f>
        <v>0</v>
      </c>
      <c r="Q99" s="10"/>
      <c r="R99" s="67"/>
      <c r="S99" s="68"/>
      <c r="T99" s="64"/>
      <c r="U99" s="68"/>
      <c r="V99" s="54">
        <f>SUM(R99:U99)</f>
        <v>0</v>
      </c>
      <c r="W99" s="13"/>
      <c r="X99" s="181" t="s">
        <v>115</v>
      </c>
      <c r="Y99" s="182"/>
      <c r="Z99" s="183"/>
    </row>
    <row r="100" spans="1:26" ht="21" customHeight="1" thickBot="1">
      <c r="A100" s="99" t="s">
        <v>102</v>
      </c>
      <c r="B100" s="59">
        <v>1</v>
      </c>
      <c r="C100" s="60">
        <v>956.31</v>
      </c>
      <c r="D100" s="59"/>
      <c r="E100" s="60"/>
      <c r="F100" s="73">
        <f>B100+D100</f>
        <v>1</v>
      </c>
      <c r="G100" s="44">
        <f t="shared" si="33"/>
        <v>956.31</v>
      </c>
      <c r="H100" s="59">
        <v>1</v>
      </c>
      <c r="I100" s="68">
        <v>517.4</v>
      </c>
      <c r="J100" s="62"/>
      <c r="K100" s="135"/>
      <c r="L100" s="65"/>
      <c r="M100" s="59">
        <v>1</v>
      </c>
      <c r="N100" s="136">
        <v>830.82</v>
      </c>
      <c r="O100" s="63"/>
      <c r="P100" s="50">
        <f>G100+I100+K100+L100+N100+O100</f>
        <v>2304.5300000000002</v>
      </c>
      <c r="Q100" s="6"/>
      <c r="R100" s="100"/>
      <c r="S100" s="86"/>
      <c r="T100" s="101"/>
      <c r="U100" s="86"/>
      <c r="V100" s="54">
        <f>SUM(R100:U100)</f>
        <v>0</v>
      </c>
      <c r="W100" s="13"/>
      <c r="X100" s="184" t="s">
        <v>116</v>
      </c>
      <c r="Y100" s="182"/>
      <c r="Z100" s="183"/>
    </row>
    <row r="101" spans="1:26" ht="26.25" customHeight="1" thickBot="1">
      <c r="A101" s="23" t="s">
        <v>105</v>
      </c>
      <c r="B101" s="24">
        <f t="shared" ref="B101:P101" si="34">SUM(B102:B106)</f>
        <v>7</v>
      </c>
      <c r="C101" s="25">
        <f t="shared" si="34"/>
        <v>6686.55</v>
      </c>
      <c r="D101" s="24">
        <f>SUM(D102:D106)</f>
        <v>0</v>
      </c>
      <c r="E101" s="25">
        <f>SUM(E102:E106)</f>
        <v>0</v>
      </c>
      <c r="F101" s="24">
        <f>SUM(F102:F106)</f>
        <v>7</v>
      </c>
      <c r="G101" s="25">
        <f>SUM(G102:G106)</f>
        <v>6686.55</v>
      </c>
      <c r="H101" s="24">
        <f t="shared" si="34"/>
        <v>5</v>
      </c>
      <c r="I101" s="25">
        <f t="shared" si="34"/>
        <v>2507.4</v>
      </c>
      <c r="J101" s="27">
        <f t="shared" si="34"/>
        <v>0</v>
      </c>
      <c r="K101" s="148">
        <f t="shared" si="34"/>
        <v>0</v>
      </c>
      <c r="L101" s="28">
        <f t="shared" si="34"/>
        <v>0</v>
      </c>
      <c r="M101" s="24">
        <f t="shared" si="34"/>
        <v>7</v>
      </c>
      <c r="N101" s="29">
        <f>SUM(N102:N106)</f>
        <v>7478.82</v>
      </c>
      <c r="O101" s="28">
        <f t="shared" si="34"/>
        <v>0</v>
      </c>
      <c r="P101" s="35">
        <f t="shared" si="34"/>
        <v>16672.77</v>
      </c>
      <c r="Q101" s="6"/>
      <c r="R101" s="32">
        <f>SUM(R102:R106)</f>
        <v>0</v>
      </c>
      <c r="S101" s="38">
        <f>SUM(S102:S106)</f>
        <v>0</v>
      </c>
      <c r="T101" s="29">
        <f>SUM(T102:T106)</f>
        <v>0</v>
      </c>
      <c r="U101" s="38">
        <f>SUM(U102:U106)</f>
        <v>0</v>
      </c>
      <c r="V101" s="35">
        <f>SUM(V102:V106)</f>
        <v>0</v>
      </c>
      <c r="W101" s="13"/>
      <c r="X101" s="184" t="s">
        <v>117</v>
      </c>
      <c r="Y101" s="182"/>
      <c r="Z101" s="183"/>
    </row>
    <row r="102" spans="1:26" ht="18.75" customHeight="1">
      <c r="A102" s="69" t="s">
        <v>106</v>
      </c>
      <c r="B102" s="59"/>
      <c r="C102" s="60"/>
      <c r="D102" s="59"/>
      <c r="E102" s="60"/>
      <c r="F102" s="59"/>
      <c r="G102" s="44">
        <f t="shared" si="33"/>
        <v>0</v>
      </c>
      <c r="H102" s="59"/>
      <c r="I102" s="68"/>
      <c r="J102" s="62"/>
      <c r="K102" s="135"/>
      <c r="L102" s="65"/>
      <c r="M102" s="59"/>
      <c r="N102" s="136"/>
      <c r="O102" s="63"/>
      <c r="P102" s="50">
        <f>G102+I102+K102+L102+N102+O102</f>
        <v>0</v>
      </c>
      <c r="Q102" s="10"/>
      <c r="R102" s="51"/>
      <c r="S102" s="52"/>
      <c r="T102" s="53"/>
      <c r="U102" s="52"/>
      <c r="V102" s="54">
        <f>SUM(R102:U102)</f>
        <v>0</v>
      </c>
      <c r="W102" s="13"/>
      <c r="X102" s="181" t="s">
        <v>118</v>
      </c>
      <c r="Y102" s="182">
        <v>1</v>
      </c>
      <c r="Z102" s="183">
        <v>158.72999999999999</v>
      </c>
    </row>
    <row r="103" spans="1:26" ht="18.75" customHeight="1" thickBot="1">
      <c r="A103" s="58" t="s">
        <v>107</v>
      </c>
      <c r="B103" s="59"/>
      <c r="C103" s="60"/>
      <c r="D103" s="59"/>
      <c r="E103" s="60"/>
      <c r="F103" s="59"/>
      <c r="G103" s="44">
        <f t="shared" si="33"/>
        <v>0</v>
      </c>
      <c r="H103" s="59"/>
      <c r="I103" s="68"/>
      <c r="J103" s="62"/>
      <c r="K103" s="135"/>
      <c r="L103" s="65"/>
      <c r="M103" s="59"/>
      <c r="N103" s="136"/>
      <c r="O103" s="63"/>
      <c r="P103" s="50">
        <f>G103+I103+K103+L103+N103+O103</f>
        <v>0</v>
      </c>
      <c r="Q103" s="6"/>
      <c r="R103" s="67"/>
      <c r="S103" s="68"/>
      <c r="T103" s="64"/>
      <c r="U103" s="68"/>
      <c r="V103" s="54">
        <f>SUM(R103:U103)</f>
        <v>0</v>
      </c>
      <c r="W103" s="13"/>
      <c r="X103" s="185" t="s">
        <v>119</v>
      </c>
      <c r="Y103" s="186"/>
      <c r="Z103" s="187"/>
    </row>
    <row r="104" spans="1:26" ht="30" customHeight="1" thickBot="1">
      <c r="A104" s="58" t="s">
        <v>108</v>
      </c>
      <c r="B104" s="59"/>
      <c r="C104" s="60"/>
      <c r="D104" s="59"/>
      <c r="E104" s="60"/>
      <c r="F104" s="59"/>
      <c r="G104" s="44">
        <f t="shared" si="33"/>
        <v>0</v>
      </c>
      <c r="H104" s="59"/>
      <c r="I104" s="68"/>
      <c r="J104" s="62"/>
      <c r="K104" s="135"/>
      <c r="L104" s="65"/>
      <c r="M104" s="59"/>
      <c r="N104" s="136"/>
      <c r="O104" s="63"/>
      <c r="P104" s="50">
        <f>G104+I104+K104+L104+N104+O104</f>
        <v>0</v>
      </c>
      <c r="Q104" s="6"/>
      <c r="R104" s="67"/>
      <c r="S104" s="68"/>
      <c r="T104" s="64"/>
      <c r="U104" s="68"/>
      <c r="V104" s="54">
        <f>SUM(R104:U104)</f>
        <v>0</v>
      </c>
      <c r="W104" s="13"/>
      <c r="X104" s="188" t="s">
        <v>4</v>
      </c>
      <c r="Y104" s="189">
        <f>Y97+Y98+Y102</f>
        <v>330</v>
      </c>
      <c r="Z104" s="190">
        <f>SUM(Z97:Z103)</f>
        <v>304283.51999999996</v>
      </c>
    </row>
    <row r="105" spans="1:26" ht="18.75" customHeight="1">
      <c r="A105" s="58" t="s">
        <v>99</v>
      </c>
      <c r="B105" s="59">
        <v>1</v>
      </c>
      <c r="C105" s="60">
        <v>1008.91</v>
      </c>
      <c r="D105" s="59"/>
      <c r="E105" s="60"/>
      <c r="F105" s="73">
        <f>B105+D105</f>
        <v>1</v>
      </c>
      <c r="G105" s="44">
        <f t="shared" si="33"/>
        <v>1008.91</v>
      </c>
      <c r="H105" s="59">
        <v>1</v>
      </c>
      <c r="I105" s="68">
        <v>119.4</v>
      </c>
      <c r="J105" s="62"/>
      <c r="K105" s="135"/>
      <c r="L105" s="65"/>
      <c r="M105" s="59">
        <v>1</v>
      </c>
      <c r="N105" s="136">
        <v>1058</v>
      </c>
      <c r="O105" s="63"/>
      <c r="P105" s="50">
        <f>G105+I105+K105+L105+N105+O105</f>
        <v>2186.31</v>
      </c>
      <c r="Q105" s="10"/>
      <c r="R105" s="67"/>
      <c r="S105" s="68"/>
      <c r="T105" s="64"/>
      <c r="U105" s="68"/>
      <c r="V105" s="54">
        <f>SUM(R105:U105)</f>
        <v>0</v>
      </c>
      <c r="W105" s="13"/>
    </row>
    <row r="106" spans="1:26" ht="21" customHeight="1" thickBot="1">
      <c r="A106" s="74" t="s">
        <v>2</v>
      </c>
      <c r="B106" s="59">
        <v>6</v>
      </c>
      <c r="C106" s="60">
        <v>5677.64</v>
      </c>
      <c r="D106" s="59"/>
      <c r="E106" s="60"/>
      <c r="F106" s="73">
        <f>B106+D106</f>
        <v>6</v>
      </c>
      <c r="G106" s="44">
        <f t="shared" si="33"/>
        <v>5677.64</v>
      </c>
      <c r="H106" s="59">
        <v>4</v>
      </c>
      <c r="I106" s="68">
        <v>2388</v>
      </c>
      <c r="J106" s="62"/>
      <c r="K106" s="135"/>
      <c r="L106" s="65"/>
      <c r="M106" s="59">
        <v>6</v>
      </c>
      <c r="N106" s="136">
        <v>6420.82</v>
      </c>
      <c r="O106" s="63"/>
      <c r="P106" s="50">
        <f>G106+I106+K106+L106+N106+O106</f>
        <v>14486.46</v>
      </c>
      <c r="Q106" s="6"/>
      <c r="R106" s="100"/>
      <c r="S106" s="86"/>
      <c r="T106" s="101"/>
      <c r="U106" s="86"/>
      <c r="V106" s="54">
        <f>SUM(R106:U106)</f>
        <v>0</v>
      </c>
      <c r="W106" s="13"/>
      <c r="X106" s="1" t="s">
        <v>120</v>
      </c>
    </row>
    <row r="107" spans="1:26" ht="26.25" customHeight="1" thickBot="1">
      <c r="A107" s="23" t="s">
        <v>109</v>
      </c>
      <c r="B107" s="24">
        <f t="shared" ref="B107:P107" si="35">SUM(B108:B112)</f>
        <v>29</v>
      </c>
      <c r="C107" s="25">
        <f t="shared" si="35"/>
        <v>26372.030000000002</v>
      </c>
      <c r="D107" s="24">
        <f>SUM(D108:D112)</f>
        <v>0</v>
      </c>
      <c r="E107" s="25">
        <f>SUM(E108:E112)</f>
        <v>0</v>
      </c>
      <c r="F107" s="24">
        <f>SUM(F108:F112)</f>
        <v>29</v>
      </c>
      <c r="G107" s="25">
        <f>SUM(G108:G112)</f>
        <v>26372.030000000002</v>
      </c>
      <c r="H107" s="24">
        <f t="shared" si="35"/>
        <v>0</v>
      </c>
      <c r="I107" s="25">
        <f t="shared" si="35"/>
        <v>0</v>
      </c>
      <c r="J107" s="27">
        <f t="shared" si="35"/>
        <v>0</v>
      </c>
      <c r="K107" s="148">
        <f t="shared" si="35"/>
        <v>0</v>
      </c>
      <c r="L107" s="28">
        <f t="shared" si="35"/>
        <v>0</v>
      </c>
      <c r="M107" s="24">
        <f t="shared" si="35"/>
        <v>27</v>
      </c>
      <c r="N107" s="29">
        <f>SUM(N108:N112)</f>
        <v>29719.29</v>
      </c>
      <c r="O107" s="28">
        <f t="shared" si="35"/>
        <v>0</v>
      </c>
      <c r="P107" s="35">
        <f t="shared" si="35"/>
        <v>56091.32</v>
      </c>
      <c r="Q107" s="6"/>
      <c r="R107" s="32">
        <f>SUM(R108:R112)</f>
        <v>0</v>
      </c>
      <c r="S107" s="38">
        <f>SUM(S108:S112)</f>
        <v>0</v>
      </c>
      <c r="T107" s="29">
        <f>SUM(T108:T112)</f>
        <v>0</v>
      </c>
      <c r="U107" s="38">
        <f>SUM(U108:U112)</f>
        <v>0</v>
      </c>
      <c r="V107" s="35">
        <f>SUM(V108:V112)</f>
        <v>0</v>
      </c>
      <c r="W107" s="13"/>
      <c r="X107" s="132" t="s">
        <v>121</v>
      </c>
      <c r="Y107" s="180"/>
      <c r="Z107" s="57"/>
    </row>
    <row r="108" spans="1:26" ht="18.75" customHeight="1" thickBot="1">
      <c r="A108" s="69" t="s">
        <v>106</v>
      </c>
      <c r="B108" s="59"/>
      <c r="C108" s="60"/>
      <c r="D108" s="59"/>
      <c r="E108" s="60"/>
      <c r="F108" s="59"/>
      <c r="G108" s="44">
        <f t="shared" si="33"/>
        <v>0</v>
      </c>
      <c r="H108" s="59"/>
      <c r="I108" s="68"/>
      <c r="J108" s="62"/>
      <c r="K108" s="135"/>
      <c r="L108" s="65"/>
      <c r="M108" s="59"/>
      <c r="N108" s="136"/>
      <c r="O108" s="63"/>
      <c r="P108" s="50">
        <f>G108+I108+K108+L108+N108+O108</f>
        <v>0</v>
      </c>
      <c r="Q108" s="10"/>
      <c r="R108" s="51"/>
      <c r="S108" s="52"/>
      <c r="T108" s="53"/>
      <c r="U108" s="52"/>
      <c r="V108" s="54">
        <f>SUM(R108:U108)</f>
        <v>0</v>
      </c>
      <c r="W108" s="13"/>
      <c r="X108" s="191" t="s">
        <v>122</v>
      </c>
      <c r="Y108" s="186">
        <v>5</v>
      </c>
      <c r="Z108" s="187">
        <v>454.65</v>
      </c>
    </row>
    <row r="109" spans="1:26" ht="18.75" customHeight="1">
      <c r="A109" s="58" t="s">
        <v>107</v>
      </c>
      <c r="B109" s="59"/>
      <c r="C109" s="60"/>
      <c r="D109" s="59"/>
      <c r="E109" s="60"/>
      <c r="F109" s="59"/>
      <c r="G109" s="44">
        <f t="shared" si="33"/>
        <v>0</v>
      </c>
      <c r="H109" s="59"/>
      <c r="I109" s="68"/>
      <c r="J109" s="62"/>
      <c r="K109" s="135"/>
      <c r="L109" s="65"/>
      <c r="M109" s="59"/>
      <c r="N109" s="136"/>
      <c r="O109" s="63"/>
      <c r="P109" s="50">
        <f>G109+I109+K109+L109+N109+O109</f>
        <v>0</v>
      </c>
      <c r="Q109" s="6"/>
      <c r="R109" s="67"/>
      <c r="S109" s="68"/>
      <c r="T109" s="64"/>
      <c r="U109" s="68"/>
      <c r="V109" s="54">
        <f>SUM(R109:U109)</f>
        <v>0</v>
      </c>
      <c r="W109" s="13"/>
    </row>
    <row r="110" spans="1:26" ht="18.75" customHeight="1" thickBot="1">
      <c r="A110" s="58" t="s">
        <v>108</v>
      </c>
      <c r="B110" s="59"/>
      <c r="C110" s="60"/>
      <c r="D110" s="59"/>
      <c r="E110" s="60"/>
      <c r="F110" s="59"/>
      <c r="G110" s="44">
        <f t="shared" si="33"/>
        <v>0</v>
      </c>
      <c r="H110" s="59"/>
      <c r="I110" s="68"/>
      <c r="J110" s="62"/>
      <c r="K110" s="135"/>
      <c r="L110" s="65"/>
      <c r="M110" s="59"/>
      <c r="N110" s="136"/>
      <c r="O110" s="63"/>
      <c r="P110" s="50">
        <f>G110+I110+K110+L110+N110+O110</f>
        <v>0</v>
      </c>
      <c r="Q110" s="6"/>
      <c r="R110" s="67"/>
      <c r="S110" s="68"/>
      <c r="T110" s="64"/>
      <c r="U110" s="68"/>
      <c r="V110" s="54">
        <f>SUM(R110:U110)</f>
        <v>0</v>
      </c>
      <c r="W110" s="13"/>
      <c r="X110" s="1" t="s">
        <v>123</v>
      </c>
    </row>
    <row r="111" spans="1:26" ht="18.75" customHeight="1" thickBot="1">
      <c r="A111" s="58" t="s">
        <v>99</v>
      </c>
      <c r="B111" s="59">
        <v>4</v>
      </c>
      <c r="C111" s="60">
        <v>3914.56</v>
      </c>
      <c r="D111" s="59"/>
      <c r="E111" s="60"/>
      <c r="F111" s="73">
        <f>B111+D111</f>
        <v>4</v>
      </c>
      <c r="G111" s="44">
        <f>C111+E111</f>
        <v>3914.56</v>
      </c>
      <c r="H111" s="59"/>
      <c r="I111" s="68"/>
      <c r="J111" s="62"/>
      <c r="K111" s="135"/>
      <c r="L111" s="65"/>
      <c r="M111" s="59">
        <v>4</v>
      </c>
      <c r="N111" s="136">
        <v>4292</v>
      </c>
      <c r="O111" s="63"/>
      <c r="P111" s="50">
        <f>G111+I111+K111+L111+N111+O111</f>
        <v>8206.56</v>
      </c>
      <c r="Q111" s="10"/>
      <c r="R111" s="67"/>
      <c r="S111" s="68"/>
      <c r="T111" s="64"/>
      <c r="U111" s="68"/>
      <c r="V111" s="54">
        <f>SUM(R111:U111)</f>
        <v>0</v>
      </c>
      <c r="W111" s="13"/>
      <c r="X111" s="192" t="s">
        <v>124</v>
      </c>
      <c r="Y111" s="193"/>
      <c r="Z111" s="194"/>
    </row>
    <row r="112" spans="1:26" ht="18.75" customHeight="1" thickBot="1">
      <c r="A112" s="74" t="s">
        <v>2</v>
      </c>
      <c r="B112" s="59">
        <v>25</v>
      </c>
      <c r="C112" s="60">
        <v>22457.47</v>
      </c>
      <c r="D112" s="59"/>
      <c r="E112" s="60"/>
      <c r="F112" s="73">
        <f>B112+D112</f>
        <v>25</v>
      </c>
      <c r="G112" s="44">
        <f>C112+E112</f>
        <v>22457.47</v>
      </c>
      <c r="H112" s="59"/>
      <c r="I112" s="68"/>
      <c r="J112" s="62"/>
      <c r="K112" s="135"/>
      <c r="L112" s="65"/>
      <c r="M112" s="59">
        <v>23</v>
      </c>
      <c r="N112" s="136">
        <v>25427.29</v>
      </c>
      <c r="O112" s="63"/>
      <c r="P112" s="50">
        <f>G112+I112+K112+L112+N112+O112</f>
        <v>47884.76</v>
      </c>
      <c r="Q112" s="6"/>
      <c r="R112" s="100"/>
      <c r="S112" s="86"/>
      <c r="T112" s="101"/>
      <c r="U112" s="86"/>
      <c r="V112" s="102">
        <f>SUM(R112:U112)</f>
        <v>0</v>
      </c>
      <c r="W112" s="13"/>
      <c r="X112" s="36" t="s">
        <v>117</v>
      </c>
      <c r="Y112" s="195"/>
      <c r="Z112" s="196"/>
    </row>
    <row r="113" spans="1:26" ht="30" customHeight="1" thickBot="1">
      <c r="A113" s="23" t="s">
        <v>111</v>
      </c>
      <c r="B113" s="24">
        <f t="shared" ref="B113:P113" si="36">SUM(B114:B121)</f>
        <v>32</v>
      </c>
      <c r="C113" s="25">
        <f t="shared" si="36"/>
        <v>30599.510000000002</v>
      </c>
      <c r="D113" s="24">
        <f t="shared" si="36"/>
        <v>0</v>
      </c>
      <c r="E113" s="25">
        <f t="shared" si="36"/>
        <v>0</v>
      </c>
      <c r="F113" s="24">
        <f t="shared" si="36"/>
        <v>32</v>
      </c>
      <c r="G113" s="25">
        <f t="shared" si="36"/>
        <v>30599.510000000002</v>
      </c>
      <c r="H113" s="24">
        <f t="shared" si="36"/>
        <v>27</v>
      </c>
      <c r="I113" s="38">
        <f t="shared" si="36"/>
        <v>12707.64</v>
      </c>
      <c r="J113" s="27">
        <f t="shared" si="36"/>
        <v>0</v>
      </c>
      <c r="K113" s="148">
        <f t="shared" si="36"/>
        <v>0</v>
      </c>
      <c r="L113" s="28">
        <f t="shared" si="36"/>
        <v>0</v>
      </c>
      <c r="M113" s="24">
        <f t="shared" si="36"/>
        <v>31</v>
      </c>
      <c r="N113" s="154">
        <f>SUM(N114:N121)</f>
        <v>33033.119999999995</v>
      </c>
      <c r="O113" s="91">
        <f t="shared" si="36"/>
        <v>0</v>
      </c>
      <c r="P113" s="35">
        <f t="shared" si="36"/>
        <v>76340.26999999999</v>
      </c>
      <c r="Q113" s="6"/>
      <c r="R113" s="32">
        <f>SUM(R114:R121)</f>
        <v>0</v>
      </c>
      <c r="S113" s="38">
        <f>SUM(S114:S121)</f>
        <v>0</v>
      </c>
      <c r="T113" s="29">
        <f>SUM(T114:T121)</f>
        <v>0</v>
      </c>
      <c r="U113" s="38">
        <f>SUM(U114:U121)</f>
        <v>0</v>
      </c>
      <c r="V113" s="197">
        <f>SUM(V114:V121)</f>
        <v>0</v>
      </c>
      <c r="W113" s="13"/>
    </row>
    <row r="114" spans="1:26" ht="18.75" customHeight="1">
      <c r="A114" s="69" t="s">
        <v>106</v>
      </c>
      <c r="B114" s="59"/>
      <c r="C114" s="60"/>
      <c r="D114" s="59"/>
      <c r="E114" s="60"/>
      <c r="F114" s="59"/>
      <c r="G114" s="44">
        <f>C114+E114</f>
        <v>0</v>
      </c>
      <c r="H114" s="59"/>
      <c r="I114" s="68"/>
      <c r="J114" s="62"/>
      <c r="K114" s="135"/>
      <c r="L114" s="65"/>
      <c r="M114" s="59"/>
      <c r="N114" s="136"/>
      <c r="O114" s="63"/>
      <c r="P114" s="50">
        <f t="shared" ref="P114:P121" si="37">G114+I114+K114+L114+N114+O114</f>
        <v>0</v>
      </c>
      <c r="Q114" s="10"/>
      <c r="R114" s="51"/>
      <c r="S114" s="52"/>
      <c r="T114" s="53"/>
      <c r="U114" s="52"/>
      <c r="V114" s="54">
        <f t="shared" ref="V114:V121" si="38">SUM(R114:U114)</f>
        <v>0</v>
      </c>
      <c r="W114" s="13"/>
    </row>
    <row r="115" spans="1:26" ht="18.75" customHeight="1">
      <c r="A115" s="58" t="s">
        <v>107</v>
      </c>
      <c r="B115" s="59"/>
      <c r="C115" s="60"/>
      <c r="D115" s="59"/>
      <c r="E115" s="60"/>
      <c r="F115" s="59"/>
      <c r="G115" s="44">
        <f>C115+E115</f>
        <v>0</v>
      </c>
      <c r="H115" s="59"/>
      <c r="I115" s="68"/>
      <c r="J115" s="62"/>
      <c r="K115" s="135"/>
      <c r="L115" s="65"/>
      <c r="M115" s="59"/>
      <c r="N115" s="136"/>
      <c r="O115" s="63"/>
      <c r="P115" s="50">
        <f t="shared" si="37"/>
        <v>0</v>
      </c>
      <c r="Q115" s="6"/>
      <c r="R115" s="67"/>
      <c r="S115" s="68"/>
      <c r="T115" s="64"/>
      <c r="U115" s="68"/>
      <c r="V115" s="54">
        <f t="shared" si="38"/>
        <v>0</v>
      </c>
      <c r="W115" s="13"/>
    </row>
    <row r="116" spans="1:26" ht="18.75" customHeight="1">
      <c r="A116" s="58" t="s">
        <v>108</v>
      </c>
      <c r="B116" s="59">
        <v>1</v>
      </c>
      <c r="C116" s="60">
        <v>979.59</v>
      </c>
      <c r="D116" s="59"/>
      <c r="E116" s="60"/>
      <c r="F116" s="73">
        <f t="shared" ref="F116:G121" si="39">B116+D116</f>
        <v>1</v>
      </c>
      <c r="G116" s="44">
        <f t="shared" si="39"/>
        <v>979.59</v>
      </c>
      <c r="H116" s="59">
        <v>1</v>
      </c>
      <c r="I116" s="68">
        <v>477.6</v>
      </c>
      <c r="J116" s="62"/>
      <c r="K116" s="135"/>
      <c r="L116" s="65"/>
      <c r="M116" s="59">
        <v>1</v>
      </c>
      <c r="N116" s="136">
        <v>1028</v>
      </c>
      <c r="O116" s="63"/>
      <c r="P116" s="50">
        <f t="shared" si="37"/>
        <v>2485.19</v>
      </c>
      <c r="Q116" s="6"/>
      <c r="R116" s="67"/>
      <c r="S116" s="68"/>
      <c r="T116" s="64"/>
      <c r="U116" s="68"/>
      <c r="V116" s="54">
        <f t="shared" si="38"/>
        <v>0</v>
      </c>
      <c r="W116" s="13"/>
    </row>
    <row r="117" spans="1:26" ht="18.75" customHeight="1">
      <c r="A117" s="58" t="s">
        <v>99</v>
      </c>
      <c r="B117" s="59">
        <v>3</v>
      </c>
      <c r="C117" s="60">
        <v>2992.33</v>
      </c>
      <c r="D117" s="59"/>
      <c r="E117" s="60"/>
      <c r="F117" s="73">
        <f t="shared" si="39"/>
        <v>3</v>
      </c>
      <c r="G117" s="44">
        <f t="shared" si="39"/>
        <v>2992.33</v>
      </c>
      <c r="H117" s="59">
        <v>3</v>
      </c>
      <c r="I117" s="68">
        <v>1273.5999999999999</v>
      </c>
      <c r="J117" s="62"/>
      <c r="K117" s="135"/>
      <c r="L117" s="65"/>
      <c r="M117" s="59">
        <v>3</v>
      </c>
      <c r="N117" s="136">
        <v>3324</v>
      </c>
      <c r="O117" s="63"/>
      <c r="P117" s="50">
        <f t="shared" si="37"/>
        <v>7589.93</v>
      </c>
      <c r="Q117" s="10"/>
      <c r="R117" s="67"/>
      <c r="S117" s="68"/>
      <c r="T117" s="64"/>
      <c r="U117" s="68"/>
      <c r="V117" s="54">
        <f t="shared" si="38"/>
        <v>0</v>
      </c>
      <c r="W117" s="13"/>
    </row>
    <row r="118" spans="1:26" ht="18.75" customHeight="1">
      <c r="A118" s="58" t="s">
        <v>2</v>
      </c>
      <c r="B118" s="59">
        <v>28</v>
      </c>
      <c r="C118" s="60">
        <v>26627.59</v>
      </c>
      <c r="D118" s="59"/>
      <c r="E118" s="60"/>
      <c r="F118" s="73">
        <f t="shared" si="39"/>
        <v>28</v>
      </c>
      <c r="G118" s="44">
        <f t="shared" si="39"/>
        <v>26627.59</v>
      </c>
      <c r="H118" s="59">
        <v>23</v>
      </c>
      <c r="I118" s="68">
        <v>10956.44</v>
      </c>
      <c r="J118" s="62"/>
      <c r="K118" s="135"/>
      <c r="L118" s="65"/>
      <c r="M118" s="59">
        <v>27</v>
      </c>
      <c r="N118" s="136">
        <v>28681.119999999999</v>
      </c>
      <c r="O118" s="63"/>
      <c r="P118" s="50">
        <f t="shared" si="37"/>
        <v>66265.149999999994</v>
      </c>
      <c r="Q118" s="6"/>
      <c r="R118" s="67"/>
      <c r="S118" s="68"/>
      <c r="T118" s="64"/>
      <c r="U118" s="68"/>
      <c r="V118" s="54">
        <f t="shared" si="38"/>
        <v>0</v>
      </c>
      <c r="W118" s="13"/>
    </row>
    <row r="119" spans="1:26" ht="18.75" customHeight="1">
      <c r="A119" s="58" t="s">
        <v>100</v>
      </c>
      <c r="B119" s="59"/>
      <c r="C119" s="60"/>
      <c r="D119" s="59"/>
      <c r="E119" s="60"/>
      <c r="F119" s="73">
        <f t="shared" si="39"/>
        <v>0</v>
      </c>
      <c r="G119" s="44">
        <f t="shared" si="39"/>
        <v>0</v>
      </c>
      <c r="H119" s="59"/>
      <c r="I119" s="68"/>
      <c r="J119" s="62"/>
      <c r="K119" s="135"/>
      <c r="L119" s="65"/>
      <c r="M119" s="59"/>
      <c r="N119" s="136"/>
      <c r="O119" s="63"/>
      <c r="P119" s="50">
        <f t="shared" si="37"/>
        <v>0</v>
      </c>
      <c r="Q119" s="6"/>
      <c r="R119" s="67"/>
      <c r="S119" s="68"/>
      <c r="T119" s="64"/>
      <c r="U119" s="68"/>
      <c r="V119" s="54">
        <f t="shared" si="38"/>
        <v>0</v>
      </c>
      <c r="W119" s="13"/>
    </row>
    <row r="120" spans="1:26" ht="18.75" customHeight="1">
      <c r="A120" s="58" t="s">
        <v>101</v>
      </c>
      <c r="B120" s="59"/>
      <c r="C120" s="60"/>
      <c r="D120" s="59"/>
      <c r="E120" s="60"/>
      <c r="F120" s="73">
        <f t="shared" si="39"/>
        <v>0</v>
      </c>
      <c r="G120" s="44">
        <f t="shared" si="39"/>
        <v>0</v>
      </c>
      <c r="H120" s="59"/>
      <c r="I120" s="68"/>
      <c r="J120" s="62"/>
      <c r="K120" s="135"/>
      <c r="L120" s="65"/>
      <c r="M120" s="59"/>
      <c r="N120" s="136"/>
      <c r="O120" s="63"/>
      <c r="P120" s="50">
        <f t="shared" si="37"/>
        <v>0</v>
      </c>
      <c r="Q120" s="10"/>
      <c r="R120" s="67"/>
      <c r="S120" s="68"/>
      <c r="T120" s="64"/>
      <c r="U120" s="68"/>
      <c r="V120" s="54">
        <f t="shared" si="38"/>
        <v>0</v>
      </c>
      <c r="W120" s="13"/>
    </row>
    <row r="121" spans="1:26" s="22" customFormat="1" ht="26.25" customHeight="1" thickBot="1">
      <c r="A121" s="74" t="s">
        <v>102</v>
      </c>
      <c r="B121" s="59"/>
      <c r="C121" s="60"/>
      <c r="D121" s="59"/>
      <c r="E121" s="60"/>
      <c r="F121" s="73">
        <f t="shared" si="39"/>
        <v>0</v>
      </c>
      <c r="G121" s="44">
        <f t="shared" si="39"/>
        <v>0</v>
      </c>
      <c r="H121" s="59"/>
      <c r="I121" s="68"/>
      <c r="J121" s="62"/>
      <c r="K121" s="135"/>
      <c r="L121" s="65"/>
      <c r="M121" s="59"/>
      <c r="N121" s="136"/>
      <c r="O121" s="63"/>
      <c r="P121" s="50">
        <f t="shared" si="37"/>
        <v>0</v>
      </c>
      <c r="Q121" s="6"/>
      <c r="R121" s="100"/>
      <c r="S121" s="86"/>
      <c r="T121" s="101"/>
      <c r="U121" s="86"/>
      <c r="V121" s="54">
        <f t="shared" si="38"/>
        <v>0</v>
      </c>
      <c r="W121" s="13"/>
      <c r="X121" s="4"/>
      <c r="Y121" s="4"/>
      <c r="Z121" s="4"/>
    </row>
    <row r="122" spans="1:26" s="22" customFormat="1" ht="30" customHeight="1" thickBot="1">
      <c r="A122" s="198" t="s">
        <v>112</v>
      </c>
      <c r="B122" s="199">
        <f t="shared" ref="B122:P122" si="40">+B113+B107+B101+B95+B89+B83+B76+B70+B64+B57+B50</f>
        <v>622</v>
      </c>
      <c r="C122" s="200">
        <f t="shared" si="40"/>
        <v>602626.1</v>
      </c>
      <c r="D122" s="199">
        <f t="shared" si="40"/>
        <v>2</v>
      </c>
      <c r="E122" s="200">
        <f t="shared" si="40"/>
        <v>6136.06</v>
      </c>
      <c r="F122" s="199">
        <f t="shared" si="40"/>
        <v>624</v>
      </c>
      <c r="G122" s="200">
        <f t="shared" si="40"/>
        <v>608762.16</v>
      </c>
      <c r="H122" s="199">
        <f t="shared" si="40"/>
        <v>476</v>
      </c>
      <c r="I122" s="201">
        <f t="shared" si="40"/>
        <v>252241.2</v>
      </c>
      <c r="J122" s="199">
        <f t="shared" si="40"/>
        <v>0</v>
      </c>
      <c r="K122" s="202">
        <f t="shared" si="40"/>
        <v>0</v>
      </c>
      <c r="L122" s="200">
        <f t="shared" si="40"/>
        <v>0</v>
      </c>
      <c r="M122" s="199">
        <f t="shared" si="40"/>
        <v>649</v>
      </c>
      <c r="N122" s="202">
        <f>+N113+N107+N101+N95+N89+N83+N76+N70+N64+N57+N50</f>
        <v>683522.22</v>
      </c>
      <c r="O122" s="202">
        <f>+O113+O107+O101+O95+O89+O83+O76+O70+O64+O57+O50</f>
        <v>0</v>
      </c>
      <c r="P122" s="201">
        <f t="shared" si="40"/>
        <v>1544525.58</v>
      </c>
      <c r="Q122" s="6"/>
      <c r="R122" s="203">
        <f>R51+R58+R65+R71+R76+R83+R89+R95+R101+R113</f>
        <v>0</v>
      </c>
      <c r="S122" s="204">
        <f>S51+S58+S65+S71+S76+S83+S89+S95+S101+S113</f>
        <v>0</v>
      </c>
      <c r="T122" s="119">
        <f>+T113+T101+T95+T89+T83+T76+T71+T65+T58+T51</f>
        <v>0</v>
      </c>
      <c r="U122" s="204">
        <f>U50+U57+U64+U70+U76+U83+U89+U95+U101+U107+U113</f>
        <v>0</v>
      </c>
      <c r="V122" s="35">
        <f>V50+V57+V64+V70+V76+V83+V89+V95+V101+V107+V113</f>
        <v>0</v>
      </c>
      <c r="W122" s="13"/>
      <c r="X122" s="4"/>
      <c r="Y122" s="4"/>
      <c r="Z122" s="4"/>
    </row>
    <row r="123" spans="1:26" ht="30" customHeight="1" thickBot="1">
      <c r="A123" s="205" t="s">
        <v>113</v>
      </c>
      <c r="B123" s="206">
        <f t="shared" ref="B123:P123" si="41">B48+B122</f>
        <v>737</v>
      </c>
      <c r="C123" s="207">
        <f t="shared" si="41"/>
        <v>693440.38</v>
      </c>
      <c r="D123" s="208">
        <f t="shared" si="41"/>
        <v>2</v>
      </c>
      <c r="E123" s="209">
        <f t="shared" si="41"/>
        <v>6136.06</v>
      </c>
      <c r="F123" s="206">
        <f t="shared" si="41"/>
        <v>739</v>
      </c>
      <c r="G123" s="207">
        <f t="shared" si="41"/>
        <v>699576.44000000006</v>
      </c>
      <c r="H123" s="206">
        <f t="shared" si="41"/>
        <v>476</v>
      </c>
      <c r="I123" s="210">
        <f t="shared" si="41"/>
        <v>252241.2</v>
      </c>
      <c r="J123" s="211">
        <f t="shared" si="41"/>
        <v>82</v>
      </c>
      <c r="K123" s="212">
        <f t="shared" si="41"/>
        <v>128963.12</v>
      </c>
      <c r="L123" s="213">
        <f t="shared" si="41"/>
        <v>0</v>
      </c>
      <c r="M123" s="211">
        <f t="shared" si="41"/>
        <v>649</v>
      </c>
      <c r="N123" s="212">
        <f t="shared" si="41"/>
        <v>683522.22</v>
      </c>
      <c r="O123" s="212">
        <f>O48+O122</f>
        <v>0</v>
      </c>
      <c r="P123" s="210">
        <f t="shared" si="41"/>
        <v>1764302.98</v>
      </c>
      <c r="Q123" s="10"/>
      <c r="R123" s="214">
        <v>0</v>
      </c>
      <c r="S123" s="215">
        <f>S48+S122</f>
        <v>0</v>
      </c>
      <c r="T123" s="212">
        <f>T49+T122</f>
        <v>0</v>
      </c>
      <c r="U123" s="215">
        <f>U48+U122</f>
        <v>0</v>
      </c>
      <c r="V123" s="213">
        <f>V48+V122</f>
        <v>0</v>
      </c>
      <c r="W123" s="13"/>
    </row>
    <row r="124" spans="1:26" ht="30" customHeight="1">
      <c r="A124" s="216" t="s">
        <v>125</v>
      </c>
      <c r="B124" s="217">
        <v>736</v>
      </c>
      <c r="C124" s="218">
        <v>61153</v>
      </c>
      <c r="D124" s="217"/>
      <c r="E124" s="218"/>
      <c r="F124" s="73">
        <f>B124+D124</f>
        <v>736</v>
      </c>
      <c r="G124" s="44">
        <f>C124+E124</f>
        <v>61153</v>
      </c>
      <c r="H124" s="219"/>
      <c r="I124" s="220"/>
      <c r="J124" s="217"/>
      <c r="K124" s="221"/>
      <c r="L124" s="218"/>
      <c r="M124" s="217"/>
      <c r="N124" s="222"/>
      <c r="O124" s="220"/>
      <c r="P124" s="50">
        <f>G124+I124+K124+L124+N124+O124</f>
        <v>61153</v>
      </c>
      <c r="Q124" s="6"/>
      <c r="R124" s="223"/>
      <c r="S124" s="224"/>
      <c r="T124" s="225"/>
      <c r="U124" s="224"/>
      <c r="V124" s="50">
        <f>SUM(R124:U124)</f>
        <v>0</v>
      </c>
      <c r="W124" s="13"/>
    </row>
    <row r="125" spans="1:26" ht="18.75" customHeight="1">
      <c r="A125" s="216" t="s">
        <v>126</v>
      </c>
      <c r="B125" s="217"/>
      <c r="C125" s="218"/>
      <c r="D125" s="217"/>
      <c r="E125" s="218"/>
      <c r="F125" s="73">
        <f t="shared" ref="F125:G137" si="42">B125+D125</f>
        <v>0</v>
      </c>
      <c r="G125" s="44">
        <f t="shared" si="42"/>
        <v>0</v>
      </c>
      <c r="H125" s="219"/>
      <c r="I125" s="220"/>
      <c r="J125" s="217"/>
      <c r="K125" s="221"/>
      <c r="L125" s="218"/>
      <c r="M125" s="217"/>
      <c r="N125" s="222"/>
      <c r="O125" s="220"/>
      <c r="P125" s="50">
        <f>G125+I125+K125+L125+N125+O125</f>
        <v>0</v>
      </c>
      <c r="Q125" s="10"/>
      <c r="R125" s="223"/>
      <c r="S125" s="224"/>
      <c r="T125" s="225"/>
      <c r="U125" s="224"/>
      <c r="V125" s="50">
        <f t="shared" ref="V125:V137" si="43">SUM(R125:U125)</f>
        <v>0</v>
      </c>
      <c r="W125" s="13"/>
    </row>
    <row r="126" spans="1:26" ht="18.75" customHeight="1">
      <c r="A126" s="161" t="s">
        <v>127</v>
      </c>
      <c r="B126" s="162"/>
      <c r="C126" s="163"/>
      <c r="D126" s="162"/>
      <c r="E126" s="163"/>
      <c r="F126" s="73">
        <f t="shared" si="42"/>
        <v>0</v>
      </c>
      <c r="G126" s="44">
        <f t="shared" si="42"/>
        <v>0</v>
      </c>
      <c r="H126" s="164"/>
      <c r="I126" s="165"/>
      <c r="J126" s="226">
        <v>1</v>
      </c>
      <c r="K126" s="227">
        <v>1118</v>
      </c>
      <c r="L126" s="228"/>
      <c r="M126" s="226">
        <v>2</v>
      </c>
      <c r="N126" s="227">
        <v>2176</v>
      </c>
      <c r="O126" s="229"/>
      <c r="P126" s="50">
        <f>G126+I126+K126+L126+N126+O126</f>
        <v>3294</v>
      </c>
      <c r="Q126" s="6"/>
      <c r="R126" s="230"/>
      <c r="S126" s="183"/>
      <c r="T126" s="231"/>
      <c r="U126" s="183"/>
      <c r="V126" s="50">
        <f t="shared" si="43"/>
        <v>0</v>
      </c>
      <c r="W126" s="13"/>
    </row>
    <row r="127" spans="1:26" ht="30" customHeight="1">
      <c r="A127" s="216" t="s">
        <v>128</v>
      </c>
      <c r="B127" s="226"/>
      <c r="C127" s="228"/>
      <c r="D127" s="162"/>
      <c r="E127" s="163"/>
      <c r="F127" s="73">
        <f t="shared" si="42"/>
        <v>0</v>
      </c>
      <c r="G127" s="44">
        <f t="shared" si="42"/>
        <v>0</v>
      </c>
      <c r="H127" s="164"/>
      <c r="I127" s="165"/>
      <c r="J127" s="232"/>
      <c r="K127" s="233"/>
      <c r="L127" s="234"/>
      <c r="M127" s="235"/>
      <c r="N127" s="236"/>
      <c r="O127" s="237"/>
      <c r="P127" s="50">
        <f>G127+I127+K127+L127+N127+O127</f>
        <v>0</v>
      </c>
      <c r="Q127" s="6"/>
      <c r="R127" s="230"/>
      <c r="S127" s="238"/>
      <c r="T127" s="239"/>
      <c r="U127" s="238"/>
      <c r="V127" s="50">
        <f t="shared" si="43"/>
        <v>0</v>
      </c>
      <c r="W127" s="13"/>
    </row>
    <row r="128" spans="1:26" ht="30" customHeight="1">
      <c r="A128" s="216" t="s">
        <v>129</v>
      </c>
      <c r="B128" s="226"/>
      <c r="C128" s="228"/>
      <c r="D128" s="240"/>
      <c r="E128" s="241"/>
      <c r="F128" s="73">
        <f t="shared" si="42"/>
        <v>0</v>
      </c>
      <c r="G128" s="44">
        <f t="shared" si="42"/>
        <v>0</v>
      </c>
      <c r="H128" s="242"/>
      <c r="I128" s="243"/>
      <c r="J128" s="244"/>
      <c r="K128" s="245"/>
      <c r="L128" s="246"/>
      <c r="M128" s="247"/>
      <c r="N128" s="248"/>
      <c r="O128" s="249"/>
      <c r="P128" s="50">
        <f t="shared" ref="P128:P137" si="44">G128+I128+K128+L128+N128+O128</f>
        <v>0</v>
      </c>
      <c r="Q128" s="10"/>
      <c r="R128" s="250"/>
      <c r="S128" s="251"/>
      <c r="T128" s="252"/>
      <c r="U128" s="251"/>
      <c r="V128" s="50">
        <f t="shared" si="43"/>
        <v>0</v>
      </c>
      <c r="W128" s="13"/>
    </row>
    <row r="129" spans="1:26" ht="30" customHeight="1">
      <c r="A129" s="253" t="s">
        <v>130</v>
      </c>
      <c r="B129" s="162"/>
      <c r="C129" s="228"/>
      <c r="D129" s="254"/>
      <c r="E129" s="163"/>
      <c r="F129" s="73">
        <f t="shared" si="42"/>
        <v>0</v>
      </c>
      <c r="G129" s="44">
        <f t="shared" si="42"/>
        <v>0</v>
      </c>
      <c r="H129" s="164"/>
      <c r="I129" s="165"/>
      <c r="J129" s="254"/>
      <c r="K129" s="255"/>
      <c r="L129" s="163"/>
      <c r="M129" s="162"/>
      <c r="N129" s="170"/>
      <c r="O129" s="165"/>
      <c r="P129" s="50">
        <f t="shared" si="44"/>
        <v>0</v>
      </c>
      <c r="Q129" s="6"/>
      <c r="R129" s="230"/>
      <c r="S129" s="238"/>
      <c r="T129" s="239"/>
      <c r="U129" s="238"/>
      <c r="V129" s="50">
        <f t="shared" si="43"/>
        <v>0</v>
      </c>
      <c r="W129" s="13"/>
    </row>
    <row r="130" spans="1:26" ht="39" customHeight="1">
      <c r="A130" s="256" t="s">
        <v>131</v>
      </c>
      <c r="B130" s="257"/>
      <c r="C130" s="258"/>
      <c r="D130" s="259"/>
      <c r="E130" s="241"/>
      <c r="F130" s="73">
        <f t="shared" si="42"/>
        <v>0</v>
      </c>
      <c r="G130" s="44">
        <f t="shared" si="42"/>
        <v>0</v>
      </c>
      <c r="H130" s="242"/>
      <c r="I130" s="243"/>
      <c r="J130" s="244"/>
      <c r="K130" s="245"/>
      <c r="L130" s="246"/>
      <c r="M130" s="247"/>
      <c r="N130" s="248"/>
      <c r="O130" s="249"/>
      <c r="P130" s="50">
        <f t="shared" si="44"/>
        <v>0</v>
      </c>
      <c r="Q130" s="6"/>
      <c r="R130" s="230"/>
      <c r="S130" s="238"/>
      <c r="T130" s="239"/>
      <c r="U130" s="238"/>
      <c r="V130" s="50">
        <f t="shared" si="43"/>
        <v>0</v>
      </c>
      <c r="W130" s="13"/>
    </row>
    <row r="131" spans="1:26" ht="38.25" customHeight="1">
      <c r="A131" s="256" t="s">
        <v>132</v>
      </c>
      <c r="B131" s="257">
        <v>50</v>
      </c>
      <c r="C131" s="258">
        <v>1.93</v>
      </c>
      <c r="D131" s="240"/>
      <c r="E131" s="241"/>
      <c r="F131" s="73">
        <f t="shared" si="42"/>
        <v>50</v>
      </c>
      <c r="G131" s="44">
        <f t="shared" si="42"/>
        <v>1.93</v>
      </c>
      <c r="H131" s="242"/>
      <c r="I131" s="243"/>
      <c r="J131" s="244"/>
      <c r="K131" s="245"/>
      <c r="L131" s="246"/>
      <c r="M131" s="247"/>
      <c r="N131" s="248"/>
      <c r="O131" s="249"/>
      <c r="P131" s="50">
        <f t="shared" si="44"/>
        <v>1.93</v>
      </c>
      <c r="Q131" s="10"/>
      <c r="R131" s="260"/>
      <c r="S131" s="261"/>
      <c r="T131" s="262"/>
      <c r="U131" s="261"/>
      <c r="V131" s="50">
        <f t="shared" si="43"/>
        <v>0</v>
      </c>
      <c r="W131" s="13"/>
    </row>
    <row r="132" spans="1:26" ht="30.75" customHeight="1">
      <c r="A132" s="256" t="s">
        <v>133</v>
      </c>
      <c r="B132" s="162"/>
      <c r="C132" s="163"/>
      <c r="D132" s="162"/>
      <c r="E132" s="163"/>
      <c r="F132" s="73">
        <f t="shared" si="42"/>
        <v>0</v>
      </c>
      <c r="G132" s="44">
        <f t="shared" si="42"/>
        <v>0</v>
      </c>
      <c r="H132" s="164"/>
      <c r="I132" s="165"/>
      <c r="J132" s="254"/>
      <c r="K132" s="255"/>
      <c r="L132" s="163"/>
      <c r="M132" s="162"/>
      <c r="N132" s="170"/>
      <c r="O132" s="165"/>
      <c r="P132" s="50">
        <f t="shared" si="44"/>
        <v>0</v>
      </c>
      <c r="Q132" s="6"/>
      <c r="R132" s="223"/>
      <c r="S132" s="224"/>
      <c r="T132" s="225"/>
      <c r="U132" s="224"/>
      <c r="V132" s="50">
        <f t="shared" si="43"/>
        <v>0</v>
      </c>
      <c r="W132" s="13"/>
    </row>
    <row r="133" spans="1:26" ht="30" customHeight="1">
      <c r="A133" s="256" t="s">
        <v>134</v>
      </c>
      <c r="B133" s="162"/>
      <c r="C133" s="163"/>
      <c r="D133" s="162"/>
      <c r="E133" s="163"/>
      <c r="F133" s="73">
        <f t="shared" si="42"/>
        <v>0</v>
      </c>
      <c r="G133" s="44">
        <f t="shared" si="42"/>
        <v>0</v>
      </c>
      <c r="H133" s="164"/>
      <c r="I133" s="165"/>
      <c r="J133" s="254"/>
      <c r="K133" s="255"/>
      <c r="L133" s="163"/>
      <c r="M133" s="162"/>
      <c r="N133" s="170"/>
      <c r="O133" s="165"/>
      <c r="P133" s="50">
        <f t="shared" si="44"/>
        <v>0</v>
      </c>
      <c r="Q133" s="6"/>
      <c r="R133" s="223"/>
      <c r="S133" s="224"/>
      <c r="T133" s="225"/>
      <c r="U133" s="224"/>
      <c r="V133" s="50">
        <f t="shared" si="43"/>
        <v>0</v>
      </c>
      <c r="W133" s="13"/>
    </row>
    <row r="134" spans="1:26" ht="45" customHeight="1">
      <c r="A134" s="256" t="s">
        <v>135</v>
      </c>
      <c r="B134" s="226">
        <v>1</v>
      </c>
      <c r="C134" s="228">
        <v>94</v>
      </c>
      <c r="D134" s="254"/>
      <c r="E134" s="163"/>
      <c r="F134" s="73">
        <f t="shared" si="42"/>
        <v>1</v>
      </c>
      <c r="G134" s="44">
        <f t="shared" si="42"/>
        <v>94</v>
      </c>
      <c r="H134" s="164"/>
      <c r="I134" s="165"/>
      <c r="J134" s="254"/>
      <c r="K134" s="255"/>
      <c r="L134" s="163"/>
      <c r="M134" s="162"/>
      <c r="N134" s="170"/>
      <c r="O134" s="165"/>
      <c r="P134" s="50">
        <f t="shared" si="44"/>
        <v>94</v>
      </c>
      <c r="Q134" s="10"/>
      <c r="R134" s="230"/>
      <c r="S134" s="238"/>
      <c r="T134" s="239"/>
      <c r="U134" s="238"/>
      <c r="V134" s="50">
        <f t="shared" si="43"/>
        <v>0</v>
      </c>
      <c r="W134" s="13"/>
    </row>
    <row r="135" spans="1:26" ht="30" customHeight="1">
      <c r="A135" s="256" t="s">
        <v>136</v>
      </c>
      <c r="B135" s="263"/>
      <c r="C135" s="264"/>
      <c r="D135" s="265"/>
      <c r="E135" s="266"/>
      <c r="F135" s="73">
        <f t="shared" si="42"/>
        <v>0</v>
      </c>
      <c r="G135" s="44">
        <f t="shared" si="42"/>
        <v>0</v>
      </c>
      <c r="H135" s="267"/>
      <c r="I135" s="268"/>
      <c r="J135" s="265"/>
      <c r="K135" s="269"/>
      <c r="L135" s="266"/>
      <c r="M135" s="263"/>
      <c r="N135" s="270"/>
      <c r="O135" s="268"/>
      <c r="P135" s="50">
        <f t="shared" si="44"/>
        <v>0</v>
      </c>
      <c r="Q135" s="6"/>
      <c r="R135" s="260"/>
      <c r="S135" s="261"/>
      <c r="T135" s="262"/>
      <c r="U135" s="261"/>
      <c r="V135" s="50">
        <f t="shared" si="43"/>
        <v>0</v>
      </c>
      <c r="W135" s="13"/>
    </row>
    <row r="136" spans="1:26" ht="45" customHeight="1">
      <c r="A136" s="253" t="s">
        <v>137</v>
      </c>
      <c r="B136" s="162"/>
      <c r="C136" s="228"/>
      <c r="D136" s="254"/>
      <c r="E136" s="163"/>
      <c r="F136" s="73">
        <f t="shared" si="42"/>
        <v>0</v>
      </c>
      <c r="G136" s="44">
        <f t="shared" si="42"/>
        <v>0</v>
      </c>
      <c r="H136" s="164"/>
      <c r="I136" s="165"/>
      <c r="J136" s="254"/>
      <c r="K136" s="255"/>
      <c r="L136" s="163"/>
      <c r="M136" s="162"/>
      <c r="N136" s="170"/>
      <c r="O136" s="165"/>
      <c r="P136" s="50">
        <f t="shared" si="44"/>
        <v>0</v>
      </c>
      <c r="Q136" s="6"/>
      <c r="R136" s="230"/>
      <c r="S136" s="238"/>
      <c r="T136" s="239"/>
      <c r="U136" s="238"/>
      <c r="V136" s="50">
        <f t="shared" si="43"/>
        <v>0</v>
      </c>
      <c r="W136" s="13"/>
    </row>
    <row r="137" spans="1:26" ht="30" customHeight="1" thickBot="1">
      <c r="A137" s="271" t="s">
        <v>138</v>
      </c>
      <c r="B137" s="263"/>
      <c r="C137" s="264"/>
      <c r="D137" s="265"/>
      <c r="E137" s="266"/>
      <c r="F137" s="73">
        <f t="shared" si="42"/>
        <v>0</v>
      </c>
      <c r="G137" s="44">
        <f t="shared" si="42"/>
        <v>0</v>
      </c>
      <c r="H137" s="267"/>
      <c r="I137" s="268"/>
      <c r="J137" s="265"/>
      <c r="K137" s="269"/>
      <c r="L137" s="266"/>
      <c r="M137" s="263"/>
      <c r="N137" s="270"/>
      <c r="O137" s="268"/>
      <c r="P137" s="50">
        <f t="shared" si="44"/>
        <v>0</v>
      </c>
      <c r="Q137" s="10"/>
      <c r="R137" s="272"/>
      <c r="S137" s="273"/>
      <c r="T137" s="262"/>
      <c r="U137" s="261"/>
      <c r="V137" s="50">
        <f t="shared" si="43"/>
        <v>0</v>
      </c>
      <c r="W137" s="13"/>
    </row>
    <row r="138" spans="1:26" s="2" customFormat="1" ht="30" customHeight="1" thickBot="1">
      <c r="A138" s="274" t="s">
        <v>139</v>
      </c>
      <c r="B138" s="112">
        <f>SUM(B124:B137)</f>
        <v>787</v>
      </c>
      <c r="C138" s="117">
        <f>SUM(C124:C137)</f>
        <v>61248.93</v>
      </c>
      <c r="D138" s="112">
        <f>SUM(D124:D137)</f>
        <v>0</v>
      </c>
      <c r="E138" s="117">
        <f>SUM(E124:E134)</f>
        <v>0</v>
      </c>
      <c r="F138" s="112">
        <f>SUM(F124:F137)</f>
        <v>787</v>
      </c>
      <c r="G138" s="117">
        <f>SUM(G124:G134)</f>
        <v>61248.93</v>
      </c>
      <c r="H138" s="112">
        <f>SUM(H124:H137)</f>
        <v>0</v>
      </c>
      <c r="I138" s="113">
        <f>SUM(I124:I132)</f>
        <v>0</v>
      </c>
      <c r="J138" s="112">
        <f>SUM(J124:J137)</f>
        <v>1</v>
      </c>
      <c r="K138" s="275">
        <f>SUM(K124:K132)</f>
        <v>1118</v>
      </c>
      <c r="L138" s="117">
        <f>SUM(L124:L132)</f>
        <v>0</v>
      </c>
      <c r="M138" s="112">
        <f>SUM(M124:M137)</f>
        <v>2</v>
      </c>
      <c r="N138" s="116">
        <f>SUM(N124:N137)</f>
        <v>2176</v>
      </c>
      <c r="O138" s="113">
        <f>SUM(O124:O132)</f>
        <v>0</v>
      </c>
      <c r="P138" s="117">
        <f>SUM(P124:P134)</f>
        <v>64542.93</v>
      </c>
      <c r="Q138" s="6"/>
      <c r="R138" s="203">
        <f>SUM(R124:R137)</f>
        <v>0</v>
      </c>
      <c r="S138" s="204">
        <f>SUM(S124:S137)</f>
        <v>0</v>
      </c>
      <c r="T138" s="203">
        <f>SUM(T124:T137)</f>
        <v>0</v>
      </c>
      <c r="U138" s="35">
        <f>SUM(U124:U137)</f>
        <v>0</v>
      </c>
      <c r="V138" s="204">
        <f>SUM(V124:V137)</f>
        <v>0</v>
      </c>
      <c r="W138" s="13"/>
      <c r="X138" s="4"/>
      <c r="Y138" s="4"/>
      <c r="Z138" s="4"/>
    </row>
    <row r="139" spans="1:26" s="2" customFormat="1" ht="30" customHeight="1" thickBot="1">
      <c r="A139" s="276" t="s">
        <v>140</v>
      </c>
      <c r="B139" s="277">
        <f t="shared" ref="B139:P139" si="45">B123+B138</f>
        <v>1524</v>
      </c>
      <c r="C139" s="278">
        <f t="shared" si="45"/>
        <v>754689.31</v>
      </c>
      <c r="D139" s="277">
        <f t="shared" si="45"/>
        <v>2</v>
      </c>
      <c r="E139" s="278">
        <f t="shared" si="45"/>
        <v>6136.06</v>
      </c>
      <c r="F139" s="277">
        <f t="shared" si="45"/>
        <v>1526</v>
      </c>
      <c r="G139" s="278">
        <f t="shared" si="45"/>
        <v>760825.37000000011</v>
      </c>
      <c r="H139" s="277">
        <f t="shared" si="45"/>
        <v>476</v>
      </c>
      <c r="I139" s="279">
        <f t="shared" si="45"/>
        <v>252241.2</v>
      </c>
      <c r="J139" s="277">
        <f t="shared" si="45"/>
        <v>83</v>
      </c>
      <c r="K139" s="280">
        <f t="shared" si="45"/>
        <v>130081.12</v>
      </c>
      <c r="L139" s="278">
        <f t="shared" si="45"/>
        <v>0</v>
      </c>
      <c r="M139" s="277">
        <f t="shared" si="45"/>
        <v>651</v>
      </c>
      <c r="N139" s="280">
        <f t="shared" si="45"/>
        <v>685698.22</v>
      </c>
      <c r="O139" s="280">
        <f t="shared" si="45"/>
        <v>0</v>
      </c>
      <c r="P139" s="278">
        <f t="shared" si="45"/>
        <v>1828845.91</v>
      </c>
      <c r="Q139" s="6"/>
      <c r="R139" s="203">
        <f>R123+R138</f>
        <v>0</v>
      </c>
      <c r="S139" s="35">
        <f>S123+S138</f>
        <v>0</v>
      </c>
      <c r="T139" s="203">
        <f>T123+T138</f>
        <v>0</v>
      </c>
      <c r="U139" s="35">
        <f>U123+U138</f>
        <v>0</v>
      </c>
      <c r="V139" s="35">
        <f>V123+V138</f>
        <v>0</v>
      </c>
      <c r="W139" s="13"/>
      <c r="X139" s="4"/>
      <c r="Y139" s="4"/>
      <c r="Z139" s="4"/>
    </row>
    <row r="140" spans="1:26" s="281" customFormat="1" thickBo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 t="s">
        <v>141</v>
      </c>
      <c r="L140" s="4"/>
      <c r="M140" s="4"/>
      <c r="N140" s="4"/>
      <c r="O140" s="4"/>
      <c r="P140" s="4"/>
      <c r="Q140" s="10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281" customFormat="1" ht="21.75" customHeight="1" thickBot="1">
      <c r="A141" s="301" t="s">
        <v>142</v>
      </c>
      <c r="B141" s="303" t="s">
        <v>143</v>
      </c>
      <c r="C141" s="304"/>
      <c r="D141" s="303" t="s">
        <v>144</v>
      </c>
      <c r="E141" s="304"/>
      <c r="F141" s="303"/>
      <c r="G141" s="304"/>
      <c r="H141" s="282"/>
      <c r="I141" s="283"/>
      <c r="J141" s="284"/>
      <c r="K141" s="282"/>
      <c r="L141" s="283"/>
      <c r="M141" s="284"/>
      <c r="N141" s="285" t="s">
        <v>1</v>
      </c>
      <c r="O141" s="4"/>
      <c r="P141" s="4"/>
      <c r="Q141" s="6"/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281" customFormat="1" ht="21.75" customHeight="1" thickBot="1">
      <c r="A142" s="302"/>
      <c r="B142" s="286">
        <v>737</v>
      </c>
      <c r="C142" s="287">
        <v>4006</v>
      </c>
      <c r="D142" s="286">
        <v>737</v>
      </c>
      <c r="E142" s="287">
        <v>2442.09</v>
      </c>
      <c r="F142" s="288"/>
      <c r="G142" s="289"/>
      <c r="H142" s="290"/>
      <c r="I142" s="291"/>
      <c r="J142" s="292"/>
      <c r="K142" s="290"/>
      <c r="L142" s="291"/>
      <c r="M142" s="292"/>
      <c r="N142" s="155">
        <f>C142+E142+G142+I142+J142+L142+M142</f>
        <v>6448.09</v>
      </c>
      <c r="O142" s="4"/>
      <c r="P142" s="4"/>
      <c r="Q142" s="6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281" customFormat="1" thickBo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281" customFormat="1" ht="21" customHeight="1" thickBot="1">
      <c r="A144" s="293" t="s">
        <v>124</v>
      </c>
      <c r="B144" s="294"/>
      <c r="C144" s="29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281" customFormat="1" ht="21" customHeight="1" thickBot="1">
      <c r="A145" s="296" t="s">
        <v>145</v>
      </c>
      <c r="B145" s="297"/>
      <c r="C145" s="29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281" customFormat="1" ht="21" customHeight="1" thickBot="1">
      <c r="A146" s="296" t="s">
        <v>146</v>
      </c>
      <c r="B146" s="297"/>
      <c r="C146" s="29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5">
      <c r="P147" s="4"/>
      <c r="Q147" s="10"/>
      <c r="V147" s="4"/>
    </row>
    <row r="148" spans="1:26" ht="15.5">
      <c r="C148" s="299"/>
      <c r="P148" s="300"/>
    </row>
    <row r="149" spans="1:26">
      <c r="C149" s="299"/>
      <c r="E149" s="299"/>
      <c r="G149" s="299"/>
    </row>
    <row r="511" ht="12.75" customHeight="1"/>
  </sheetData>
  <mergeCells count="40">
    <mergeCell ref="K8:K10"/>
    <mergeCell ref="A1:C1"/>
    <mergeCell ref="A2:Z2"/>
    <mergeCell ref="A6:A10"/>
    <mergeCell ref="R6:V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Y8:Y10"/>
    <mergeCell ref="L8:L10"/>
    <mergeCell ref="M8:M10"/>
    <mergeCell ref="N8:N10"/>
    <mergeCell ref="O8:O10"/>
    <mergeCell ref="P8:P10"/>
    <mergeCell ref="R8:R10"/>
    <mergeCell ref="A141:A142"/>
    <mergeCell ref="B141:C141"/>
    <mergeCell ref="D141:E141"/>
    <mergeCell ref="F141:G141"/>
    <mergeCell ref="Z8:Z10"/>
    <mergeCell ref="A11:P11"/>
    <mergeCell ref="R11:V11"/>
    <mergeCell ref="X11:Z11"/>
    <mergeCell ref="A49:P49"/>
    <mergeCell ref="R49:V49"/>
    <mergeCell ref="X49:Z49"/>
    <mergeCell ref="S8:S10"/>
    <mergeCell ref="T8:T10"/>
    <mergeCell ref="U8:U10"/>
    <mergeCell ref="V8:V10"/>
    <mergeCell ref="X8:X10"/>
  </mergeCells>
  <pageMargins left="0.59055118110236227" right="0" top="0.59055118110236227" bottom="0.39370078740157483" header="0" footer="0"/>
  <pageSetup paperSize="9" scale="2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BARBIE</vt:lpstr>
      <vt:lpstr>BARBIE!Área_de_impresión</vt:lpstr>
    </vt:vector>
  </TitlesOfParts>
  <Company>HVLH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Mori Ramirez</dc:creator>
  <cp:lastModifiedBy>Administrador</cp:lastModifiedBy>
  <cp:lastPrinted>2010-07-26T13:30:16Z</cp:lastPrinted>
  <dcterms:created xsi:type="dcterms:W3CDTF">2010-07-26T13:14:22Z</dcterms:created>
  <dcterms:modified xsi:type="dcterms:W3CDTF">2011-02-10T20:01:49Z</dcterms:modified>
</cp:coreProperties>
</file>