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DECLARACION JURADA" sheetId="1" r:id="rId1"/>
    <sheet name="NOMINA NOMB" sheetId="2" r:id="rId2"/>
    <sheet name="NOMINA CAS" sheetId="3" r:id="rId3"/>
    <sheet name="NOMINA PEN" sheetId="4" r:id="rId4"/>
  </sheets>
  <definedNames>
    <definedName name="_xlnm.Print_Titles" localSheetId="3">'NOMINA PEN'!$1:$8</definedName>
  </definedNames>
  <calcPr fullCalcOnLoad="1"/>
</workbook>
</file>

<file path=xl/comments1.xml><?xml version="1.0" encoding="utf-8"?>
<comments xmlns="http://schemas.openxmlformats.org/spreadsheetml/2006/main">
  <authors>
    <author>wvasquezt</author>
  </authors>
  <commentList>
    <comment ref="H9" authorId="0">
      <text>
        <r>
          <rPr>
            <b/>
            <sz val="8"/>
            <rFont val="Tahoma"/>
            <family val="2"/>
          </rPr>
          <t>wvasquezt:</t>
        </r>
        <r>
          <rPr>
            <sz val="8"/>
            <rFont val="Tahoma"/>
            <family val="2"/>
          </rPr>
          <t xml:space="preserve">
debe cuadrar a meta,  zorro,  etc. Igual las demas columnas </t>
        </r>
      </text>
    </comment>
  </commentList>
</comments>
</file>

<file path=xl/sharedStrings.xml><?xml version="1.0" encoding="utf-8"?>
<sst xmlns="http://schemas.openxmlformats.org/spreadsheetml/2006/main" count="6800" uniqueCount="4245">
  <si>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</si>
  <si>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MINISTERIO DE SALUD</t>
  </si>
  <si>
    <t>ANEXO  B</t>
  </si>
  <si>
    <t>DECLARACION JURADA SUSTENTO DEL COSTO DE  EJECUCION DE GASTO DEL MES DE OCTUBRE 2012</t>
  </si>
  <si>
    <t>SECTOR : 11 - SALUD</t>
  </si>
  <si>
    <t>PLIEGO  : 11 - MINISTERIO DE SALUD</t>
  </si>
  <si>
    <t>UND. EJEC.  :   032 - HOSPITAL "VICTOR LARCO HERRERA"</t>
  </si>
  <si>
    <t>CATEGORIA Y NIVEL</t>
  </si>
  <si>
    <t>RECURSOS ORDINARIOS</t>
  </si>
  <si>
    <t>RECURSOS DIRECTAMENTE RECAUDADOS</t>
  </si>
  <si>
    <t>EJECUCION   MENSUAL</t>
  </si>
  <si>
    <t>G.G.G. 2</t>
  </si>
  <si>
    <t xml:space="preserve">PEA                                          </t>
  </si>
  <si>
    <t>REMUNERACION NOMBRADO                        (1)</t>
  </si>
  <si>
    <t>PEA</t>
  </si>
  <si>
    <t>REMUNERACION CONTRATADO                        (2)</t>
  </si>
  <si>
    <t>TOTAL   PUP            (1) +(2)</t>
  </si>
  <si>
    <t>GUARDIA HOSPITALARIA                        (3)</t>
  </si>
  <si>
    <t>CAFAE                     (4)</t>
  </si>
  <si>
    <t>INCENTIVO LABORAL OCASIONAL CAFAE
(5)</t>
  </si>
  <si>
    <t>AETA    
(6)</t>
  </si>
  <si>
    <t>INCENTIVO LABORAL OCASIONAL  AETA
(7)</t>
  </si>
  <si>
    <t>TOTAL  GENERAL</t>
  </si>
  <si>
    <t xml:space="preserve">CAFAE   (1)                  </t>
  </si>
  <si>
    <t>CAFAE OCASIONAL (2)</t>
  </si>
  <si>
    <t xml:space="preserve">AETA  (3)               </t>
  </si>
  <si>
    <t>AETA OCASIONAL
(2)</t>
  </si>
  <si>
    <t xml:space="preserve">TOTAL MENSUAL
(1 AL 4) </t>
  </si>
  <si>
    <t>PENSION                       (1)</t>
  </si>
  <si>
    <t>01,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</si>
  <si>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</si>
  <si>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</si>
  <si>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</si>
  <si>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</si>
  <si>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</si>
  <si>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</si>
  <si>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</si>
  <si>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</si>
  <si>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</si>
  <si>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</si>
  <si>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>PROFESIONALES</t>
  </si>
  <si>
    <t xml:space="preserve">   PROF. ADMINISTRATIVOS</t>
  </si>
  <si>
    <t xml:space="preserve"> SPA</t>
  </si>
  <si>
    <t>PROFESIONAL SPA</t>
  </si>
  <si>
    <t>SPB</t>
  </si>
  <si>
    <t>PROFESIONAL SPB</t>
  </si>
  <si>
    <t xml:space="preserve"> 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</si>
  <si>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</si>
  <si>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</si>
  <si>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</si>
  <si>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</si>
  <si>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</si>
  <si>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</si>
  <si>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</si>
  <si>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</si>
  <si>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TEC.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</si>
  <si>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</si>
  <si>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</si>
  <si>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</si>
  <si>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</si>
  <si>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</si>
  <si>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</si>
  <si>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</si>
  <si>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</si>
  <si>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</si>
  <si>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</si>
  <si>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</si>
  <si>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</si>
  <si>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</si>
  <si>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AUX. ADMINISTRATIVOS</t>
  </si>
  <si>
    <t xml:space="preserve"> SAA</t>
  </si>
  <si>
    <t>AUXILIAR SAA</t>
  </si>
  <si>
    <t xml:space="preserve"> SAB</t>
  </si>
  <si>
    <t>AUXILIAR SAB.</t>
  </si>
  <si>
    <t xml:space="preserve"> SAC</t>
  </si>
  <si>
    <t>AUXILIAR SAC</t>
  </si>
  <si>
    <t xml:space="preserve"> SAD</t>
  </si>
  <si>
    <t>AUXILIAR SAD</t>
  </si>
  <si>
    <t>SAE</t>
  </si>
  <si>
    <t>AUXILIAR SAE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</si>
  <si>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</si>
  <si>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</si>
  <si>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</si>
  <si>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</si>
  <si>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PROFESIONALES DE LA  SALUD</t>
  </si>
  <si>
    <t>MEDICOS</t>
  </si>
  <si>
    <t>N-5</t>
  </si>
  <si>
    <t xml:space="preserve"> SPB</t>
  </si>
  <si>
    <t>N-4</t>
  </si>
  <si>
    <t>N-3</t>
  </si>
  <si>
    <t>N-2</t>
  </si>
  <si>
    <t>N-1</t>
  </si>
  <si>
    <t>MEDICO RESIDENTE</t>
  </si>
  <si>
    <t>ENFERMERAS</t>
  </si>
  <si>
    <t>OBSTETRICES</t>
  </si>
  <si>
    <t xml:space="preserve">   AUXILIAR  </t>
  </si>
  <si>
    <t>V</t>
  </si>
  <si>
    <t>IV</t>
  </si>
  <si>
    <t>III</t>
  </si>
  <si>
    <t>II</t>
  </si>
  <si>
    <t>I</t>
  </si>
  <si>
    <t xml:space="preserve"> SAE</t>
  </si>
  <si>
    <t>CIRUJANO DENTISTA</t>
  </si>
  <si>
    <t xml:space="preserve">     ESCALAFONADOS</t>
  </si>
  <si>
    <t>TECNOLOGOS  MEDICOS</t>
  </si>
  <si>
    <t>VIII</t>
  </si>
  <si>
    <t>VII</t>
  </si>
  <si>
    <t>VI</t>
  </si>
  <si>
    <t>PSICOLOGOS</t>
  </si>
  <si>
    <t>N-1 RESIDENTES</t>
  </si>
  <si>
    <t>OTROS  PROF. DE LA SALUD
(NIVELES PUP 28,37,46,55)</t>
  </si>
  <si>
    <t>SUB TOTAL ASISTENCIAL (2)</t>
  </si>
  <si>
    <t>SUB TOTAL PUP NORMAL (1+2)</t>
  </si>
  <si>
    <t>NO RENOVABLES</t>
  </si>
  <si>
    <t>2.2.11.13 (5.2.11.13)</t>
  </si>
  <si>
    <t>2.2.11.21 (5.2.11.18)</t>
  </si>
  <si>
    <t>2.5.51.21 (5.2.11.70)</t>
  </si>
  <si>
    <t>2.2.22.12 (5.2.11.40)</t>
  </si>
  <si>
    <t>MUNICIPALIDAD DE LIMA</t>
  </si>
  <si>
    <t>TOTAL GENERAL</t>
  </si>
  <si>
    <t>SEPELIO Y LUTO</t>
  </si>
  <si>
    <t>2.2.23.42(Activos)</t>
  </si>
  <si>
    <t>2.2.23.43(Pensionistas)</t>
  </si>
  <si>
    <t>SENTENCIA JUDICIAL</t>
  </si>
  <si>
    <t>G.G.G. 5</t>
  </si>
  <si>
    <t>2.5.51.11 (5.1.11.70) PERSONAL ADM.</t>
  </si>
  <si>
    <t>2.5.51.13 (5.1.11.70) PERSONAL ASIS.</t>
  </si>
  <si>
    <t>2.5.51.21 (5.2.11.70) PENSIONISTAS</t>
  </si>
  <si>
    <t>CUOTA PATRONAL 9% (PUP)
21.31.15</t>
  </si>
  <si>
    <t>DESTACADOS (RESIDENTES)</t>
  </si>
  <si>
    <t xml:space="preserve">DESTACADOS    </t>
  </si>
  <si>
    <t>AGUINALDO FIESTA PATRIAS Y NAVIDAD 21.19.12</t>
  </si>
  <si>
    <t>BONIFICACION POR ESCOLARIDAD
21.19.13</t>
  </si>
  <si>
    <t>COMPENSACION POR TIEMPO DE SERVICIOS 21.19.21</t>
  </si>
  <si>
    <t>ASIGNACION POR CUMPLIR 25 ó 30 años
21.19.31</t>
  </si>
  <si>
    <t>BONIFICACION ADICIONAL POR VACACIONES
21.19.32</t>
  </si>
  <si>
    <t>COMPENSACION VACACIONAL
(VACACIONES TRUNCAS) 21.19.33</t>
  </si>
  <si>
    <t>ASIGNACION POR ENSEÑANZA
21.19.34</t>
  </si>
  <si>
    <t>GASTOS POR OTRAS RETRIBUCIONES Y COMPLEMENTOS REINTEGROS
21.19.399</t>
  </si>
  <si>
    <t>INTERNOS DE MEDICINA Y ODONTOLOGIA 21.13.14</t>
  </si>
  <si>
    <t>BONO DE PRODUCTIVIDAD CONVENIOS DE ADM. POR RESULTADOS 21.19.35</t>
  </si>
  <si>
    <t>BONO POR CRECIMIENTO ECONOMICO 21.19.36</t>
  </si>
  <si>
    <t xml:space="preserve">SUB  TOTAL(3)      </t>
  </si>
  <si>
    <t xml:space="preserve">TOTAL GENERAL    </t>
  </si>
  <si>
    <t xml:space="preserve">  </t>
  </si>
  <si>
    <t>SEGURO COMPLEMENTARIA DE TRABAJO DE RIESGO
23.26.31</t>
  </si>
  <si>
    <t>ESSALUD</t>
  </si>
  <si>
    <t>ONP</t>
  </si>
  <si>
    <t>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</si>
  <si>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</si>
  <si>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PLIEGO : 11 - SALUD</t>
  </si>
  <si>
    <t>DECLARACION JURADA DE EJECUCION DE PAGO 2012</t>
  </si>
  <si>
    <t>MES DE OCTUBRE 2012</t>
  </si>
  <si>
    <t>FUENTE DE FINANCIAMIENTO: A TODA FUENTE</t>
  </si>
  <si>
    <t>UNIDAD EJECUTORA : 032 - HOSPITAL VICTOR LARCO HERRERA</t>
  </si>
  <si>
    <t>N°
Plaza</t>
  </si>
  <si>
    <t>APELLIDOS Y NOMBRES</t>
  </si>
  <si>
    <t>DNI</t>
  </si>
  <si>
    <t>CARGO CLASIFICADO</t>
  </si>
  <si>
    <t>NI
VEL</t>
  </si>
  <si>
    <t xml:space="preserve">REMUNE
RACION </t>
  </si>
  <si>
    <t>GUARDIA 
EJECUTADA</t>
  </si>
  <si>
    <t>AGUI
NALDO</t>
  </si>
  <si>
    <t>CAFAE</t>
  </si>
  <si>
    <t>AETA</t>
  </si>
  <si>
    <t xml:space="preserve">SUB 
TOTAL </t>
  </si>
  <si>
    <t>CAFAE RDR</t>
  </si>
  <si>
    <t>AETA  RDR</t>
  </si>
  <si>
    <t>DES
CUENTO</t>
  </si>
  <si>
    <t>LIQUIDO</t>
  </si>
  <si>
    <t>SUSTENTO</t>
  </si>
  <si>
    <t>CUOTA
PATRONAL</t>
  </si>
  <si>
    <t>SEGURO COMPLEMENTARIO DE TRABAJO DE RIESGO</t>
  </si>
  <si>
    <t>MONTO</t>
  </si>
  <si>
    <t>ESTI
MULO</t>
  </si>
  <si>
    <t>O.N.P.</t>
  </si>
  <si>
    <t>ALTO
RIESGO</t>
  </si>
  <si>
    <t>BAJO
RIESGO</t>
  </si>
  <si>
    <t>044</t>
  </si>
  <si>
    <t>113005</t>
  </si>
  <si>
    <t>ABAN SALAS JUANA NANCY</t>
  </si>
  <si>
    <t>15605249</t>
  </si>
  <si>
    <t>MEDICO</t>
  </si>
  <si>
    <t>15</t>
  </si>
  <si>
    <t>R.D. Nº 001-2012-OP-HVLH</t>
  </si>
  <si>
    <t>113149</t>
  </si>
  <si>
    <t>ABANTO MARIN ROGER ALEJANDRO</t>
  </si>
  <si>
    <t>26698712</t>
  </si>
  <si>
    <t>MEDICO ESPECIALISTA</t>
  </si>
  <si>
    <t>113195</t>
  </si>
  <si>
    <t>ACEVEDO CARRILLO ROSA MAGDALENA</t>
  </si>
  <si>
    <t>10241239</t>
  </si>
  <si>
    <t>ASISTENTE PROFESIONAL I</t>
  </si>
  <si>
    <t>PF</t>
  </si>
  <si>
    <t>113196</t>
  </si>
  <si>
    <t>ACOSTA DEL CASTILLO MARIA DEL PILAR</t>
  </si>
  <si>
    <t>08912626</t>
  </si>
  <si>
    <t>TEC. EN ENFERMERIA I</t>
  </si>
  <si>
    <t>AB</t>
  </si>
  <si>
    <t>006</t>
  </si>
  <si>
    <t>113197</t>
  </si>
  <si>
    <t>ACOSTA POLANCO ROSAURA EMPERATRIZ</t>
  </si>
  <si>
    <t>08050713</t>
  </si>
  <si>
    <t>TECNICO/A EN COMUNICACIONES</t>
  </si>
  <si>
    <t>TC</t>
  </si>
  <si>
    <t>113198</t>
  </si>
  <si>
    <t>AGUERO LEON JUAN JESUS</t>
  </si>
  <si>
    <t>07703234</t>
  </si>
  <si>
    <t>TEC. EN NUTRICION I</t>
  </si>
  <si>
    <t>TD</t>
  </si>
  <si>
    <t>113636</t>
  </si>
  <si>
    <t>AGUILAR ARIAS ENMA LUCIA</t>
  </si>
  <si>
    <t>15435639</t>
  </si>
  <si>
    <t>ENFERMERA/O</t>
  </si>
  <si>
    <t>10</t>
  </si>
  <si>
    <t>043</t>
  </si>
  <si>
    <t>113199</t>
  </si>
  <si>
    <t>AGUILAR CAMPOS ELSA AMELIA</t>
  </si>
  <si>
    <t>07958460</t>
  </si>
  <si>
    <t>TEC. ADMINIS.I</t>
  </si>
  <si>
    <t>R.D. Nº 036-2012-OP-HVLH</t>
  </si>
  <si>
    <t>114687</t>
  </si>
  <si>
    <t>AGUINAGA RIVERA ROSARIO GILDA</t>
  </si>
  <si>
    <t>06949055</t>
  </si>
  <si>
    <t>AUXILIAR ASISTENCIAL</t>
  </si>
  <si>
    <t>AC</t>
  </si>
  <si>
    <t>051</t>
  </si>
  <si>
    <t>113006</t>
  </si>
  <si>
    <t>AGUIRRE CASTILLO ELVA EDA</t>
  </si>
  <si>
    <t>06616961</t>
  </si>
  <si>
    <t>ASISTENTE SOCIAL</t>
  </si>
  <si>
    <t>25</t>
  </si>
  <si>
    <t>113200</t>
  </si>
  <si>
    <t>AJIP CEPEDA DE RODRIGUEZ SUSANA</t>
  </si>
  <si>
    <t>07735392</t>
  </si>
  <si>
    <t>TECNICO/A EN SERV. GRALES. I</t>
  </si>
  <si>
    <t>TE</t>
  </si>
  <si>
    <t>113007</t>
  </si>
  <si>
    <t>ALARCO AGUIRRE DORIS PILAR</t>
  </si>
  <si>
    <t>09146292</t>
  </si>
  <si>
    <t>ENFERMERA/O ESPECIALISTA</t>
  </si>
  <si>
    <t>13</t>
  </si>
  <si>
    <t>113201</t>
  </si>
  <si>
    <t>ALBUJAR GONZALES JOSE LUIS</t>
  </si>
  <si>
    <t>08754369</t>
  </si>
  <si>
    <t>ASIST. ADMINIST. I</t>
  </si>
  <si>
    <t>113202</t>
  </si>
  <si>
    <t>ALCALDE SOTO FLOR DE MARIA</t>
  </si>
  <si>
    <t>08038507</t>
  </si>
  <si>
    <t>TB</t>
  </si>
  <si>
    <t>113008</t>
  </si>
  <si>
    <t>ALCANTARA ELEUTERIO FLORENCIO</t>
  </si>
  <si>
    <t>06150113</t>
  </si>
  <si>
    <t>PSICOLOGO ESPECIALISTA</t>
  </si>
  <si>
    <t>81</t>
  </si>
  <si>
    <t>113203</t>
  </si>
  <si>
    <t>ALCOSER ALVAREZ AYDE BEATRIZ</t>
  </si>
  <si>
    <t>20719070</t>
  </si>
  <si>
    <t>TECNICO/A EN REHABILITACION</t>
  </si>
  <si>
    <t>TA</t>
  </si>
  <si>
    <t>113204</t>
  </si>
  <si>
    <t>ALDUI FERNANDEZ JUANA</t>
  </si>
  <si>
    <t>07738564</t>
  </si>
  <si>
    <t>113205</t>
  </si>
  <si>
    <t>ALEGRIA SILVA AMALIA LUCILA</t>
  </si>
  <si>
    <t>07738392</t>
  </si>
  <si>
    <t>113009</t>
  </si>
  <si>
    <t>ALEMAN SAAVEDRA MIROSALVA</t>
  </si>
  <si>
    <t>09640920</t>
  </si>
  <si>
    <t>24</t>
  </si>
  <si>
    <t>113010</t>
  </si>
  <si>
    <t>ALENDEZ PERALTA FLORENCIA ANTONIA</t>
  </si>
  <si>
    <t>07843478</t>
  </si>
  <si>
    <t>R.D. Nº 020-2012-OP-HVLH</t>
  </si>
  <si>
    <t>113206</t>
  </si>
  <si>
    <t>ALFARO PERALTA ALFREDO</t>
  </si>
  <si>
    <t>08495159</t>
  </si>
  <si>
    <t>113011</t>
  </si>
  <si>
    <t>ALFARO PERALTA NANCY</t>
  </si>
  <si>
    <t>08495578</t>
  </si>
  <si>
    <t>113207</t>
  </si>
  <si>
    <t>ALFARO POMA MARCELA</t>
  </si>
  <si>
    <t>07427637</t>
  </si>
  <si>
    <t>113208</t>
  </si>
  <si>
    <t>ALI ALBAN SOLEDAD</t>
  </si>
  <si>
    <t>07602924</t>
  </si>
  <si>
    <t>PE</t>
  </si>
  <si>
    <t>113210</t>
  </si>
  <si>
    <t>ALMEYDA DE LA CRUZ MARIO FRANCISCO</t>
  </si>
  <si>
    <t>21799378</t>
  </si>
  <si>
    <t>TECNICO/A EN MANTENIMIENTO</t>
  </si>
  <si>
    <t>TF</t>
  </si>
  <si>
    <t>113212</t>
  </si>
  <si>
    <t>ALPISTE FLORES DE CEPEDA MARLENE HAYDEE</t>
  </si>
  <si>
    <t>08068173</t>
  </si>
  <si>
    <t>113012</t>
  </si>
  <si>
    <t>ALTAMIRANO CCAYANCHIRA VICTOR</t>
  </si>
  <si>
    <t>07755583</t>
  </si>
  <si>
    <t>12</t>
  </si>
  <si>
    <t>113213</t>
  </si>
  <si>
    <t>ALVARADO ALTAMIRANO OSCAR JAVIER</t>
  </si>
  <si>
    <t>10464628</t>
  </si>
  <si>
    <t>CHOFER</t>
  </si>
  <si>
    <t>R.D. Nº 002-2012-OP-HVLH</t>
  </si>
  <si>
    <t>004</t>
  </si>
  <si>
    <t>113214</t>
  </si>
  <si>
    <t>ALVARADO CALLUPE CARMEN LUZ</t>
  </si>
  <si>
    <t>09440159</t>
  </si>
  <si>
    <t>113215</t>
  </si>
  <si>
    <t>ALVARADO CARBAJAL ANITA ISABEL</t>
  </si>
  <si>
    <t>08832524</t>
  </si>
  <si>
    <t>113216</t>
  </si>
  <si>
    <t>ALVAREZ ARANA JULIO</t>
  </si>
  <si>
    <t>08108412</t>
  </si>
  <si>
    <t>R.D. Nº 073-2012-OP-HVLH</t>
  </si>
  <si>
    <t>114695</t>
  </si>
  <si>
    <t>ALVAREZ PACHECO MARIA DEL ROSARIO</t>
  </si>
  <si>
    <t>22190228</t>
  </si>
  <si>
    <t>QUIMICO FARMACEUTICO</t>
  </si>
  <si>
    <t>113217</t>
  </si>
  <si>
    <t>ALVAREZ PAREDES FRANCISCA LEONOR</t>
  </si>
  <si>
    <t>07728299</t>
  </si>
  <si>
    <t>139888</t>
  </si>
  <si>
    <t>ALZAMORA LOPEZ WALDO</t>
  </si>
  <si>
    <t>40040828</t>
  </si>
  <si>
    <t>113772</t>
  </si>
  <si>
    <t>ALZAMORA MARCOS LOURDES DEL PILAR</t>
  </si>
  <si>
    <t>07722937</t>
  </si>
  <si>
    <t>TRABAJADOR/A DE SERV. GRALES.</t>
  </si>
  <si>
    <t>AD</t>
  </si>
  <si>
    <t>113219</t>
  </si>
  <si>
    <t>ALZAMORA SILVA CARMEN MARIA</t>
  </si>
  <si>
    <t>25822718</t>
  </si>
  <si>
    <t>113209</t>
  </si>
  <si>
    <t>ALLAUJA SALAZAR INOSENTA</t>
  </si>
  <si>
    <t>07741277</t>
  </si>
  <si>
    <t>113014</t>
  </si>
  <si>
    <t>AMAYA LAIZA AMALIA ESTHER</t>
  </si>
  <si>
    <t>09676812</t>
  </si>
  <si>
    <t>113220</t>
  </si>
  <si>
    <t>AMEZ LOLI MESIAS BRUNO</t>
  </si>
  <si>
    <t>08676284</t>
  </si>
  <si>
    <t>113221</t>
  </si>
  <si>
    <t>ANCHAYHUA ACHO BRAULIO</t>
  </si>
  <si>
    <t>07323844</t>
  </si>
  <si>
    <t>113015</t>
  </si>
  <si>
    <t>ANCHELIA AMBROSIO MARIA ISABEL</t>
  </si>
  <si>
    <t>08422900</t>
  </si>
  <si>
    <t>113222</t>
  </si>
  <si>
    <t>ANCHILIA TRUJILLO CARMEN ROSA</t>
  </si>
  <si>
    <t>07248663</t>
  </si>
  <si>
    <t>113016</t>
  </si>
  <si>
    <t>ANDRADE GUZMAN ILDA RENE</t>
  </si>
  <si>
    <t>07056752</t>
  </si>
  <si>
    <t>113017</t>
  </si>
  <si>
    <t>ANICAMA VENTURA MYRTA RENEE</t>
  </si>
  <si>
    <t>21801577</t>
  </si>
  <si>
    <t>113223</t>
  </si>
  <si>
    <t>ANTAY ZAMBRANO MARIA VICTORIA</t>
  </si>
  <si>
    <t>09052362</t>
  </si>
  <si>
    <t>ASISTENTE EJECUTIVO I</t>
  </si>
  <si>
    <t>113018</t>
  </si>
  <si>
    <t>ANTICONA BRINGAS CARLOS TOMAS</t>
  </si>
  <si>
    <t>07234696</t>
  </si>
  <si>
    <t>18</t>
  </si>
  <si>
    <t>113224</t>
  </si>
  <si>
    <t>ANTICONA VILLAVICENCIO SAUL APOLO</t>
  </si>
  <si>
    <t>09431683</t>
  </si>
  <si>
    <t>139881</t>
  </si>
  <si>
    <t>APONTE RAMIREZ JESUS PAHUL</t>
  </si>
  <si>
    <t>40087732</t>
  </si>
  <si>
    <t>113226</t>
  </si>
  <si>
    <t>AQUINO DE ROJAS NORMA GRACIELA</t>
  </si>
  <si>
    <t>07071474</t>
  </si>
  <si>
    <t>113225</t>
  </si>
  <si>
    <t>AQUINO LOPEZ NORMA</t>
  </si>
  <si>
    <t>10435949</t>
  </si>
  <si>
    <t>113227</t>
  </si>
  <si>
    <t>ARATA CACERES OLGA SIMONE</t>
  </si>
  <si>
    <t>06644395</t>
  </si>
  <si>
    <t>113228</t>
  </si>
  <si>
    <t>ARAUJO GOMEZ NELIDA NOEMI</t>
  </si>
  <si>
    <t>08522380</t>
  </si>
  <si>
    <t>113229</t>
  </si>
  <si>
    <t>ARAUJO VARGAS PURA ALICIA</t>
  </si>
  <si>
    <t>07055831</t>
  </si>
  <si>
    <t>113230</t>
  </si>
  <si>
    <t>ARBULU GARCIA SALVADOR EDUARDO</t>
  </si>
  <si>
    <t>06696397</t>
  </si>
  <si>
    <t>114586</t>
  </si>
  <si>
    <t>ARCE MEJIA ROSA VICTORIA</t>
  </si>
  <si>
    <t>09582150</t>
  </si>
  <si>
    <t>113231</t>
  </si>
  <si>
    <t>AREVALO REVILLA ANA MARIA</t>
  </si>
  <si>
    <t>07725311</t>
  </si>
  <si>
    <t>113773</t>
  </si>
  <si>
    <t>AREVALO ZAPATA EDUARDO MIGUEL</t>
  </si>
  <si>
    <t>25754232</t>
  </si>
  <si>
    <t>114709</t>
  </si>
  <si>
    <t>ARIAS MEZA ODALIS</t>
  </si>
  <si>
    <t>15436732</t>
  </si>
  <si>
    <t>139889</t>
  </si>
  <si>
    <t>AROSTI CARRION LIGORIO</t>
  </si>
  <si>
    <t>07565005</t>
  </si>
  <si>
    <t>R.D. Nº 003-2012-OP-HVLH</t>
  </si>
  <si>
    <t>113579</t>
  </si>
  <si>
    <t>ARREDONDO CHIPANA MARIA ISABEL</t>
  </si>
  <si>
    <t>10292789</t>
  </si>
  <si>
    <t>R.D. Nº 072-2012-OP-HVLH</t>
  </si>
  <si>
    <t>113233</t>
  </si>
  <si>
    <t>ARRIOLA LOLO MARTHA LEONOR</t>
  </si>
  <si>
    <t>07083490</t>
  </si>
  <si>
    <t>113020</t>
  </si>
  <si>
    <t>ARROYO PEREZ ROSA NERY LORENA BLANCA</t>
  </si>
  <si>
    <t>06007395</t>
  </si>
  <si>
    <t>114716</t>
  </si>
  <si>
    <t>ARROYO RODRIGUEZ PATRICIA JULIA</t>
  </si>
  <si>
    <t>10636298</t>
  </si>
  <si>
    <t>139877</t>
  </si>
  <si>
    <t>ARZAPALO PAEZ VIOLETA ESPERANZA</t>
  </si>
  <si>
    <t>06721804</t>
  </si>
  <si>
    <t>113234</t>
  </si>
  <si>
    <t>ASENCIOS RONDON ALVARADO</t>
  </si>
  <si>
    <t>15582408</t>
  </si>
  <si>
    <t>113021</t>
  </si>
  <si>
    <t>ASTO FERNANDEZ ELIAS NAVARRO</t>
  </si>
  <si>
    <t>10538177</t>
  </si>
  <si>
    <t>113022</t>
  </si>
  <si>
    <t>ASTOCONDOR CALDERON CECILIA PILAR</t>
  </si>
  <si>
    <t>09638789</t>
  </si>
  <si>
    <t>14</t>
  </si>
  <si>
    <t>113235</t>
  </si>
  <si>
    <t>ASTOCONDOR YGREDA JUAN ROBERT</t>
  </si>
  <si>
    <t>15282650</t>
  </si>
  <si>
    <t>AA</t>
  </si>
  <si>
    <t>113023</t>
  </si>
  <si>
    <t>AUCCA QUISPE DE CASTILLO NELLY YNOCENCIA</t>
  </si>
  <si>
    <t>07945789</t>
  </si>
  <si>
    <t>11</t>
  </si>
  <si>
    <t>114688</t>
  </si>
  <si>
    <t>AUCCA QUISPE MATILDE</t>
  </si>
  <si>
    <t>07976358</t>
  </si>
  <si>
    <t>113236</t>
  </si>
  <si>
    <t>AVENDAÑO SALAS NOLBERTA AMPARO</t>
  </si>
  <si>
    <t>41627668</t>
  </si>
  <si>
    <t>113238</t>
  </si>
  <si>
    <t>AYUDANTE GOMEZ DORIS ZORAIDA</t>
  </si>
  <si>
    <t>08831578</t>
  </si>
  <si>
    <t>113239</t>
  </si>
  <si>
    <t>AZAÑA ALVARADO JENNY GEORGINA</t>
  </si>
  <si>
    <t>07704647</t>
  </si>
  <si>
    <t>113245</t>
  </si>
  <si>
    <t>BALDEON VASQUEZ JHONNY WALTER</t>
  </si>
  <si>
    <t>40313504</t>
  </si>
  <si>
    <t>DIRECTOR/A EJECUTIVO/A</t>
  </si>
  <si>
    <t>C4</t>
  </si>
  <si>
    <t>113024</t>
  </si>
  <si>
    <t>BARDALES ANDRADE MARIA ELENA</t>
  </si>
  <si>
    <t>07908596</t>
  </si>
  <si>
    <t>113243</t>
  </si>
  <si>
    <t>BARRIONUEVO TAMARIZ LUPE BIBIANA</t>
  </si>
  <si>
    <t>32830461</t>
  </si>
  <si>
    <t>113193</t>
  </si>
  <si>
    <t>BAUTISTA ALTAMIRANO CARMEN HAYDEE</t>
  </si>
  <si>
    <t>21845078</t>
  </si>
  <si>
    <t>JEFE/A DE OFICINA</t>
  </si>
  <si>
    <t>C315</t>
  </si>
  <si>
    <t>113246</t>
  </si>
  <si>
    <t>BECERRA RAFAEL ESPERANZA</t>
  </si>
  <si>
    <t>08013588</t>
  </si>
  <si>
    <t>113247</t>
  </si>
  <si>
    <t>BEDOYA HUAYAMARES VDA DE DIAZ NILDA HAYDEE</t>
  </si>
  <si>
    <t>07218485</t>
  </si>
  <si>
    <t>113248</t>
  </si>
  <si>
    <t>BEJAR VARGAS DEMETRIO HUGO</t>
  </si>
  <si>
    <t>25629909</t>
  </si>
  <si>
    <t>113249</t>
  </si>
  <si>
    <t>BEJAR VARGAS JUAN RAMON</t>
  </si>
  <si>
    <t>25612253</t>
  </si>
  <si>
    <t>139878</t>
  </si>
  <si>
    <t>BEJARANO CONTRERAS MARSIA YULI</t>
  </si>
  <si>
    <t>10083094</t>
  </si>
  <si>
    <t>TECNOLOGO MEDICO</t>
  </si>
  <si>
    <t>113250</t>
  </si>
  <si>
    <t>BELLO OSORIO DELIA ANDREA</t>
  </si>
  <si>
    <t>07605326</t>
  </si>
  <si>
    <t>113026</t>
  </si>
  <si>
    <t>BELLOTA GUZMAN YANET TEOFILA</t>
  </si>
  <si>
    <t>08806797</t>
  </si>
  <si>
    <t>113027</t>
  </si>
  <si>
    <t>BENAVIDES ALEGRE LOURDES ASCENCION</t>
  </si>
  <si>
    <t>29379502</t>
  </si>
  <si>
    <t>113252</t>
  </si>
  <si>
    <t>BENAVIDES SARRIA MARIA ENRIQUETA</t>
  </si>
  <si>
    <t>06622012</t>
  </si>
  <si>
    <t>113253</t>
  </si>
  <si>
    <t>BENITES VARA DE GUARDIA CONSTANTINA JULIA</t>
  </si>
  <si>
    <t>08960001</t>
  </si>
  <si>
    <t>113254</t>
  </si>
  <si>
    <t>BIZARRO TORRES ROSA MARUJA</t>
  </si>
  <si>
    <t>06962296</t>
  </si>
  <si>
    <t>113255</t>
  </si>
  <si>
    <t>BOCANEGRA BOCANEGRA HAYDEE CARIDAD</t>
  </si>
  <si>
    <t>09731453</t>
  </si>
  <si>
    <t>R.D. Nº 004-2012-OP-HVLH</t>
  </si>
  <si>
    <t>113028</t>
  </si>
  <si>
    <t>BOGGIANO TACUCHE CLIMACO MARCO ANTONIO</t>
  </si>
  <si>
    <t>07642843</t>
  </si>
  <si>
    <t>19</t>
  </si>
  <si>
    <t>114679</t>
  </si>
  <si>
    <t>BOJORQUEZ GIRALDO ENRIQUE JAVIER</t>
  </si>
  <si>
    <t>10476255</t>
  </si>
  <si>
    <t>C319</t>
  </si>
  <si>
    <t>113760</t>
  </si>
  <si>
    <t>BONELLI VASQUEZ LUIS ENRIQUE</t>
  </si>
  <si>
    <t>09389695</t>
  </si>
  <si>
    <t>113257</t>
  </si>
  <si>
    <t>BONILLA BONILLA JUANA ROSA</t>
  </si>
  <si>
    <t>09139663</t>
  </si>
  <si>
    <t>139887</t>
  </si>
  <si>
    <t>BORDA MIRANDA DE SUPO DINA</t>
  </si>
  <si>
    <t>08678973</t>
  </si>
  <si>
    <t>113258</t>
  </si>
  <si>
    <t>BORJA MENDOZA AUGUSTO</t>
  </si>
  <si>
    <t>10289022</t>
  </si>
  <si>
    <t>113030</t>
  </si>
  <si>
    <t>BOZA HUAMANI ANA MARIA</t>
  </si>
  <si>
    <t>07764877</t>
  </si>
  <si>
    <t>113259</t>
  </si>
  <si>
    <t>BRICEÑO GUTIERREZ DE ALVAREZ FLOR NEOMINA</t>
  </si>
  <si>
    <t>08724494</t>
  </si>
  <si>
    <t>113004</t>
  </si>
  <si>
    <t>BROMLEY COLOMA CARLOS ARBEL</t>
  </si>
  <si>
    <t>07886305</t>
  </si>
  <si>
    <t>17</t>
  </si>
  <si>
    <t>139882</t>
  </si>
  <si>
    <t>BULEJE APONTE JEFTE BENJAMIN</t>
  </si>
  <si>
    <t>06552847</t>
  </si>
  <si>
    <t>113106</t>
  </si>
  <si>
    <t>BUSTAMANTE ALBUJAR LUIS ALBERTO</t>
  </si>
  <si>
    <t>08178669</t>
  </si>
  <si>
    <t>113033</t>
  </si>
  <si>
    <t>BUSTAMANTE QUIROZ RICARDO JORGE</t>
  </si>
  <si>
    <t>06124327</t>
  </si>
  <si>
    <t>113260</t>
  </si>
  <si>
    <t>CABALLERO CRUZ MIGUEL ANGEL</t>
  </si>
  <si>
    <t>25457069</t>
  </si>
  <si>
    <t>113034</t>
  </si>
  <si>
    <t>CABALLERO ENRIQUEZ IVONE GLORIA</t>
  </si>
  <si>
    <t>06237163</t>
  </si>
  <si>
    <t>113032</t>
  </si>
  <si>
    <t>CABALLERO OGATA JOSE LUIS LAZARO</t>
  </si>
  <si>
    <t>07190373</t>
  </si>
  <si>
    <t>16</t>
  </si>
  <si>
    <t>113261</t>
  </si>
  <si>
    <t>CABELLO ESPINOZA YOLA</t>
  </si>
  <si>
    <t>10306426</t>
  </si>
  <si>
    <t>114582</t>
  </si>
  <si>
    <t>CABEZA GONZALES DE AGUIRRE BERTILA OLIVIA</t>
  </si>
  <si>
    <t>08343190</t>
  </si>
  <si>
    <t>113263</t>
  </si>
  <si>
    <t>CABRERA LOPEZ JUDITH DEL ROSARIO</t>
  </si>
  <si>
    <t>07174406</t>
  </si>
  <si>
    <t>113264</t>
  </si>
  <si>
    <t>CABRERA OSORIO LUIS OCTAVIO</t>
  </si>
  <si>
    <t>07700614</t>
  </si>
  <si>
    <t>R.D. Nº 005-2012-OP-HVLH</t>
  </si>
  <si>
    <t>113265</t>
  </si>
  <si>
    <t>CACERES BARRETO ESTHER DIONICIA</t>
  </si>
  <si>
    <t>15591769</t>
  </si>
  <si>
    <t>113774</t>
  </si>
  <si>
    <t>CACERES MIRANDA ANICIA MERCEDES</t>
  </si>
  <si>
    <t>08043302</t>
  </si>
  <si>
    <t>113267</t>
  </si>
  <si>
    <t>CAHUA PANTI MARIA EXALTACION</t>
  </si>
  <si>
    <t>08705911</t>
  </si>
  <si>
    <t>113268</t>
  </si>
  <si>
    <t>CALDERON ZORRILLA JORGE</t>
  </si>
  <si>
    <t>10275792</t>
  </si>
  <si>
    <t>ADMINISTRADOR/A DE SOPORTE INF</t>
  </si>
  <si>
    <t>113269</t>
  </si>
  <si>
    <t>CALLUPE OBISPO UBERTA PETRONILA</t>
  </si>
  <si>
    <t>07053075</t>
  </si>
  <si>
    <t>139883</t>
  </si>
  <si>
    <t>CAMACHO FLORES EVA DELIA</t>
  </si>
  <si>
    <t>09680398</t>
  </si>
  <si>
    <t>113273</t>
  </si>
  <si>
    <t>CAMARENA ROMERO DACIO MALAQUIAS</t>
  </si>
  <si>
    <t>07735867</t>
  </si>
  <si>
    <t>113274</t>
  </si>
  <si>
    <t>CAMILLA SANCHEZ PRAXIDES EMILIANO</t>
  </si>
  <si>
    <t>08908014</t>
  </si>
  <si>
    <t>113275</t>
  </si>
  <si>
    <t>CAMPANA MARIETTA CELIA</t>
  </si>
  <si>
    <t>07728812</t>
  </si>
  <si>
    <t>113276</t>
  </si>
  <si>
    <t>CAMPOS PINEDA ZENON ANTONIO</t>
  </si>
  <si>
    <t>07728928</t>
  </si>
  <si>
    <t>113600</t>
  </si>
  <si>
    <t>CAMPOS SOTELO ALFREDO JORGE</t>
  </si>
  <si>
    <t>08676537</t>
  </si>
  <si>
    <t>113277</t>
  </si>
  <si>
    <t>CAMPOS SOTELO ANA MARIA</t>
  </si>
  <si>
    <t>08442606</t>
  </si>
  <si>
    <t>113279</t>
  </si>
  <si>
    <t>CANAVAL FAJARDO MARIA ELENA</t>
  </si>
  <si>
    <t>15710221</t>
  </si>
  <si>
    <t>113036</t>
  </si>
  <si>
    <t>CANO MAGAN MARIA CRISTINA</t>
  </si>
  <si>
    <t>08570188</t>
  </si>
  <si>
    <t>113037</t>
  </si>
  <si>
    <t>CANORIO ALVAREZ MARIA PATRICIA</t>
  </si>
  <si>
    <t>09065570</t>
  </si>
  <si>
    <t>113278</t>
  </si>
  <si>
    <t>CAÑARI PALPA AMELIA BEATRIZ</t>
  </si>
  <si>
    <t>07073391</t>
  </si>
  <si>
    <t>113281</t>
  </si>
  <si>
    <t>CAPAC ALBITRES VDA DE HUANCA ANA MARIA</t>
  </si>
  <si>
    <t>09082139</t>
  </si>
  <si>
    <t>113282</t>
  </si>
  <si>
    <t>CAPACYACHI OTAROLA MIRIAM UBERLINDA</t>
  </si>
  <si>
    <t>07737275</t>
  </si>
  <si>
    <t>113283</t>
  </si>
  <si>
    <t>CAPCHA QUISPE ANATOLIA</t>
  </si>
  <si>
    <t>07796232</t>
  </si>
  <si>
    <t>113429</t>
  </si>
  <si>
    <t>CAPCHA QUISPE JESUSA</t>
  </si>
  <si>
    <t>07219518</t>
  </si>
  <si>
    <t>113038</t>
  </si>
  <si>
    <t>CARBAJAL CUADROS YENI RAQUEL</t>
  </si>
  <si>
    <t>16764806</t>
  </si>
  <si>
    <t>113039</t>
  </si>
  <si>
    <t>CARBAJAL TORRES MARTHA LUZ</t>
  </si>
  <si>
    <t>21811131</t>
  </si>
  <si>
    <t>113040</t>
  </si>
  <si>
    <t>CARCAMO CANALES ROSA</t>
  </si>
  <si>
    <t>08559527</t>
  </si>
  <si>
    <t>113285</t>
  </si>
  <si>
    <t>CARDENAS CUNZA LOURDES PILAR</t>
  </si>
  <si>
    <t>07931800</t>
  </si>
  <si>
    <t>113286</t>
  </si>
  <si>
    <t>CARDENAS ESTRADA ROSA CATIA</t>
  </si>
  <si>
    <t>07757648</t>
  </si>
  <si>
    <t>113287</t>
  </si>
  <si>
    <t>CARDENAS TORRES DE GARCIA JULIA JACINTA</t>
  </si>
  <si>
    <t>06011579</t>
  </si>
  <si>
    <t>113288</t>
  </si>
  <si>
    <t>CARHUAS CARRASCO HILDA</t>
  </si>
  <si>
    <t>08439929</t>
  </si>
  <si>
    <t>113041</t>
  </si>
  <si>
    <t>CARMELINO PANDURO BACILIA</t>
  </si>
  <si>
    <t>06228626</t>
  </si>
  <si>
    <t>113042</t>
  </si>
  <si>
    <t>CARRASCO JACINTO DIONICIA EUFEMIA</t>
  </si>
  <si>
    <t>06834139</t>
  </si>
  <si>
    <t>113289</t>
  </si>
  <si>
    <t>CARRASCO JACINTO TULA</t>
  </si>
  <si>
    <t>09401519</t>
  </si>
  <si>
    <t>ODONTOLOGO</t>
  </si>
  <si>
    <t>61</t>
  </si>
  <si>
    <t>114587</t>
  </si>
  <si>
    <t>CARRASCO JIMENEZ JAVIER ANTONIO</t>
  </si>
  <si>
    <t>09582885</t>
  </si>
  <si>
    <t>113133</t>
  </si>
  <si>
    <t>CARREÑO MARTINEZ VICTOR RAUL</t>
  </si>
  <si>
    <t>09535209</t>
  </si>
  <si>
    <t>113290</t>
  </si>
  <si>
    <t>CARRILLO ALARCON ETHEL BERTHA</t>
  </si>
  <si>
    <t>06150081</t>
  </si>
  <si>
    <t>113291</t>
  </si>
  <si>
    <t>CARRILLO ALARCON YANINA DORIS</t>
  </si>
  <si>
    <t>06188048</t>
  </si>
  <si>
    <t>113751</t>
  </si>
  <si>
    <t>CARRILLO RODRIGUEZ SELENA VILMA</t>
  </si>
  <si>
    <t>25776442</t>
  </si>
  <si>
    <t>PSICOLOGO</t>
  </si>
  <si>
    <t>113043</t>
  </si>
  <si>
    <t>CARRILLO SANCHEZ SONIA AMPARO</t>
  </si>
  <si>
    <t>08256515</t>
  </si>
  <si>
    <t>114712</t>
  </si>
  <si>
    <t>CARRION ZUMAETA AGUEDA DE JESUS</t>
  </si>
  <si>
    <t>06771072</t>
  </si>
  <si>
    <t>113292</t>
  </si>
  <si>
    <t>CASALLO ORDOÑEZ VICTOR</t>
  </si>
  <si>
    <t>07764716</t>
  </si>
  <si>
    <t>113776</t>
  </si>
  <si>
    <t>CASAS DE MARTICORENA GLORIA FELICITA</t>
  </si>
  <si>
    <t>25672360</t>
  </si>
  <si>
    <t>113293</t>
  </si>
  <si>
    <t>CASIQUE CELIS JORGE LUIS</t>
  </si>
  <si>
    <t>07726122</t>
  </si>
  <si>
    <t>113294</t>
  </si>
  <si>
    <t>CASIQUE MARTINEZ ANGEL MANUEL</t>
  </si>
  <si>
    <t>08634699</t>
  </si>
  <si>
    <t>113044</t>
  </si>
  <si>
    <t>CASTILLO CUENCA HILDA ASUNCION</t>
  </si>
  <si>
    <t>07354017</t>
  </si>
  <si>
    <t>82</t>
  </si>
  <si>
    <t>113295</t>
  </si>
  <si>
    <t>CASTILLO MONTOYA SANTIAGO VALDEMAR</t>
  </si>
  <si>
    <t>08674669</t>
  </si>
  <si>
    <t>113777</t>
  </si>
  <si>
    <t>CASTILLO VILELA CARMELA MARGARITA</t>
  </si>
  <si>
    <t>25621313</t>
  </si>
  <si>
    <t>R.D. Nº 006-2012-OP-HVLH</t>
  </si>
  <si>
    <t>113072</t>
  </si>
  <si>
    <t>CASTILLO ZAPATA CLELIA JOSEFINA</t>
  </si>
  <si>
    <t>07701588</t>
  </si>
  <si>
    <t>R.D. Nº 007-2012-OP-HVLH</t>
  </si>
  <si>
    <t>113297</t>
  </si>
  <si>
    <t>CASTRO ESTRADA MARIA CRISTINA</t>
  </si>
  <si>
    <t>10147987</t>
  </si>
  <si>
    <t>113548</t>
  </si>
  <si>
    <t>CASTRO LAZARO HIPOLITO OSWALDO</t>
  </si>
  <si>
    <t>10538135</t>
  </si>
  <si>
    <t>C3</t>
  </si>
  <si>
    <t>113697</t>
  </si>
  <si>
    <t>CASTRO MANRIQUE JOSE NESTOR</t>
  </si>
  <si>
    <t>19804746</t>
  </si>
  <si>
    <t>113299</t>
  </si>
  <si>
    <t>CASTRO NAVARRO NATIVIDAD</t>
  </si>
  <si>
    <t>08651641</t>
  </si>
  <si>
    <t>ASISTENTE SOCIAL II</t>
  </si>
  <si>
    <t>114689</t>
  </si>
  <si>
    <t>CASTRO QUINTANA DE JARAMILLO ANA MARIA</t>
  </si>
  <si>
    <t>09088330</t>
  </si>
  <si>
    <t>113300</t>
  </si>
  <si>
    <t>CASTRO QUINTANA YOVANA MARLENE</t>
  </si>
  <si>
    <t>08719031</t>
  </si>
  <si>
    <t>113047</t>
  </si>
  <si>
    <t>CAVERO LIZARME MARIA SALOME</t>
  </si>
  <si>
    <t>10609076</t>
  </si>
  <si>
    <t>114713</t>
  </si>
  <si>
    <t>CAVERO PANANA DANIEL AARON</t>
  </si>
  <si>
    <t>15740247</t>
  </si>
  <si>
    <t>113048</t>
  </si>
  <si>
    <t>CAVERO TRUCIOS MARIA ESTHER</t>
  </si>
  <si>
    <t>07549355</t>
  </si>
  <si>
    <t>113049</t>
  </si>
  <si>
    <t>CAYCHO BAJONERO LUIS FERNANDO.</t>
  </si>
  <si>
    <t>25413837</t>
  </si>
  <si>
    <t>113302</t>
  </si>
  <si>
    <t>CCAHUANA BALTAZAR CIPRIANA</t>
  </si>
  <si>
    <t>09259399</t>
  </si>
  <si>
    <t>113303</t>
  </si>
  <si>
    <t>CCORA TIMOTEO ROBERTO M</t>
  </si>
  <si>
    <t>07128236</t>
  </si>
  <si>
    <t>113304</t>
  </si>
  <si>
    <t>CERON QUISPE NELY TOMASA</t>
  </si>
  <si>
    <t>06259390</t>
  </si>
  <si>
    <t>113305</t>
  </si>
  <si>
    <t>CERQUERA MENOR DE PEÑA FLOR ESPERANZA</t>
  </si>
  <si>
    <t>10385760</t>
  </si>
  <si>
    <t>113050</t>
  </si>
  <si>
    <t>CERSSO GOMEZ PRYSCA MAGDALENA</t>
  </si>
  <si>
    <t>06736899</t>
  </si>
  <si>
    <t>113306</t>
  </si>
  <si>
    <t>CESPEDES RAMOS ANDRES</t>
  </si>
  <si>
    <t>15630293</t>
  </si>
  <si>
    <t>113307</t>
  </si>
  <si>
    <t>CESPEDES RAMOS DAVID</t>
  </si>
  <si>
    <t>15620970</t>
  </si>
  <si>
    <t>113322</t>
  </si>
  <si>
    <t>CIPRA SOTO MARIA ELENA</t>
  </si>
  <si>
    <t>08124251</t>
  </si>
  <si>
    <t>ASISTENTE SOCIAL IV</t>
  </si>
  <si>
    <t>113054</t>
  </si>
  <si>
    <t>CJAHUA HUANACHI ZITA SILVIA</t>
  </si>
  <si>
    <t>08732585</t>
  </si>
  <si>
    <t>113323</t>
  </si>
  <si>
    <t>CJULA HUAYHUA EXALTACION</t>
  </si>
  <si>
    <t>08297758</t>
  </si>
  <si>
    <t>113055</t>
  </si>
  <si>
    <t>COBIAN VARGAS FLOR DE MARIA</t>
  </si>
  <si>
    <t>06229113</t>
  </si>
  <si>
    <t>114729</t>
  </si>
  <si>
    <t>COCA BORJA FREDDY WILLIAM</t>
  </si>
  <si>
    <t>15739342</t>
  </si>
  <si>
    <t>113056</t>
  </si>
  <si>
    <t>COLAN ARMAS CARMEN</t>
  </si>
  <si>
    <t>06042872</t>
  </si>
  <si>
    <t>113057</t>
  </si>
  <si>
    <t>COLCHADO ARELLANO LUCILA</t>
  </si>
  <si>
    <t>07742425</t>
  </si>
  <si>
    <t>113326</t>
  </si>
  <si>
    <t>COLQUICHAGUA HUARANGA FELIX</t>
  </si>
  <si>
    <t>07706650</t>
  </si>
  <si>
    <t>113058</t>
  </si>
  <si>
    <t>COLLADO GUZMAN NOEMI ANGELICA</t>
  </si>
  <si>
    <t>07818743</t>
  </si>
  <si>
    <t>113324</t>
  </si>
  <si>
    <t>COLLAZOS MOLINA MARIA ANGELA</t>
  </si>
  <si>
    <t>08345176</t>
  </si>
  <si>
    <t>113325</t>
  </si>
  <si>
    <t>COLLAZOS MOLINA MARIA MAGDALENA</t>
  </si>
  <si>
    <t>08308230</t>
  </si>
  <si>
    <t>113327</t>
  </si>
  <si>
    <t>CONTRERAS ACUÑA SOFIA MARTHA</t>
  </si>
  <si>
    <t>25548406</t>
  </si>
  <si>
    <t>114744</t>
  </si>
  <si>
    <t>CONTRERAS BALTAZAR DE COLCAS MARIANELLA AIDA</t>
  </si>
  <si>
    <t>32888793</t>
  </si>
  <si>
    <t>114680</t>
  </si>
  <si>
    <t>CONTRERAS JUAREZ WALTER HUGO</t>
  </si>
  <si>
    <t>21787979</t>
  </si>
  <si>
    <t>C317</t>
  </si>
  <si>
    <t>113328</t>
  </si>
  <si>
    <t>CONTRERAS QUIROZ JULIO CESAR</t>
  </si>
  <si>
    <t>09602948</t>
  </si>
  <si>
    <t>114581</t>
  </si>
  <si>
    <t>CONTRERAS RAMOS ANTONIA ESTELA</t>
  </si>
  <si>
    <t>21876961</t>
  </si>
  <si>
    <t>113330</t>
  </si>
  <si>
    <t>CORDOVA VELASQUEZ MARTHA ALEJANDRINA</t>
  </si>
  <si>
    <t>07714633</t>
  </si>
  <si>
    <t>113060</t>
  </si>
  <si>
    <t>CORIMANYA VARGAS ABEL.</t>
  </si>
  <si>
    <t>15606475</t>
  </si>
  <si>
    <t>113331</t>
  </si>
  <si>
    <t>CORNEJO MUÑOZ FRIDA DOLORES</t>
  </si>
  <si>
    <t>09164352</t>
  </si>
  <si>
    <t>113332</t>
  </si>
  <si>
    <t>CORREA DONAYRE VICTOR MANUEL</t>
  </si>
  <si>
    <t>10474118</t>
  </si>
  <si>
    <t>113061</t>
  </si>
  <si>
    <t>COTRADO COTRADO LOURDES CRISTINA</t>
  </si>
  <si>
    <t>10371768</t>
  </si>
  <si>
    <t>113333</t>
  </si>
  <si>
    <t>CRISANTO CHORRES DOMINGO SANTO</t>
  </si>
  <si>
    <t>15700944</t>
  </si>
  <si>
    <t>114736</t>
  </si>
  <si>
    <t>CRUZ GARCIA JULIET ROXANA</t>
  </si>
  <si>
    <t>07521554</t>
  </si>
  <si>
    <t>113062</t>
  </si>
  <si>
    <t>CRUZ GONZALES GLORIA ESPERANZA</t>
  </si>
  <si>
    <t>08466159</t>
  </si>
  <si>
    <t>R.D. Nº 008-2012-OP-HVLH</t>
  </si>
  <si>
    <t>113334</t>
  </si>
  <si>
    <t>CRUZ GONZALES VILMA ENRIQUETA</t>
  </si>
  <si>
    <t>09073139</t>
  </si>
  <si>
    <t>113063</t>
  </si>
  <si>
    <t>CUADROS VALER NESTOR ALEJANDRO</t>
  </si>
  <si>
    <t>09009240</t>
  </si>
  <si>
    <t>139892</t>
  </si>
  <si>
    <t>CUBAS VALDERRAMA DOMEL</t>
  </si>
  <si>
    <t>07200741</t>
  </si>
  <si>
    <t>113335</t>
  </si>
  <si>
    <t>CUCHO AMAO FILOMENA ANTONIA</t>
  </si>
  <si>
    <t>08990414</t>
  </si>
  <si>
    <t>113336</t>
  </si>
  <si>
    <t>CUEVA FLORES ENMA ERNESTINA</t>
  </si>
  <si>
    <t>10492465</t>
  </si>
  <si>
    <t>113753</t>
  </si>
  <si>
    <t>CUEVA MATOS MARUJA DONATILDA</t>
  </si>
  <si>
    <t>22423673</t>
  </si>
  <si>
    <t>113779</t>
  </si>
  <si>
    <t>CUEVAS INCA RUBIA DIONICIA</t>
  </si>
  <si>
    <t>09443412</t>
  </si>
  <si>
    <t>113270</t>
  </si>
  <si>
    <t>CUPE HUAMANI EFRAIN</t>
  </si>
  <si>
    <t>07009499</t>
  </si>
  <si>
    <t>113064</t>
  </si>
  <si>
    <t>CURAHUA RIVERA MARIA DEL CARMEN</t>
  </si>
  <si>
    <t>21785183</t>
  </si>
  <si>
    <t>113337</t>
  </si>
  <si>
    <t>CUTIPA OIMAS TIBURCIO</t>
  </si>
  <si>
    <t>07701285</t>
  </si>
  <si>
    <t>113338</t>
  </si>
  <si>
    <t>CUTIPA OYMAS CLAUDIO</t>
  </si>
  <si>
    <t>07703237</t>
  </si>
  <si>
    <t>113339</t>
  </si>
  <si>
    <t>CUYA HUAMANI TERESA</t>
  </si>
  <si>
    <t>08736745</t>
  </si>
  <si>
    <t>113308</t>
  </si>
  <si>
    <t>CHACON ROJAS GINA ELIZABETH</t>
  </si>
  <si>
    <t>09732734</t>
  </si>
  <si>
    <t>113309</t>
  </si>
  <si>
    <t>CHAMOLI BOCANEGRA GREGORIO</t>
  </si>
  <si>
    <t>07700187</t>
  </si>
  <si>
    <t>113310</t>
  </si>
  <si>
    <t>CHAPPA VILLACORTA LIVIA MARLENI</t>
  </si>
  <si>
    <t>07142300</t>
  </si>
  <si>
    <t>113311</t>
  </si>
  <si>
    <t>CHAVEZ BAQUERIZO FRANCISCO</t>
  </si>
  <si>
    <t>08420707</t>
  </si>
  <si>
    <t>113312</t>
  </si>
  <si>
    <t>CHAVEZ BARRANTES HUGO MANOLO</t>
  </si>
  <si>
    <t>06816588</t>
  </si>
  <si>
    <t>113313</t>
  </si>
  <si>
    <t>CHAVEZ ESPINOZA ALEX ARTURO</t>
  </si>
  <si>
    <t>08032128</t>
  </si>
  <si>
    <t>113051</t>
  </si>
  <si>
    <t>CHAVEZ GARCIA ROSA ISABEL</t>
  </si>
  <si>
    <t>07720016</t>
  </si>
  <si>
    <t>113314</t>
  </si>
  <si>
    <t>CHAVEZ GERMANY LOURDES</t>
  </si>
  <si>
    <t>08523527</t>
  </si>
  <si>
    <t>113052</t>
  </si>
  <si>
    <t>CHAVEZ PEREZ JULIA UBALDINA</t>
  </si>
  <si>
    <t>07714506</t>
  </si>
  <si>
    <t>113315</t>
  </si>
  <si>
    <t>CHAVEZ ROJAS DARIELA</t>
  </si>
  <si>
    <t>06901334</t>
  </si>
  <si>
    <t>113348</t>
  </si>
  <si>
    <t>CHAVEZ TERRONES AGUSTIN</t>
  </si>
  <si>
    <t>08526825</t>
  </si>
  <si>
    <t>113316</t>
  </si>
  <si>
    <t>CHICANA CHICANA JESUS MARTIN</t>
  </si>
  <si>
    <t>09081101</t>
  </si>
  <si>
    <t>113317</t>
  </si>
  <si>
    <t>CHICANA CHICANA ROSA AMELIA</t>
  </si>
  <si>
    <t>08727081</t>
  </si>
  <si>
    <t>113319</t>
  </si>
  <si>
    <t>CHICOMA BOCANEGRA JORGE VICENTE</t>
  </si>
  <si>
    <t>07700607</t>
  </si>
  <si>
    <t>113031</t>
  </si>
  <si>
    <t>CHINEN YARA ANA ERIKA</t>
  </si>
  <si>
    <t>10268265</t>
  </si>
  <si>
    <t>C415</t>
  </si>
  <si>
    <t>113320</t>
  </si>
  <si>
    <t>CHING CONTRERAS MARIA MAGDALENA</t>
  </si>
  <si>
    <t>08719196</t>
  </si>
  <si>
    <t>113159</t>
  </si>
  <si>
    <t>CHIPANA GUTIERREZ ADELA</t>
  </si>
  <si>
    <t>28204775</t>
  </si>
  <si>
    <t>139884</t>
  </si>
  <si>
    <t>CHOCHABOT PUERTA WAGNER</t>
  </si>
  <si>
    <t>00516409</t>
  </si>
  <si>
    <t>113053</t>
  </si>
  <si>
    <t>CHU ESQUERRE ALICIA VICTORIA</t>
  </si>
  <si>
    <t>06130853</t>
  </si>
  <si>
    <t>114727</t>
  </si>
  <si>
    <t>CHUMPITAZ VELASQUEZ HECTOR</t>
  </si>
  <si>
    <t>08687502</t>
  </si>
  <si>
    <t>113778</t>
  </si>
  <si>
    <t>CHUQUILLANQUI NARVARTE LUZ PATRICIA</t>
  </si>
  <si>
    <t>08466327</t>
  </si>
  <si>
    <t>R.D. Nº 009-2012-OP-HVLH</t>
  </si>
  <si>
    <t>113321</t>
  </si>
  <si>
    <t>CHUQUIMBALQUI CANLLA EMERITA</t>
  </si>
  <si>
    <t>09351868</t>
  </si>
  <si>
    <t>113340</t>
  </si>
  <si>
    <t>DAVILA ANGULO DANIEL DAVID</t>
  </si>
  <si>
    <t>10301688</t>
  </si>
  <si>
    <t>113341</t>
  </si>
  <si>
    <t>DE LA CRUZ CARLOS OSCAR</t>
  </si>
  <si>
    <t>06944389</t>
  </si>
  <si>
    <t>113065</t>
  </si>
  <si>
    <t>DE LA TORRE SOBREVILLA MARIA LEONOR</t>
  </si>
  <si>
    <t>07906152</t>
  </si>
  <si>
    <t>113342</t>
  </si>
  <si>
    <t>DE LOS SANTOS SALAS DE AÑORGA ROSA ISABEL</t>
  </si>
  <si>
    <t>06542181</t>
  </si>
  <si>
    <t>113343</t>
  </si>
  <si>
    <t>DEL AGUILA COLLAZOS ROSA ALEJANDRI</t>
  </si>
  <si>
    <t>10199173</t>
  </si>
  <si>
    <t>113344</t>
  </si>
  <si>
    <t>DEL AGUILA ROJAS MARIZOL</t>
  </si>
  <si>
    <t>08956448</t>
  </si>
  <si>
    <t>114714</t>
  </si>
  <si>
    <t>DEL CARPIO BELLIDO MILAGRO VIRGINIA</t>
  </si>
  <si>
    <t>07265049</t>
  </si>
  <si>
    <t>113345</t>
  </si>
  <si>
    <t>DEL CASTILLO CAYO CARLOS ENRIQUE FRANCISCO</t>
  </si>
  <si>
    <t>08730534</t>
  </si>
  <si>
    <t>ESP. ADMINIST. III</t>
  </si>
  <si>
    <t>PD</t>
  </si>
  <si>
    <t>113780</t>
  </si>
  <si>
    <t>DEL MAR LOAYZA ELIANA</t>
  </si>
  <si>
    <t>10587810</t>
  </si>
  <si>
    <t>113346</t>
  </si>
  <si>
    <t>DEL MAR PACHECO VDA DE TORRES CELMIRA</t>
  </si>
  <si>
    <t>06608223</t>
  </si>
  <si>
    <t>TEC. EN FARMACIA I</t>
  </si>
  <si>
    <t>113349</t>
  </si>
  <si>
    <t>DELGADO SANCHEZ JUAN CARLOS</t>
  </si>
  <si>
    <t>06032696</t>
  </si>
  <si>
    <t>113067</t>
  </si>
  <si>
    <t>DELGADO SUAREZ CESAR MIGUEL</t>
  </si>
  <si>
    <t>07903272</t>
  </si>
  <si>
    <t>113350</t>
  </si>
  <si>
    <t>DELGADO VALVERDE ROSALINA MAYELA</t>
  </si>
  <si>
    <t>08503957</t>
  </si>
  <si>
    <t>113351</t>
  </si>
  <si>
    <t>DELGADO VERA YENNIFER</t>
  </si>
  <si>
    <t>09547630</t>
  </si>
  <si>
    <t>113352</t>
  </si>
  <si>
    <t>DIAZ ARAUJO FELIPE AUSBERTO</t>
  </si>
  <si>
    <t>09809170</t>
  </si>
  <si>
    <t>113353</t>
  </si>
  <si>
    <t>DIAZ ARAUJO GALO MANUEL</t>
  </si>
  <si>
    <t>09810595</t>
  </si>
  <si>
    <t>113354</t>
  </si>
  <si>
    <t>DIAZ DIAZ IRMA NELLY</t>
  </si>
  <si>
    <t>09201760</t>
  </si>
  <si>
    <t>113355</t>
  </si>
  <si>
    <t>DIAZ MELGAREJO LUIS</t>
  </si>
  <si>
    <t>07648508</t>
  </si>
  <si>
    <t>113347</t>
  </si>
  <si>
    <t>DIAZ ROMERO SANDRA JACKELINE</t>
  </si>
  <si>
    <t>10624245</t>
  </si>
  <si>
    <t>113357</t>
  </si>
  <si>
    <t>DIAZ TANTALEAN MARIA ISABEL</t>
  </si>
  <si>
    <t>08622837</t>
  </si>
  <si>
    <t>113358</t>
  </si>
  <si>
    <t>DIAZ TEJADA CARMEN ROSA</t>
  </si>
  <si>
    <t>27165590</t>
  </si>
  <si>
    <t>NUTRICIONISTA</t>
  </si>
  <si>
    <t>113359</t>
  </si>
  <si>
    <t>DIAZ TORRES JUANITA</t>
  </si>
  <si>
    <t>07735806</t>
  </si>
  <si>
    <t>113360</t>
  </si>
  <si>
    <t>DOLODIER CAMPOS LUIS ALBERTO</t>
  </si>
  <si>
    <t>07713908</t>
  </si>
  <si>
    <t>113361</t>
  </si>
  <si>
    <t>DOMINGUEZ OLIVA LUDGARDA</t>
  </si>
  <si>
    <t>08089811</t>
  </si>
  <si>
    <t>114690</t>
  </si>
  <si>
    <t>DURAND MEJIA MARINA</t>
  </si>
  <si>
    <t>07757779</t>
  </si>
  <si>
    <t>113029</t>
  </si>
  <si>
    <t>EGUIGUREN LI CRISTINA ALEJANDRINA</t>
  </si>
  <si>
    <t>08726687</t>
  </si>
  <si>
    <t>DIRECTOR DE HOSPITAL III</t>
  </si>
  <si>
    <t>C518</t>
  </si>
  <si>
    <t>113071</t>
  </si>
  <si>
    <t>ELENO PICON BELEN</t>
  </si>
  <si>
    <t>07006824</t>
  </si>
  <si>
    <t>113364</t>
  </si>
  <si>
    <t>ESCALANTE CHALCO HILDA</t>
  </si>
  <si>
    <t>07387247</t>
  </si>
  <si>
    <t>113363</t>
  </si>
  <si>
    <t>ESCALANTE CHALCO VDA DE LLAJA GUILLERMINA</t>
  </si>
  <si>
    <t>07381209</t>
  </si>
  <si>
    <t>113365</t>
  </si>
  <si>
    <t>ESCALANTE CHUQUIHUANCA DORIS HAYDEE</t>
  </si>
  <si>
    <t>07709744</t>
  </si>
  <si>
    <t>113367</t>
  </si>
  <si>
    <t>ESCUDERO MORENO LIDA FELISA</t>
  </si>
  <si>
    <t>06711238</t>
  </si>
  <si>
    <t>ASISTENTE SOCIAL III</t>
  </si>
  <si>
    <t>113368</t>
  </si>
  <si>
    <t>ESPINO PUMA MARIA FELIPA</t>
  </si>
  <si>
    <t>22247225</t>
  </si>
  <si>
    <t>113754</t>
  </si>
  <si>
    <t>ESPINOZA CUESTAS WALTER ALFREDO</t>
  </si>
  <si>
    <t>07997706</t>
  </si>
  <si>
    <t>113369</t>
  </si>
  <si>
    <t>ESTEBAN AQUINO LILA TERESA</t>
  </si>
  <si>
    <t>07728706</t>
  </si>
  <si>
    <t>113377</t>
  </si>
  <si>
    <t>ESTELLA PATIÑO LUIS ALBERTO</t>
  </si>
  <si>
    <t>07934811</t>
  </si>
  <si>
    <t>113370</t>
  </si>
  <si>
    <t>FANARRAGA GALLARDO VIRGILIA ANGELIC</t>
  </si>
  <si>
    <t>07956240</t>
  </si>
  <si>
    <t>113371</t>
  </si>
  <si>
    <t>FARFAN ARIAS GREGORIO</t>
  </si>
  <si>
    <t>06637379</t>
  </si>
  <si>
    <t>TECNICO/A SANIT. AMBIENTAL I</t>
  </si>
  <si>
    <t>113073</t>
  </si>
  <si>
    <t>FARFAN PACHECO ROSA AURISTELA</t>
  </si>
  <si>
    <t>07915369</t>
  </si>
  <si>
    <t>113074</t>
  </si>
  <si>
    <t>FELIPA ZAYERZ AQUILES AUGUSTO</t>
  </si>
  <si>
    <t>06158238</t>
  </si>
  <si>
    <t>113075</t>
  </si>
  <si>
    <t>FERNANDEZ BONIFACIO RUTH</t>
  </si>
  <si>
    <t>10146523</t>
  </si>
  <si>
    <t>113373</t>
  </si>
  <si>
    <t>FERNANDEZ COLACHAGUA ELENA LOURDES</t>
  </si>
  <si>
    <t>08101024</t>
  </si>
  <si>
    <t>113374</t>
  </si>
  <si>
    <t>FERNANDEZ IGREDA JESUS GENARO</t>
  </si>
  <si>
    <t>08645953</t>
  </si>
  <si>
    <t>114735</t>
  </si>
  <si>
    <t>FERNANDEZ MEZARINA LINDA DENISSE</t>
  </si>
  <si>
    <t>10816432</t>
  </si>
  <si>
    <t>113375</t>
  </si>
  <si>
    <t>FERNANDEZ PERALTA CESAR</t>
  </si>
  <si>
    <t>10486190</t>
  </si>
  <si>
    <t>114691</t>
  </si>
  <si>
    <t>FERNANDEZ RODRIGUEZ MARIA MERCEDES</t>
  </si>
  <si>
    <t>07724086</t>
  </si>
  <si>
    <t>139890</t>
  </si>
  <si>
    <t>FIGUEROA GARCIA DORA ISABEL</t>
  </si>
  <si>
    <t>07615134</t>
  </si>
  <si>
    <t>139900</t>
  </si>
  <si>
    <t>FIGUEROA MINAYA LOURDES JANETH</t>
  </si>
  <si>
    <t>41762212</t>
  </si>
  <si>
    <t>ESP. EN MANTENIMIENTO</t>
  </si>
  <si>
    <t>113376</t>
  </si>
  <si>
    <t>FLORES FERNANDEZ OBDULIA VIOLETA</t>
  </si>
  <si>
    <t>08030412</t>
  </si>
  <si>
    <t>113378</t>
  </si>
  <si>
    <t>FLORES MAURY HILDA CONSUELO</t>
  </si>
  <si>
    <t>07732543</t>
  </si>
  <si>
    <t>113379</t>
  </si>
  <si>
    <t>FLORES PEÑA LERY MODESTA</t>
  </si>
  <si>
    <t>06683155</t>
  </si>
  <si>
    <t>113077</t>
  </si>
  <si>
    <t>FUENTES YATACO HERMELINDA.</t>
  </si>
  <si>
    <t>15353071</t>
  </si>
  <si>
    <t>113078</t>
  </si>
  <si>
    <t>GAGO MANCO PEDRO MAURICIO</t>
  </si>
  <si>
    <t>09308012</t>
  </si>
  <si>
    <t>113186</t>
  </si>
  <si>
    <t>GALARZA ANGLAS AUGUSTO ANDRES</t>
  </si>
  <si>
    <t>09165354</t>
  </si>
  <si>
    <t>113382</t>
  </si>
  <si>
    <t>GALINDEZ YANSEN GLADYS ISABEL</t>
  </si>
  <si>
    <t>25639014</t>
  </si>
  <si>
    <t>113383</t>
  </si>
  <si>
    <t>GALLARDO REYES MARIA CONSUELO</t>
  </si>
  <si>
    <t>06093371</t>
  </si>
  <si>
    <t>114468</t>
  </si>
  <si>
    <t>GALLEGOS CAZORLA CAROLINA FELICIDAD</t>
  </si>
  <si>
    <t>21415522</t>
  </si>
  <si>
    <t>139880</t>
  </si>
  <si>
    <t>GALLO VILLARREAL OSCAR ALBERTO</t>
  </si>
  <si>
    <t>41179164</t>
  </si>
  <si>
    <t>113384</t>
  </si>
  <si>
    <t>GAMERO UCULMANA LUIS ALBERTO</t>
  </si>
  <si>
    <t>07729413</t>
  </si>
  <si>
    <t>113580</t>
  </si>
  <si>
    <t>GANVINI ASENCIOS SONIA EUMELIA</t>
  </si>
  <si>
    <t>08470869</t>
  </si>
  <si>
    <t>113080</t>
  </si>
  <si>
    <t>GARCIA BELLOTA DE MONTOYA MARIA VICTORIA</t>
  </si>
  <si>
    <t>08306605</t>
  </si>
  <si>
    <t>113781</t>
  </si>
  <si>
    <t>GARCIA GALICIA ELENA</t>
  </si>
  <si>
    <t>07716352</t>
  </si>
  <si>
    <t>ASISTENTE SOCIAL I</t>
  </si>
  <si>
    <t>113793</t>
  </si>
  <si>
    <t>GARCIA GAVILAN HECTOR</t>
  </si>
  <si>
    <t>21558631</t>
  </si>
  <si>
    <t>ENFERMERA/O I</t>
  </si>
  <si>
    <t>139901</t>
  </si>
  <si>
    <t>GARCIA JANAMPA ELIZABETH STEFANIA</t>
  </si>
  <si>
    <t>43520237</t>
  </si>
  <si>
    <t>ABOGADO/A ESPECIALISTA</t>
  </si>
  <si>
    <t>113387</t>
  </si>
  <si>
    <t>GARCIA LOCONI CARMEN PAULINA</t>
  </si>
  <si>
    <t>06722130</t>
  </si>
  <si>
    <t>113388</t>
  </si>
  <si>
    <t>GARCIA MACEDO SADITH</t>
  </si>
  <si>
    <t>07570415</t>
  </si>
  <si>
    <t>113389</t>
  </si>
  <si>
    <t>GARCIA MORI MAXIMA CLARIBEL</t>
  </si>
  <si>
    <t>07704865</t>
  </si>
  <si>
    <t>113390</t>
  </si>
  <si>
    <t>GARCIA ORDINOLA RODRIGO HUMBERTO</t>
  </si>
  <si>
    <t>02887456</t>
  </si>
  <si>
    <t>PFC3</t>
  </si>
  <si>
    <t>113391</t>
  </si>
  <si>
    <t>GARCIA PULIDO DE MOLINA MARGARITA AIDED</t>
  </si>
  <si>
    <t>07714621</t>
  </si>
  <si>
    <t>113392</t>
  </si>
  <si>
    <t>GARCIA PULIDO VDA DE ROQUE MARINA</t>
  </si>
  <si>
    <t>09087188</t>
  </si>
  <si>
    <t>113393</t>
  </si>
  <si>
    <t>GARCIA REQUE MARIA CANDELARIA</t>
  </si>
  <si>
    <t>07725701</t>
  </si>
  <si>
    <t>113194</t>
  </si>
  <si>
    <t>GARCIA VARGAS HUGO JULIO</t>
  </si>
  <si>
    <t>07937492</t>
  </si>
  <si>
    <t>113380</t>
  </si>
  <si>
    <t>GODOY PALACIOS JUAN RAFAEL</t>
  </si>
  <si>
    <t>08534163</t>
  </si>
  <si>
    <t>113396</t>
  </si>
  <si>
    <t>GODOY QUENTA CARLOS JAVIER</t>
  </si>
  <si>
    <t>06066569</t>
  </si>
  <si>
    <t>114728</t>
  </si>
  <si>
    <t>GODOY TORRES CECILIA DANEZA</t>
  </si>
  <si>
    <t>07868876</t>
  </si>
  <si>
    <t>114681</t>
  </si>
  <si>
    <t>GODOY TORRES SORAYA MIRTHA</t>
  </si>
  <si>
    <t>06802944</t>
  </si>
  <si>
    <t>113397</t>
  </si>
  <si>
    <t>GOMEZ DIAZ MARIA TERESA</t>
  </si>
  <si>
    <t>07943741</t>
  </si>
  <si>
    <t>113019</t>
  </si>
  <si>
    <t>GOMEZ MALDONADO HEBERT GILBERT</t>
  </si>
  <si>
    <t>25536476</t>
  </si>
  <si>
    <t>113081</t>
  </si>
  <si>
    <t>GOMEZ VILLON HILDA FELICITA</t>
  </si>
  <si>
    <t>06151870</t>
  </si>
  <si>
    <t>114692</t>
  </si>
  <si>
    <t>GONZALES ALFARO MIGUEL ANGEL</t>
  </si>
  <si>
    <t>07516879</t>
  </si>
  <si>
    <t>113398</t>
  </si>
  <si>
    <t>GONZALES EGOAVIL ALEJANDRINA MAURA</t>
  </si>
  <si>
    <t>08841365</t>
  </si>
  <si>
    <t>113399</t>
  </si>
  <si>
    <t>GONZALES FLORES VICTOR RONNY</t>
  </si>
  <si>
    <t>09130351</t>
  </si>
  <si>
    <t>114733</t>
  </si>
  <si>
    <t>GONZALES FRANCO GLADYS ROXANA</t>
  </si>
  <si>
    <t>06770937</t>
  </si>
  <si>
    <t>113400</t>
  </si>
  <si>
    <t>GONZALES HUANHUAYO DONATO MARTIN</t>
  </si>
  <si>
    <t>07737562</t>
  </si>
  <si>
    <t>113401</t>
  </si>
  <si>
    <t>GONZALES MUÑOZ JOSE ANTONIO</t>
  </si>
  <si>
    <t>07120115</t>
  </si>
  <si>
    <t>113402</t>
  </si>
  <si>
    <t>GONZALES MUÑOZ JUAN CARLOS</t>
  </si>
  <si>
    <t>07170099</t>
  </si>
  <si>
    <t>113403</t>
  </si>
  <si>
    <t>GONZALES MUÑOZ ZOILA MARGARITA</t>
  </si>
  <si>
    <t>07146176</t>
  </si>
  <si>
    <t>113405</t>
  </si>
  <si>
    <t>GONZALES PADILLA ROSARIO MARCOS</t>
  </si>
  <si>
    <t>06833946</t>
  </si>
  <si>
    <t>113782</t>
  </si>
  <si>
    <t>GONZALES QUISPE ALICIA</t>
  </si>
  <si>
    <t>06273388</t>
  </si>
  <si>
    <t>113406</t>
  </si>
  <si>
    <t>GONZALES RODRIGUEZ EDIT ESPERANZA</t>
  </si>
  <si>
    <t>07540316</t>
  </si>
  <si>
    <t>113082</t>
  </si>
  <si>
    <t>GRADOS RAMIREZ GLORIA NOEMI</t>
  </si>
  <si>
    <t>07914506</t>
  </si>
  <si>
    <t>113407</t>
  </si>
  <si>
    <t>GRAJEDA FUENTES PANTI MARIA DALIA</t>
  </si>
  <si>
    <t>09457586</t>
  </si>
  <si>
    <t>113654</t>
  </si>
  <si>
    <t>GRANADOS MAGUIÑO INES ANTONIA</t>
  </si>
  <si>
    <t>07926196</t>
  </si>
  <si>
    <t>113409</t>
  </si>
  <si>
    <t>GRANADOS ROMERO ANGEL GREGORIO</t>
  </si>
  <si>
    <t>07164251</t>
  </si>
  <si>
    <t>113410</t>
  </si>
  <si>
    <t>GRANDE DE LA CRUZ DIMAS ROLANDO</t>
  </si>
  <si>
    <t>07711762</t>
  </si>
  <si>
    <t>113083</t>
  </si>
  <si>
    <t>GRANDEZ GOMEZ ROSA VIRGINIA</t>
  </si>
  <si>
    <t>07760866</t>
  </si>
  <si>
    <t>113411</t>
  </si>
  <si>
    <t>GRANDEZ MARTINEZ ISABEL</t>
  </si>
  <si>
    <t>08702907</t>
  </si>
  <si>
    <t>113412</t>
  </si>
  <si>
    <t>GUADAÑA GARCIA MARIO</t>
  </si>
  <si>
    <t>06839346</t>
  </si>
  <si>
    <t>113413</t>
  </si>
  <si>
    <t>GUERRA OBLITAS ERNESTO DENNIS</t>
  </si>
  <si>
    <t>08400899</t>
  </si>
  <si>
    <t>113414</t>
  </si>
  <si>
    <t>GUERRA PALACIOS ALEJANDRO FORTUNATO</t>
  </si>
  <si>
    <t>07072932</t>
  </si>
  <si>
    <t>113415</t>
  </si>
  <si>
    <t>GUERRERO HUAMAN ELVI ROSA</t>
  </si>
  <si>
    <t>09270676</t>
  </si>
  <si>
    <t>113416</t>
  </si>
  <si>
    <t>GUEVARA LOPEZ ARMANDO</t>
  </si>
  <si>
    <t>07713079</t>
  </si>
  <si>
    <t>113417</t>
  </si>
  <si>
    <t>GUEVARA RENGIFO RENE OFELIA</t>
  </si>
  <si>
    <t>08710182</t>
  </si>
  <si>
    <t>113419</t>
  </si>
  <si>
    <t>GUILLEN HUAMANTUMBA JESUS</t>
  </si>
  <si>
    <t>09267562</t>
  </si>
  <si>
    <t>114683</t>
  </si>
  <si>
    <t>GUTIERREZ ALDAVE JULISSA</t>
  </si>
  <si>
    <t>15846831</t>
  </si>
  <si>
    <t>113775</t>
  </si>
  <si>
    <t>GUTIERREZ CANALES JOSE ALEXANDER</t>
  </si>
  <si>
    <t>09824890</t>
  </si>
  <si>
    <t>113420</t>
  </si>
  <si>
    <t>GUTIERREZ ESCALANTE MARTHA ROXANA</t>
  </si>
  <si>
    <t>09649485</t>
  </si>
  <si>
    <t>113422</t>
  </si>
  <si>
    <t>GUZMAN RUIZ JUANA MARIA</t>
  </si>
  <si>
    <t>08703191</t>
  </si>
  <si>
    <t>113423</t>
  </si>
  <si>
    <t>HERNANDEZ MENDOZA DE MENDOZA MARIA LIDUVINA</t>
  </si>
  <si>
    <t>19201742</t>
  </si>
  <si>
    <t>113366</t>
  </si>
  <si>
    <t>HERRERA ORONA DE LAVERIAN VALENTINA CRISTINA</t>
  </si>
  <si>
    <t>32481328</t>
  </si>
  <si>
    <t>113156</t>
  </si>
  <si>
    <t>HERRERA VILCHEZ SILVIA LIZBETH</t>
  </si>
  <si>
    <t>10306488</t>
  </si>
  <si>
    <t>113424</t>
  </si>
  <si>
    <t>HIDALGO CAMPOMANES DE MATTOS ROSA ESMERALDA</t>
  </si>
  <si>
    <t>07785756</t>
  </si>
  <si>
    <t>113425</t>
  </si>
  <si>
    <t>HORNA MIMBELA ELENA YSMENIA</t>
  </si>
  <si>
    <t>08730838</t>
  </si>
  <si>
    <t>SECRETARIA I</t>
  </si>
  <si>
    <t>113426</t>
  </si>
  <si>
    <t>HORNA MIMBELA ROSSANA MERCEDES</t>
  </si>
  <si>
    <t>08713946</t>
  </si>
  <si>
    <t>113427</t>
  </si>
  <si>
    <t>HORNA VERGARAY VDA DE EPEQUIN JESUS RUBELA</t>
  </si>
  <si>
    <t>08008270</t>
  </si>
  <si>
    <t>113428</t>
  </si>
  <si>
    <t>HUACHO CABRERA PERPETUA LOURDES</t>
  </si>
  <si>
    <t>08488906</t>
  </si>
  <si>
    <t>113701</t>
  </si>
  <si>
    <t>HUAMAN AMESQUITA YRAIDA</t>
  </si>
  <si>
    <t>06921564</t>
  </si>
  <si>
    <t>113431</t>
  </si>
  <si>
    <t>HUAMAN FELIX JORGE LUIS</t>
  </si>
  <si>
    <t>08615682</t>
  </si>
  <si>
    <t>113432</t>
  </si>
  <si>
    <t>HUAMAN HANCCO ALEJANDRO</t>
  </si>
  <si>
    <t>06194469</t>
  </si>
  <si>
    <t>113433</t>
  </si>
  <si>
    <t>HUANACHI DELGADO JUAN CANCIO</t>
  </si>
  <si>
    <t>07723809</t>
  </si>
  <si>
    <t>113434</t>
  </si>
  <si>
    <t>HUANACHI DELGADO SEGUNDINA</t>
  </si>
  <si>
    <t>07709233</t>
  </si>
  <si>
    <t>113436</t>
  </si>
  <si>
    <t>HUAPAYA RANILLA GIOVANNA ISELA</t>
  </si>
  <si>
    <t>07865565</t>
  </si>
  <si>
    <t>113437</t>
  </si>
  <si>
    <t>HUERTA ANYOSA BENITO</t>
  </si>
  <si>
    <t>07077805</t>
  </si>
  <si>
    <t>113783</t>
  </si>
  <si>
    <t>HUERTA ANYOSA LUIS ENRIQUE</t>
  </si>
  <si>
    <t>09776677</t>
  </si>
  <si>
    <t>113438</t>
  </si>
  <si>
    <t>HUERTA ANYOSA MAXIMINA</t>
  </si>
  <si>
    <t>07109834</t>
  </si>
  <si>
    <t>113085</t>
  </si>
  <si>
    <t>HURTADO CONCHA ARISTIDES</t>
  </si>
  <si>
    <t>09023483</t>
  </si>
  <si>
    <t>114711</t>
  </si>
  <si>
    <t>INCIO ESPINOZA DE TABOADA ROSSANA MARTINA</t>
  </si>
  <si>
    <t>07643599</t>
  </si>
  <si>
    <t>113784</t>
  </si>
  <si>
    <t>INFANTE ORELLANA VDA DE SANCHEZ LUCIA AMANCIA</t>
  </si>
  <si>
    <t>06044631</t>
  </si>
  <si>
    <t>113440</t>
  </si>
  <si>
    <t>INFANTE VILCHEZ NADINA</t>
  </si>
  <si>
    <t>06829639</t>
  </si>
  <si>
    <t>113441</t>
  </si>
  <si>
    <t>ISACUPE CULE LOURDES</t>
  </si>
  <si>
    <t>07740733</t>
  </si>
  <si>
    <t>113086</t>
  </si>
  <si>
    <t>JACINTO HEREDIA JORGE JOSE</t>
  </si>
  <si>
    <t>10441221</t>
  </si>
  <si>
    <t>113442</t>
  </si>
  <si>
    <t>JARA CARBAJAL DE HUANACCHIRI MARIA DEL CARMEN</t>
  </si>
  <si>
    <t>08840826</t>
  </si>
  <si>
    <t>113192</t>
  </si>
  <si>
    <t>JIMENEZ LAREDO CARMEN HAYDEE</t>
  </si>
  <si>
    <t>08430964</t>
  </si>
  <si>
    <t>113444</t>
  </si>
  <si>
    <t>JIMENEZ ROJAS CARMEN EUGENIA</t>
  </si>
  <si>
    <t>10455460</t>
  </si>
  <si>
    <t>114585</t>
  </si>
  <si>
    <t>KRAUSS PEREZ ZONIA ANTONIA</t>
  </si>
  <si>
    <t>09999777</t>
  </si>
  <si>
    <t>113785</t>
  </si>
  <si>
    <t>LA ROSA RUIZ RITA JESUS CANDELARIA</t>
  </si>
  <si>
    <t>07261129</t>
  </si>
  <si>
    <t>113445</t>
  </si>
  <si>
    <t>LARA CORONADO JORGE MANUEL</t>
  </si>
  <si>
    <t>25572975</t>
  </si>
  <si>
    <t>113105</t>
  </si>
  <si>
    <t>LARCO GONZALES JORGE MARTIN</t>
  </si>
  <si>
    <t>21402773</t>
  </si>
  <si>
    <t>113446</t>
  </si>
  <si>
    <t>LAURENTE CONDE MARITZA HERMINIA</t>
  </si>
  <si>
    <t>08663489</t>
  </si>
  <si>
    <t>114274</t>
  </si>
  <si>
    <t>LECAROS MORA JEAN PIERRE JOSE</t>
  </si>
  <si>
    <t>10060126</t>
  </si>
  <si>
    <t>113447</t>
  </si>
  <si>
    <t>LEIVA ROJAS BRIGIDA MARTHA</t>
  </si>
  <si>
    <t>06903286</t>
  </si>
  <si>
    <t>113088</t>
  </si>
  <si>
    <t>LEON NAVARRETE ANA MARIA</t>
  </si>
  <si>
    <t>07704201</t>
  </si>
  <si>
    <t>113089</t>
  </si>
  <si>
    <t>LESCANO ALBAN ANGELA</t>
  </si>
  <si>
    <t>06710148</t>
  </si>
  <si>
    <t>113450</t>
  </si>
  <si>
    <t>LINARES CUBAS MARCIANO</t>
  </si>
  <si>
    <t>07992012</t>
  </si>
  <si>
    <t>ESP. ADMINIST. I</t>
  </si>
  <si>
    <t>113449</t>
  </si>
  <si>
    <t>LINARES CHAVEZ NESTOR AGAPITO</t>
  </si>
  <si>
    <t>09125950</t>
  </si>
  <si>
    <t>113519</t>
  </si>
  <si>
    <t>LINARES ROQUE YOLANDA YANET</t>
  </si>
  <si>
    <t>09732890</t>
  </si>
  <si>
    <t>113452</t>
  </si>
  <si>
    <t>LITARDO MIRABAL FACNY ADELA</t>
  </si>
  <si>
    <t>08755168</t>
  </si>
  <si>
    <t>113453</t>
  </si>
  <si>
    <t>LIZARBE BALDEON ZARAGOZA</t>
  </si>
  <si>
    <t>25698421</t>
  </si>
  <si>
    <t>113758</t>
  </si>
  <si>
    <t>LIZARRAGA RAMOS LEANDRO IVAN</t>
  </si>
  <si>
    <t>07257570</t>
  </si>
  <si>
    <t>113460</t>
  </si>
  <si>
    <t>LOAYZA LOAYZA DORA BERTHA</t>
  </si>
  <si>
    <t>09625432</t>
  </si>
  <si>
    <t>114730</t>
  </si>
  <si>
    <t>LOMAS LOPEZ ANDERSON</t>
  </si>
  <si>
    <t>10728430</t>
  </si>
  <si>
    <t>113462</t>
  </si>
  <si>
    <t>LOPEZ ALVARADO ISIDRO</t>
  </si>
  <si>
    <t>15620104</t>
  </si>
  <si>
    <t>113463</t>
  </si>
  <si>
    <t>LOPEZ BERTA ORISON</t>
  </si>
  <si>
    <t>06608544</t>
  </si>
  <si>
    <t>113464</t>
  </si>
  <si>
    <t>LOPEZ CAMACHO EDITH MERCEDES</t>
  </si>
  <si>
    <t>06862645</t>
  </si>
  <si>
    <t>113461</t>
  </si>
  <si>
    <t>LOPEZ DE CLAVARINO HILDA NELIDA</t>
  </si>
  <si>
    <t>25408921</t>
  </si>
  <si>
    <t>113284</t>
  </si>
  <si>
    <t>LOPEZ LEON JANETH MILAGROS</t>
  </si>
  <si>
    <t>40500636</t>
  </si>
  <si>
    <t>R.D. Nº 010-2012-OP-HVLH</t>
  </si>
  <si>
    <t>113091</t>
  </si>
  <si>
    <t>LOPEZ MORENO LOURDES MERCEDES</t>
  </si>
  <si>
    <t>07374424</t>
  </si>
  <si>
    <t>113467</t>
  </si>
  <si>
    <t>LOPEZ REATEGUI WILMER</t>
  </si>
  <si>
    <t>07744901</t>
  </si>
  <si>
    <t>113468</t>
  </si>
  <si>
    <t>LOPEZ RONDAN FRANCISCO</t>
  </si>
  <si>
    <t>07727429</t>
  </si>
  <si>
    <t>113469</t>
  </si>
  <si>
    <t>LOPEZ TUNJAR ANA DE JESUS</t>
  </si>
  <si>
    <t>07648507</t>
  </si>
  <si>
    <t>113470</t>
  </si>
  <si>
    <t>LOPEZ VASQUEZ LLERME</t>
  </si>
  <si>
    <t>25525429</t>
  </si>
  <si>
    <t>113471</t>
  </si>
  <si>
    <t>LOVON TARAPAQUI BENITA</t>
  </si>
  <si>
    <t>08987273</t>
  </si>
  <si>
    <t>113472</t>
  </si>
  <si>
    <t>LOZANO AMABLE ZOILA TERESA</t>
  </si>
  <si>
    <t>07738078</t>
  </si>
  <si>
    <t>113473</t>
  </si>
  <si>
    <t>LOZANO RUBIO RAMON</t>
  </si>
  <si>
    <t>08461784</t>
  </si>
  <si>
    <t>113474</t>
  </si>
  <si>
    <t>LUCAS HINOSTROZA ELISA</t>
  </si>
  <si>
    <t>07385351</t>
  </si>
  <si>
    <t>113476</t>
  </si>
  <si>
    <t>LUGO MAGUIÑA VILMA TERESA</t>
  </si>
  <si>
    <t>09229291</t>
  </si>
  <si>
    <t>113477</t>
  </si>
  <si>
    <t>LUNA VALVAS ROSA ELENA</t>
  </si>
  <si>
    <t>25537439</t>
  </si>
  <si>
    <t>113455</t>
  </si>
  <si>
    <t>LLAJA HIDALGO VDA DE CASTILLO ELMA JUANITA</t>
  </si>
  <si>
    <t>07714619</t>
  </si>
  <si>
    <t>113456</t>
  </si>
  <si>
    <t>LLAMOZA CASTAÑEDA HERMITANIO</t>
  </si>
  <si>
    <t>08562045</t>
  </si>
  <si>
    <t>113457</t>
  </si>
  <si>
    <t>LLANOS CESAREO JUAN CARLOS</t>
  </si>
  <si>
    <t>07715302</t>
  </si>
  <si>
    <t>113090</t>
  </si>
  <si>
    <t>LLAVE GONZALES ELOIDINA DERIS</t>
  </si>
  <si>
    <t>15717780</t>
  </si>
  <si>
    <t>113458</t>
  </si>
  <si>
    <t>LLAZA HUAMANI JULIA FAUSTINA</t>
  </si>
  <si>
    <t>07720349</t>
  </si>
  <si>
    <t>113459</t>
  </si>
  <si>
    <t>LLONTOP CHECA ROSA YESILU</t>
  </si>
  <si>
    <t>07547194</t>
  </si>
  <si>
    <t>113786</t>
  </si>
  <si>
    <t>MACIAS MERA CATALINA</t>
  </si>
  <si>
    <t>06832717</t>
  </si>
  <si>
    <t>113093</t>
  </si>
  <si>
    <t>MALPICA CHIHUA CARMEN OLGA</t>
  </si>
  <si>
    <t>08646654</t>
  </si>
  <si>
    <t>113479</t>
  </si>
  <si>
    <t>MAMANI CHURA RAUL VICTOR</t>
  </si>
  <si>
    <t>06164508</t>
  </si>
  <si>
    <t>113480</t>
  </si>
  <si>
    <t>MAMANI GALISIA NORMA</t>
  </si>
  <si>
    <t>07708380</t>
  </si>
  <si>
    <t>113481</t>
  </si>
  <si>
    <t>MAMANI MAMANI RICARDO</t>
  </si>
  <si>
    <t>08509958</t>
  </si>
  <si>
    <t>113482</t>
  </si>
  <si>
    <t>MAMANI QUISPE MARCOS</t>
  </si>
  <si>
    <t>06207584</t>
  </si>
  <si>
    <t>113094</t>
  </si>
  <si>
    <t>MANRIQUE APOLO HUGO RENATO</t>
  </si>
  <si>
    <t>00123371</t>
  </si>
  <si>
    <t>113484</t>
  </si>
  <si>
    <t>MANRIQUE VADILLO ISABEL CATALINA</t>
  </si>
  <si>
    <t>08740134</t>
  </si>
  <si>
    <t>113485</t>
  </si>
  <si>
    <t>MANTILLA CHIRINOS MARISSA ELIZABETH</t>
  </si>
  <si>
    <t>06185793</t>
  </si>
  <si>
    <t>113486</t>
  </si>
  <si>
    <t>MAQUERA MAMANI DE REYES JULIA AURELIA</t>
  </si>
  <si>
    <t>06994421</t>
  </si>
  <si>
    <t>113487</t>
  </si>
  <si>
    <t>MARAVI BARDALES MIGUEL ANGEL</t>
  </si>
  <si>
    <t>08363096</t>
  </si>
  <si>
    <t>113489</t>
  </si>
  <si>
    <t>MARCELO MADUEÑO TANIA LIBERTAD</t>
  </si>
  <si>
    <t>15857215</t>
  </si>
  <si>
    <t>113488</t>
  </si>
  <si>
    <t>MARCELLINI RAMIREZ ANGELICA DIANA</t>
  </si>
  <si>
    <t>07795613</t>
  </si>
  <si>
    <t>113490</t>
  </si>
  <si>
    <t>MARIN CHAVEZ FILIBERTO JESUS</t>
  </si>
  <si>
    <t>07710849</t>
  </si>
  <si>
    <t>113491</t>
  </si>
  <si>
    <t>MARIN CHAVEZ JUSTINIANO</t>
  </si>
  <si>
    <t>07703340</t>
  </si>
  <si>
    <t>113787</t>
  </si>
  <si>
    <t>MARQUEZ AGAMA VALERIA PREDI</t>
  </si>
  <si>
    <t>10155974</t>
  </si>
  <si>
    <t>113492</t>
  </si>
  <si>
    <t>MARREROS CARDOSO BETHI TEODORA</t>
  </si>
  <si>
    <t>08812288</t>
  </si>
  <si>
    <t>114731</t>
  </si>
  <si>
    <t>MARTEL FERNANDEZ AUREA</t>
  </si>
  <si>
    <t>09421579</t>
  </si>
  <si>
    <t>113493</t>
  </si>
  <si>
    <t>MARTINEZ PAUCAR ENMA LUZ</t>
  </si>
  <si>
    <t>09351744</t>
  </si>
  <si>
    <t>113494</t>
  </si>
  <si>
    <t>MARTINEZ SUASNABAR FLORA ELENA</t>
  </si>
  <si>
    <t>21063962</t>
  </si>
  <si>
    <t>113495</t>
  </si>
  <si>
    <t>MARTINEZ SUASNABAR JUAN ARTURO</t>
  </si>
  <si>
    <t>06870657</t>
  </si>
  <si>
    <t>113095</t>
  </si>
  <si>
    <t>MARTINEZ SUASNABAR NELLY FORTUNATA</t>
  </si>
  <si>
    <t>06939052</t>
  </si>
  <si>
    <t>113096</t>
  </si>
  <si>
    <t>MATAMOROS SAMPEN MARIA LUISA</t>
  </si>
  <si>
    <t>08566112</t>
  </si>
  <si>
    <t>113496</t>
  </si>
  <si>
    <t>MAURI AQUINO JUANA</t>
  </si>
  <si>
    <t>07760189</t>
  </si>
  <si>
    <t>113497</t>
  </si>
  <si>
    <t>MAURICIO LLANOS CARMEN LIDIA</t>
  </si>
  <si>
    <t>08917548</t>
  </si>
  <si>
    <t>114740</t>
  </si>
  <si>
    <t>MAURY VASQUEZ ROMULO VICTOR</t>
  </si>
  <si>
    <t>07736685</t>
  </si>
  <si>
    <t>R.D, Nº 011-2012-OP-HVLH</t>
  </si>
  <si>
    <t>113097</t>
  </si>
  <si>
    <t>MAYTA FLORES DE PEREZ LUZGARDA AIDA</t>
  </si>
  <si>
    <t>25815255</t>
  </si>
  <si>
    <t>113498</t>
  </si>
  <si>
    <t>MEDINA AYAUJA CLAUDIA</t>
  </si>
  <si>
    <t>07756025</t>
  </si>
  <si>
    <t>113499</t>
  </si>
  <si>
    <t>MEDINA CONDOR EDMUNDA</t>
  </si>
  <si>
    <t>06704210</t>
  </si>
  <si>
    <t>113098</t>
  </si>
  <si>
    <t>MELGAR VASQUEZ MARCO ANTONIO</t>
  </si>
  <si>
    <t>07537696</t>
  </si>
  <si>
    <t>113501</t>
  </si>
  <si>
    <t>MENACHO RODRIGUEZ ANA MARINA</t>
  </si>
  <si>
    <t>06761494</t>
  </si>
  <si>
    <t>113099</t>
  </si>
  <si>
    <t>MENDOZA BALLARTA AURELIO JUAN</t>
  </si>
  <si>
    <t>10192359</t>
  </si>
  <si>
    <t>113502</t>
  </si>
  <si>
    <t>MENDOZA CARRILLO JOSE LUIS</t>
  </si>
  <si>
    <t>08233318</t>
  </si>
  <si>
    <t>113503</t>
  </si>
  <si>
    <t>MENDOZA PALACIOS SEGUNDO VICTOR</t>
  </si>
  <si>
    <t>06015418</t>
  </si>
  <si>
    <t>113504</t>
  </si>
  <si>
    <t>MENDOZA VILLANUEVA DE GASTELU MARIA DOLORA</t>
  </si>
  <si>
    <t>08301305</t>
  </si>
  <si>
    <t>113100</t>
  </si>
  <si>
    <t>MENESES ROJAS PELAGIA</t>
  </si>
  <si>
    <t>10538178</t>
  </si>
  <si>
    <t>113101</t>
  </si>
  <si>
    <t>MESIA RAMOS CARLOS ALBERTO</t>
  </si>
  <si>
    <t>06047588</t>
  </si>
  <si>
    <t>113759</t>
  </si>
  <si>
    <t>MESIAS CHUMBE MAGALLY JESUS</t>
  </si>
  <si>
    <t>09648294</t>
  </si>
  <si>
    <t>113505</t>
  </si>
  <si>
    <t>MESTANZA VARGAS MARIA FLORILDA</t>
  </si>
  <si>
    <t>07707104</t>
  </si>
  <si>
    <t>113102</t>
  </si>
  <si>
    <t>MIÑANO GARCIA VICTORIA EDITH</t>
  </si>
  <si>
    <t>18829464</t>
  </si>
  <si>
    <t>113059</t>
  </si>
  <si>
    <t>MIRANDA FLORES CARLOS ALFONSO</t>
  </si>
  <si>
    <t>17874841</t>
  </si>
  <si>
    <t>113103</t>
  </si>
  <si>
    <t>MIRAVAL ROJAS EDGAR JESUS</t>
  </si>
  <si>
    <t>07342268</t>
  </si>
  <si>
    <t>113104</t>
  </si>
  <si>
    <t>MIYADI NISHIZAWA BERTA ELENA</t>
  </si>
  <si>
    <t>07946848</t>
  </si>
  <si>
    <t>113506</t>
  </si>
  <si>
    <t>MONTALVA ALVARADO DANTE EULOGIO</t>
  </si>
  <si>
    <t>25534863</t>
  </si>
  <si>
    <t>113507</t>
  </si>
  <si>
    <t>MONTEBLANCO PISCONTE RAMON LUIS</t>
  </si>
  <si>
    <t>08019831</t>
  </si>
  <si>
    <t>113508</t>
  </si>
  <si>
    <t>MONTORO GOMERO EDUARDO ANTONIO</t>
  </si>
  <si>
    <t>06165837</t>
  </si>
  <si>
    <t>114588</t>
  </si>
  <si>
    <t>MONTUFAR LEZAMA ELSA DINA</t>
  </si>
  <si>
    <t>25521497</t>
  </si>
  <si>
    <t>113107</t>
  </si>
  <si>
    <t>MORALES CASTILLO BIBILIA JUANA</t>
  </si>
  <si>
    <t>07738531</t>
  </si>
  <si>
    <t>113509</t>
  </si>
  <si>
    <t>MORALES NAVARRETE BETTY NORMA</t>
  </si>
  <si>
    <t>07733635</t>
  </si>
  <si>
    <t>113510</t>
  </si>
  <si>
    <t>MORALES RAMOS DE SANCHEZ YRAIDA AMISADDAI</t>
  </si>
  <si>
    <t>06996352</t>
  </si>
  <si>
    <t>113511</t>
  </si>
  <si>
    <t>MORENO CUEVA DIANA AIDA</t>
  </si>
  <si>
    <t>08538530</t>
  </si>
  <si>
    <t>113512</t>
  </si>
  <si>
    <t>MORENO CUEVA ROSA FRANCISCA</t>
  </si>
  <si>
    <t>08561614</t>
  </si>
  <si>
    <t>114686</t>
  </si>
  <si>
    <t>MORI CAMAN EUCLIDES</t>
  </si>
  <si>
    <t>33417919</t>
  </si>
  <si>
    <t>AUX. SANITARIO I</t>
  </si>
  <si>
    <t>113513</t>
  </si>
  <si>
    <t>MORI RAMIREZ ESTELA</t>
  </si>
  <si>
    <t>25809775</t>
  </si>
  <si>
    <t>113514</t>
  </si>
  <si>
    <t>MORI RAMIREZ JESUS</t>
  </si>
  <si>
    <t>25412648</t>
  </si>
  <si>
    <t>113515</t>
  </si>
  <si>
    <t>MOROCHO SEMINARIO DE OLIVA MERCEDES MARGARITA</t>
  </si>
  <si>
    <t>06723343</t>
  </si>
  <si>
    <t>113516</t>
  </si>
  <si>
    <t>MOTTA OCHOA ALBERTO</t>
  </si>
  <si>
    <t>09504898</t>
  </si>
  <si>
    <t>113109</t>
  </si>
  <si>
    <t>MUÑOZ DUEÑAS MARCIAL ENRIQUE</t>
  </si>
  <si>
    <t>15608053</t>
  </si>
  <si>
    <t>113110</t>
  </si>
  <si>
    <t>MUÑOZ DUEÑAS TEODORA LIBERATA</t>
  </si>
  <si>
    <t>15589427</t>
  </si>
  <si>
    <t>113517</t>
  </si>
  <si>
    <t>MUÑOZ URQUIZO SONIA ENRIQUETA</t>
  </si>
  <si>
    <t>07216765</t>
  </si>
  <si>
    <t>113518</t>
  </si>
  <si>
    <t>NARVAEZ VILLANUEVA FLOR DE MARIA</t>
  </si>
  <si>
    <t>06738558</t>
  </si>
  <si>
    <t>R.D. Nº 012-2012-OP-HVLH</t>
  </si>
  <si>
    <t>113520</t>
  </si>
  <si>
    <t>NAVARRO UPIACHIHUAY LUPE ELIZABETH</t>
  </si>
  <si>
    <t>06244047</t>
  </si>
  <si>
    <t>113521</t>
  </si>
  <si>
    <t>NIMA RUIZ MARIA SANTOS</t>
  </si>
  <si>
    <t>08957189</t>
  </si>
  <si>
    <t>113112</t>
  </si>
  <si>
    <t>NORABUENA ESPINOZA APOLINARIA ESTHER</t>
  </si>
  <si>
    <t>07560123</t>
  </si>
  <si>
    <t>113523</t>
  </si>
  <si>
    <t>NUÑEZ MEDINA ROSA MERCEDES</t>
  </si>
  <si>
    <t>08660048</t>
  </si>
  <si>
    <t>AUXILIAR ADMINISTRATIVO</t>
  </si>
  <si>
    <t>113111</t>
  </si>
  <si>
    <t>ÑAUPARI JARA ROSSANA LAURA DIONE</t>
  </si>
  <si>
    <t>07212824</t>
  </si>
  <si>
    <t>113113</t>
  </si>
  <si>
    <t>OCROSPOMA CABALLERO JOSE HIPOLITO</t>
  </si>
  <si>
    <t>07812278</t>
  </si>
  <si>
    <t>113524</t>
  </si>
  <si>
    <t>ODAR OROSCO CLORINDA</t>
  </si>
  <si>
    <t>07726350</t>
  </si>
  <si>
    <t>113525</t>
  </si>
  <si>
    <t>OJEDA HERRERA DE NAVARRO OTILIA DEL PILAR</t>
  </si>
  <si>
    <t>07710865</t>
  </si>
  <si>
    <t>113526</t>
  </si>
  <si>
    <t>OLANO BERMUDEZ ROCIO DEL PILAR</t>
  </si>
  <si>
    <t>09547664</t>
  </si>
  <si>
    <t>113527</t>
  </si>
  <si>
    <t>OLIVA ESTRADA ELMER</t>
  </si>
  <si>
    <t>06885840</t>
  </si>
  <si>
    <t>113528</t>
  </si>
  <si>
    <t>OLIVERA CAMPOS TERESA FANNY</t>
  </si>
  <si>
    <t>06031327</t>
  </si>
  <si>
    <t>113529</t>
  </si>
  <si>
    <t>OLIVERA CHAVEZ LUCIO ANIBAL</t>
  </si>
  <si>
    <t>06151650</t>
  </si>
  <si>
    <t>113530</t>
  </si>
  <si>
    <t>OLIVERA CHAVEZ SEGUNDO JULIO</t>
  </si>
  <si>
    <t>06262347</t>
  </si>
  <si>
    <t>114694</t>
  </si>
  <si>
    <t>OLIVERA SANTOYO MANUEL DOMINGO</t>
  </si>
  <si>
    <t>28105554</t>
  </si>
  <si>
    <t>113114</t>
  </si>
  <si>
    <t>ONTANEDA DE WARTHON NANCY</t>
  </si>
  <si>
    <t>25494510</t>
  </si>
  <si>
    <t>113531</t>
  </si>
  <si>
    <t>ORE LUDEÑA DE VIDARTE ROSA ELVIRA</t>
  </si>
  <si>
    <t>08331724</t>
  </si>
  <si>
    <t>113532</t>
  </si>
  <si>
    <t>ORIHUELA JUSTO BRUNO MAXIMILIANO</t>
  </si>
  <si>
    <t>08915327</t>
  </si>
  <si>
    <t>113533</t>
  </si>
  <si>
    <t>ORIHUELA JUSTO NONE HINDALECIO</t>
  </si>
  <si>
    <t>08892203</t>
  </si>
  <si>
    <t>113534</t>
  </si>
  <si>
    <t>OROZCO FARRIOL MARCELINO SANTIAGO</t>
  </si>
  <si>
    <t>07126615</t>
  </si>
  <si>
    <t>114739</t>
  </si>
  <si>
    <t>ORTEGA DIAZ SANDRA ELIZABETH</t>
  </si>
  <si>
    <t>09597040</t>
  </si>
  <si>
    <t>113535</t>
  </si>
  <si>
    <t>ORTEGA RIVERA DE HUAPAYA VILMA IRIS</t>
  </si>
  <si>
    <t>10354433</t>
  </si>
  <si>
    <t>113536</t>
  </si>
  <si>
    <t>ORTEGA SANTILLAN DONA ALEJANDRINA</t>
  </si>
  <si>
    <t>07726888</t>
  </si>
  <si>
    <t>113537</t>
  </si>
  <si>
    <t>ORTEGA SANTILLAN SUSANA YSABEL</t>
  </si>
  <si>
    <t>07726746</t>
  </si>
  <si>
    <t>113115</t>
  </si>
  <si>
    <t>ORTIZ NUREÑA LARRY WILSON</t>
  </si>
  <si>
    <t>08096929</t>
  </si>
  <si>
    <t>113538</t>
  </si>
  <si>
    <t>ORTIZ RODRIGUEZ GREGORIO</t>
  </si>
  <si>
    <t>06239283</t>
  </si>
  <si>
    <t>113117</t>
  </si>
  <si>
    <t>ORTIZ YEPEZ VDA DE CALDAS DORIS BALBINA</t>
  </si>
  <si>
    <t>06009224</t>
  </si>
  <si>
    <t>113118</t>
  </si>
  <si>
    <t>OSCO CORDOVA OLGA LUZ</t>
  </si>
  <si>
    <t>09238924</t>
  </si>
  <si>
    <t>113788</t>
  </si>
  <si>
    <t>OSORIO ALCALDE JOSE LUIS</t>
  </si>
  <si>
    <t>08168567</t>
  </si>
  <si>
    <t>113539</t>
  </si>
  <si>
    <t>OSORIO LIÑAN VICTOR</t>
  </si>
  <si>
    <t>08579963</t>
  </si>
  <si>
    <t>113540</t>
  </si>
  <si>
    <t>OTAROLA YANAC DOMINGA DOMITILA</t>
  </si>
  <si>
    <t>09421302</t>
  </si>
  <si>
    <t>113761</t>
  </si>
  <si>
    <t>OTOYA CAMINO LUIS ENRIQUE</t>
  </si>
  <si>
    <t>06724240</t>
  </si>
  <si>
    <t>113541</t>
  </si>
  <si>
    <t>OVIEDO DULANTO FRANK VICTOR</t>
  </si>
  <si>
    <t>09313041</t>
  </si>
  <si>
    <t>113542</t>
  </si>
  <si>
    <t>PADILLA GAMARRA LUIS CESAR</t>
  </si>
  <si>
    <t>15624185</t>
  </si>
  <si>
    <t>113119</t>
  </si>
  <si>
    <t>PAJUELO ROMERO MOISES ABEL</t>
  </si>
  <si>
    <t>08653525</t>
  </si>
  <si>
    <t>113543</t>
  </si>
  <si>
    <t>PALACIOS MEJIA ELSA FLORENCIA</t>
  </si>
  <si>
    <t>15617556</t>
  </si>
  <si>
    <t>114710</t>
  </si>
  <si>
    <t>PALACIOS VALDIVIEZO CARLOS EDUARDO</t>
  </si>
  <si>
    <t>10647213</t>
  </si>
  <si>
    <t>113544</t>
  </si>
  <si>
    <t>PALOMINO FLORES MARY</t>
  </si>
  <si>
    <t>06080770</t>
  </si>
  <si>
    <t>113120</t>
  </si>
  <si>
    <t>PALOMINO GOMEZ MARTHA ELIZABETH</t>
  </si>
  <si>
    <t>07064299</t>
  </si>
  <si>
    <t>113121</t>
  </si>
  <si>
    <t>PALOMINO LOPEZ NELY</t>
  </si>
  <si>
    <t>10681159</t>
  </si>
  <si>
    <t>113545</t>
  </si>
  <si>
    <t>PANDO ROJAS ROSA</t>
  </si>
  <si>
    <t>09310711</t>
  </si>
  <si>
    <t>113546</t>
  </si>
  <si>
    <t>PANDURO RIVA GLADYS</t>
  </si>
  <si>
    <t>07246824</t>
  </si>
  <si>
    <t>113547</t>
  </si>
  <si>
    <t>PANTOJA ARANDA GABRIEL JOSE</t>
  </si>
  <si>
    <t>08953189</t>
  </si>
  <si>
    <t>113549</t>
  </si>
  <si>
    <t>PAREDES AMBULODEGUI RONALD ENRIQUE</t>
  </si>
  <si>
    <t>06930215</t>
  </si>
  <si>
    <t>113789</t>
  </si>
  <si>
    <t>PAREDES OXA MAURICIO RAFAEL</t>
  </si>
  <si>
    <t>09536540</t>
  </si>
  <si>
    <t>114685</t>
  </si>
  <si>
    <t>PAREDES VENTURA SILVANO</t>
  </si>
  <si>
    <t>06161541</t>
  </si>
  <si>
    <t>113550</t>
  </si>
  <si>
    <t>PAREJA BRAVO GLADYS</t>
  </si>
  <si>
    <t>25476679</t>
  </si>
  <si>
    <t>113551</t>
  </si>
  <si>
    <t>PAREJA TELLO GLORIA AMERICA</t>
  </si>
  <si>
    <t>06025924</t>
  </si>
  <si>
    <t>113552</t>
  </si>
  <si>
    <t>PARINA CAMPOS KELLI</t>
  </si>
  <si>
    <t>06093619</t>
  </si>
  <si>
    <t>114719</t>
  </si>
  <si>
    <t>PARINANGO ALVARADO VILMA LEONOR</t>
  </si>
  <si>
    <t>31131364</t>
  </si>
  <si>
    <t>113553</t>
  </si>
  <si>
    <t>PARIONA GAMBOA HERNAN</t>
  </si>
  <si>
    <t>06176643</t>
  </si>
  <si>
    <t>113554</t>
  </si>
  <si>
    <t>PARIONA GAMBOA JULIA</t>
  </si>
  <si>
    <t>06117102</t>
  </si>
  <si>
    <t>113555</t>
  </si>
  <si>
    <t>PARIONA GAMBOA PAULINA</t>
  </si>
  <si>
    <t>06231710</t>
  </si>
  <si>
    <t>113556</t>
  </si>
  <si>
    <t>PAUCAR MENDOZA MARIA ELISA</t>
  </si>
  <si>
    <t>08968610</t>
  </si>
  <si>
    <t>113558</t>
  </si>
  <si>
    <t>PEDROZA VALDIVIA JORGE ORLANDO</t>
  </si>
  <si>
    <t>07702987</t>
  </si>
  <si>
    <t>113559</t>
  </si>
  <si>
    <t>PELAEZ MUGARRA ARTURO</t>
  </si>
  <si>
    <t>08537785</t>
  </si>
  <si>
    <t>113560</t>
  </si>
  <si>
    <t>PELAEZ MUGARRA DE CALDERON GRIMANEZA</t>
  </si>
  <si>
    <t>08561801</t>
  </si>
  <si>
    <t>113561</t>
  </si>
  <si>
    <t>PELAEZ MUGARRA HUMBERTO</t>
  </si>
  <si>
    <t>08485711</t>
  </si>
  <si>
    <t>113562</t>
  </si>
  <si>
    <t>PELAEZ MUGARRA ZENAIDA</t>
  </si>
  <si>
    <t>08451689</t>
  </si>
  <si>
    <t>113563</t>
  </si>
  <si>
    <t>PEÑA ALTAMIRANO JUAN DE DIOS</t>
  </si>
  <si>
    <t>10425582</t>
  </si>
  <si>
    <t>113564</t>
  </si>
  <si>
    <t>PEÑA ALTAMIRANO MANUEL HIPOLITO</t>
  </si>
  <si>
    <t>10386402</t>
  </si>
  <si>
    <t>113565</t>
  </si>
  <si>
    <t>PEÑA AUCASIME MILAGROS SOFIA</t>
  </si>
  <si>
    <t>06640039</t>
  </si>
  <si>
    <t>113122</t>
  </si>
  <si>
    <t>PEÑA BABILONIA JAVIER</t>
  </si>
  <si>
    <t>00991722</t>
  </si>
  <si>
    <t>ODONTOLOGO ESPECIALISTA</t>
  </si>
  <si>
    <t>65</t>
  </si>
  <si>
    <t>113625</t>
  </si>
  <si>
    <t>PEÑA CERQUERA JOSE MANUEL</t>
  </si>
  <si>
    <t>42510028</t>
  </si>
  <si>
    <t>113566</t>
  </si>
  <si>
    <t>PERALES PERALES JUAN MOISES</t>
  </si>
  <si>
    <t>10292370</t>
  </si>
  <si>
    <t>113790</t>
  </si>
  <si>
    <t>PEREZ RAMAYCUNA JENY LISET</t>
  </si>
  <si>
    <t>10770905</t>
  </si>
  <si>
    <t>113567</t>
  </si>
  <si>
    <t>PEREZ VASQUEZ OSIEL</t>
  </si>
  <si>
    <t>06232151</t>
  </si>
  <si>
    <t>113568</t>
  </si>
  <si>
    <t>PEREZ YACSAVILCA JORGE</t>
  </si>
  <si>
    <t>07178359</t>
  </si>
  <si>
    <t>114732</t>
  </si>
  <si>
    <t>PEZO LITARDO JESSYCA</t>
  </si>
  <si>
    <t>40102845</t>
  </si>
  <si>
    <t>113569</t>
  </si>
  <si>
    <t>PICON GOMEZ DE HUIZA PETRONILA</t>
  </si>
  <si>
    <t>10481216</t>
  </si>
  <si>
    <t>113570</t>
  </si>
  <si>
    <t>PIMENTEL TORRES ABILIO</t>
  </si>
  <si>
    <t>07179878</t>
  </si>
  <si>
    <t>113571</t>
  </si>
  <si>
    <t>PINEDO MUÑANTE DE DEL CASTILLO SANDRA ROXANA</t>
  </si>
  <si>
    <t>07752914</t>
  </si>
  <si>
    <t>113572</t>
  </si>
  <si>
    <t>PINEDO RENGIFO HILDA ROSA</t>
  </si>
  <si>
    <t>25511338</t>
  </si>
  <si>
    <t>113187</t>
  </si>
  <si>
    <t>PINTO RAMIREZ IRIS MAFALDA</t>
  </si>
  <si>
    <t>25430056</t>
  </si>
  <si>
    <t>113126</t>
  </si>
  <si>
    <t>PINTO SANTOME CARMEN ERLINDA</t>
  </si>
  <si>
    <t>15673286</t>
  </si>
  <si>
    <t>113791</t>
  </si>
  <si>
    <t>POHL ORTIZ MARIA VIRGINIA</t>
  </si>
  <si>
    <t>09674187</t>
  </si>
  <si>
    <t>ESP. EN AUDICION Y LENGUAJE</t>
  </si>
  <si>
    <t>113575</t>
  </si>
  <si>
    <t>POLO HUAMANI GODOLFREDO BENJAMIN</t>
  </si>
  <si>
    <t>07711305</t>
  </si>
  <si>
    <t>113576</t>
  </si>
  <si>
    <t>PONCE DE LEON OJEDA EVA</t>
  </si>
  <si>
    <t>07852283</t>
  </si>
  <si>
    <t>114583</t>
  </si>
  <si>
    <t>PORTAL MEDINA FRIDA DAISY</t>
  </si>
  <si>
    <t>18849536</t>
  </si>
  <si>
    <t>114584</t>
  </si>
  <si>
    <t>PORTAL MEDINA JENNY RUBETH</t>
  </si>
  <si>
    <t>09917529</t>
  </si>
  <si>
    <t>113577</t>
  </si>
  <si>
    <t>PORTOCARRERO FLORES LUZ ASUNCION</t>
  </si>
  <si>
    <t>06067339</t>
  </si>
  <si>
    <t>TEC. ADMINIS.II</t>
  </si>
  <si>
    <t>113578</t>
  </si>
  <si>
    <t>PORTOCARRERO TORRES MARILU</t>
  </si>
  <si>
    <t>06854583</t>
  </si>
  <si>
    <t>113129</t>
  </si>
  <si>
    <t>PRADA TORRES ROSA GABY</t>
  </si>
  <si>
    <t>15614638</t>
  </si>
  <si>
    <t>113130</t>
  </si>
  <si>
    <t>PRIALE DE LA PEÑA PERCY ISMAEL RODOLFO</t>
  </si>
  <si>
    <t>06017175</t>
  </si>
  <si>
    <t>113618</t>
  </si>
  <si>
    <t>PUERTA MUÑOZ FRANCISCO</t>
  </si>
  <si>
    <t>33432815</t>
  </si>
  <si>
    <t>113581</t>
  </si>
  <si>
    <t>PUMARICRA PADILLA CARLOS JUSTO</t>
  </si>
  <si>
    <t>06983610</t>
  </si>
  <si>
    <t>R.D. Nº 013-2012-OP-HVLH</t>
  </si>
  <si>
    <t>113131</t>
  </si>
  <si>
    <t>QUESADA YPARRAGUIRRE MARLENE</t>
  </si>
  <si>
    <t>07223896</t>
  </si>
  <si>
    <t>113582</t>
  </si>
  <si>
    <t>QUEVEDO ESPINOZA LUZ PAULINA</t>
  </si>
  <si>
    <t>07244244</t>
  </si>
  <si>
    <t>113132</t>
  </si>
  <si>
    <t>QUINTANA AYLAS MARIA TERESA</t>
  </si>
  <si>
    <t>07086239</t>
  </si>
  <si>
    <t>139885</t>
  </si>
  <si>
    <t>QUISPE CORREA JORGE LUIS</t>
  </si>
  <si>
    <t>07173484</t>
  </si>
  <si>
    <t>113583</t>
  </si>
  <si>
    <t>QUISPE HERMOZA FRANCISCO</t>
  </si>
  <si>
    <t>07723876</t>
  </si>
  <si>
    <t>113584</t>
  </si>
  <si>
    <t>QUISPE LOPEZ JUAN MASIAS</t>
  </si>
  <si>
    <t>07175359</t>
  </si>
  <si>
    <t>139879</t>
  </si>
  <si>
    <t>QUISPE MANCO MARIA LUZ</t>
  </si>
  <si>
    <t>06276347</t>
  </si>
  <si>
    <t>113586</t>
  </si>
  <si>
    <t>QUISPE VILLA DEMETRIO ANDRES</t>
  </si>
  <si>
    <t>07006684</t>
  </si>
  <si>
    <t>113587</t>
  </si>
  <si>
    <t>RABANAL LOPEZ SEGUNDO ESTEBAN</t>
  </si>
  <si>
    <t>10740546</t>
  </si>
  <si>
    <t>113588</t>
  </si>
  <si>
    <t>RADAS ARANDA ROSA AMALIA</t>
  </si>
  <si>
    <t>06752836</t>
  </si>
  <si>
    <t>113715</t>
  </si>
  <si>
    <t>RAMIREZ FELIX ARNOLD JESUS</t>
  </si>
  <si>
    <t>06281585</t>
  </si>
  <si>
    <t>113590</t>
  </si>
  <si>
    <t>RAMIREZ MARTINEZ DE DIAZ AILEN MARLENA</t>
  </si>
  <si>
    <t>10532850</t>
  </si>
  <si>
    <t>113591</t>
  </si>
  <si>
    <t>RAMIREZ PACHECO VDA DE PEREZ ENEDINA</t>
  </si>
  <si>
    <t>07019326</t>
  </si>
  <si>
    <t>113592</t>
  </si>
  <si>
    <t>RAMIREZ PALOMINO JORGE EL CARMEN</t>
  </si>
  <si>
    <t>06854537</t>
  </si>
  <si>
    <t>113593</t>
  </si>
  <si>
    <t>RAMOS OCAMPO GUALBERTO</t>
  </si>
  <si>
    <t>07706621</t>
  </si>
  <si>
    <t>113127</t>
  </si>
  <si>
    <t>RAMOS OTINIANO LILIAN ROXANA</t>
  </si>
  <si>
    <t>08034173</t>
  </si>
  <si>
    <t>113762</t>
  </si>
  <si>
    <t>RAMOS PATIÑO VICTOR EDUARDO</t>
  </si>
  <si>
    <t>09154076</t>
  </si>
  <si>
    <t>139886</t>
  </si>
  <si>
    <t>RAMOS ROJAS GRACIELA</t>
  </si>
  <si>
    <t>08127755</t>
  </si>
  <si>
    <t>113135</t>
  </si>
  <si>
    <t>RAMOS SANCHEZ CARLOS HERNAN</t>
  </si>
  <si>
    <t>08599027</t>
  </si>
  <si>
    <t>113594</t>
  </si>
  <si>
    <t>RAMOS SANDOVAL IBETD LORENZA</t>
  </si>
  <si>
    <t>07705518</t>
  </si>
  <si>
    <t>113595</t>
  </si>
  <si>
    <t>RAMOS SANDOVAL IRENE</t>
  </si>
  <si>
    <t>07705519</t>
  </si>
  <si>
    <t>113136</t>
  </si>
  <si>
    <t>RANILLA COLLADO JOSE ELMER</t>
  </si>
  <si>
    <t>07839102</t>
  </si>
  <si>
    <t>113596</t>
  </si>
  <si>
    <t>REATEGUI GONZALES SAMUEL</t>
  </si>
  <si>
    <t>25614438</t>
  </si>
  <si>
    <t>113597</t>
  </si>
  <si>
    <t>REATEGUI TUESTA VDA DE ACOSTA GLADYS</t>
  </si>
  <si>
    <t>07709419</t>
  </si>
  <si>
    <t>113792</t>
  </si>
  <si>
    <t>REBATTA PARRA EDELMIRA</t>
  </si>
  <si>
    <t>21837945</t>
  </si>
  <si>
    <t>113598</t>
  </si>
  <si>
    <t>REGALADO VARGAS JUAN</t>
  </si>
  <si>
    <t>08108118</t>
  </si>
  <si>
    <t>113599</t>
  </si>
  <si>
    <t>REJAS GANOZA SILVIA MARIA</t>
  </si>
  <si>
    <t>25457477</t>
  </si>
  <si>
    <t>113189</t>
  </si>
  <si>
    <t>REQUEJO ALVAREZ MERCEDES DEL CARMEN</t>
  </si>
  <si>
    <t>25806034</t>
  </si>
  <si>
    <t>113601</t>
  </si>
  <si>
    <t>RETAMOZO CHAVEZ GIOVANNA MARY</t>
  </si>
  <si>
    <t>06687823</t>
  </si>
  <si>
    <t>113381</t>
  </si>
  <si>
    <t>REYES ACUÑA HERMENEGILDA ORSA</t>
  </si>
  <si>
    <t>32260360</t>
  </si>
  <si>
    <t>113137</t>
  </si>
  <si>
    <t>REYES CHAYGUAQUE GLORIA VIRGINIA</t>
  </si>
  <si>
    <t>09098156</t>
  </si>
  <si>
    <t>113603</t>
  </si>
  <si>
    <t>REYES MANRIQUE HAYDEE</t>
  </si>
  <si>
    <t>07153009</t>
  </si>
  <si>
    <t>113604</t>
  </si>
  <si>
    <t>REYES MANRIQUE JUAN REYNALDO</t>
  </si>
  <si>
    <t>07177706</t>
  </si>
  <si>
    <t>113448</t>
  </si>
  <si>
    <t>REYES REYES EUFEMIA FLOR</t>
  </si>
  <si>
    <t>10113265</t>
  </si>
  <si>
    <t>113794</t>
  </si>
  <si>
    <t>REYES TARAZONA NASARIA EUGENIA</t>
  </si>
  <si>
    <t>07848255</t>
  </si>
  <si>
    <t>113602</t>
  </si>
  <si>
    <t>REYES XXXX JUAN LUIS</t>
  </si>
  <si>
    <t>07737655</t>
  </si>
  <si>
    <t>113607</t>
  </si>
  <si>
    <t>REYES ZUÑIGA JUAN BENIGNO</t>
  </si>
  <si>
    <t>15624937</t>
  </si>
  <si>
    <t>113608</t>
  </si>
  <si>
    <t>RIOS ESCOBEDO CLORINDA</t>
  </si>
  <si>
    <t>25558708</t>
  </si>
  <si>
    <t>R.D. Nº 014-2012-OP-HVLH</t>
  </si>
  <si>
    <t>113609</t>
  </si>
  <si>
    <t>RIOS ESCOBEDO DE VILCHEZ EUNICE</t>
  </si>
  <si>
    <t>10562289</t>
  </si>
  <si>
    <t>113795</t>
  </si>
  <si>
    <t>RIOS ESCOBEDO TIANI YSIDORA</t>
  </si>
  <si>
    <t>33418786</t>
  </si>
  <si>
    <t>113610</t>
  </si>
  <si>
    <t>RIOS PEREDA MARIA ELISA</t>
  </si>
  <si>
    <t>06935443</t>
  </si>
  <si>
    <t>113611</t>
  </si>
  <si>
    <t>RIOS PEREDA SILVIA LILIANA</t>
  </si>
  <si>
    <t>06876688</t>
  </si>
  <si>
    <t>113612</t>
  </si>
  <si>
    <t>RIOS TORRES BERTHA IRIS</t>
  </si>
  <si>
    <t>07716268</t>
  </si>
  <si>
    <t>113138</t>
  </si>
  <si>
    <t>RIVADENEYRA DE LA CRUZ ISABEL LUZMILA</t>
  </si>
  <si>
    <t>08552451</t>
  </si>
  <si>
    <t>113613</t>
  </si>
  <si>
    <t>RIVERA ALBINO ALICIA</t>
  </si>
  <si>
    <t>07055608</t>
  </si>
  <si>
    <t>113763</t>
  </si>
  <si>
    <t>RIVERA CHAVEZ ELIZABETH MAGDALENA</t>
  </si>
  <si>
    <t>06298750</t>
  </si>
  <si>
    <t>113421</t>
  </si>
  <si>
    <t>RIVERA DEL RIO ELISA JANET</t>
  </si>
  <si>
    <t>21856799</t>
  </si>
  <si>
    <t>113139</t>
  </si>
  <si>
    <t>RIVERA ORTIZ VILMA CONCEPCION</t>
  </si>
  <si>
    <t>08441898</t>
  </si>
  <si>
    <t>113614</t>
  </si>
  <si>
    <t>RIVERA PALACIOS MARIA DEL PILAR</t>
  </si>
  <si>
    <t>07572936</t>
  </si>
  <si>
    <t>114469</t>
  </si>
  <si>
    <t>RIVERA RAMIREZ GIOVANY MARGARITA</t>
  </si>
  <si>
    <t>07467506</t>
  </si>
  <si>
    <t>113615</t>
  </si>
  <si>
    <t>RIVERA VEGA OLIMPIA</t>
  </si>
  <si>
    <t>07537823</t>
  </si>
  <si>
    <t>113616</t>
  </si>
  <si>
    <t>RIVEROS ARANGUENA ISABEL</t>
  </si>
  <si>
    <t>07728913</t>
  </si>
  <si>
    <t>113617</t>
  </si>
  <si>
    <t>RODAS LINARES EBER JOSELITO</t>
  </si>
  <si>
    <t>06062482</t>
  </si>
  <si>
    <t>113163</t>
  </si>
  <si>
    <t>RODRIGUEZ CHIPANA YNES</t>
  </si>
  <si>
    <t>08558736</t>
  </si>
  <si>
    <t>113620</t>
  </si>
  <si>
    <t>RODRIGUEZ GARCIA DE AYALA JUANA MARINA</t>
  </si>
  <si>
    <t>07709171</t>
  </si>
  <si>
    <t>113140</t>
  </si>
  <si>
    <t>RODRIGUEZ JULCAMANYAN ROGER</t>
  </si>
  <si>
    <t>08668220</t>
  </si>
  <si>
    <t>113141</t>
  </si>
  <si>
    <t>RODRIGUEZ MONZON GRACIELA MIRIAM</t>
  </si>
  <si>
    <t>08431948</t>
  </si>
  <si>
    <t>64</t>
  </si>
  <si>
    <t>113142</t>
  </si>
  <si>
    <t>RODRIGUEZ MONZON LEONARDO AUGUSTO</t>
  </si>
  <si>
    <t>08417333</t>
  </si>
  <si>
    <t>113143</t>
  </si>
  <si>
    <t>RODRIGUEZ PEREZ VICTOR MANUEL</t>
  </si>
  <si>
    <t>07734774</t>
  </si>
  <si>
    <t>114693</t>
  </si>
  <si>
    <t>RODRIGUEZ SANCHEZ JENNY KATTY</t>
  </si>
  <si>
    <t>10462905</t>
  </si>
  <si>
    <t>113190</t>
  </si>
  <si>
    <t>RODRIGUEZ VARGAS MIRIAN YSABEL</t>
  </si>
  <si>
    <t>08644033</t>
  </si>
  <si>
    <t>113622</t>
  </si>
  <si>
    <t>RODRIGUEZ VILLANUEVA DORIS ELIZABETH</t>
  </si>
  <si>
    <t>06169569</t>
  </si>
  <si>
    <t>113703</t>
  </si>
  <si>
    <t>ROJAS ALVINO LUIS ALBERTO</t>
  </si>
  <si>
    <t>08444137</t>
  </si>
  <si>
    <t>113623</t>
  </si>
  <si>
    <t>ROJAS BURGOS DORA LUISA</t>
  </si>
  <si>
    <t>08504164</t>
  </si>
  <si>
    <t>113659</t>
  </si>
  <si>
    <t>ROJAS COVARRUBIAS GUSTAVO</t>
  </si>
  <si>
    <t>08713611</t>
  </si>
  <si>
    <t>113624</t>
  </si>
  <si>
    <t>ROJAS CHOCANO MERY NELLY</t>
  </si>
  <si>
    <t>07321503</t>
  </si>
  <si>
    <t>114734</t>
  </si>
  <si>
    <t>ROJAS DULANTO YOLANDA ELENA</t>
  </si>
  <si>
    <t>08487789</t>
  </si>
  <si>
    <t>113626</t>
  </si>
  <si>
    <t>ROJAS ESTORKUE ROMUALDA ROSA</t>
  </si>
  <si>
    <t>06208193</t>
  </si>
  <si>
    <t>113627</t>
  </si>
  <si>
    <t>ROJAS FERNANDEZ EDISON</t>
  </si>
  <si>
    <t>08499060</t>
  </si>
  <si>
    <t>ESP. EN PLANEAMIENTO II</t>
  </si>
  <si>
    <t>PDC4</t>
  </si>
  <si>
    <t>113145</t>
  </si>
  <si>
    <t>ROJAS GAMARRA MARCO ANTONIO</t>
  </si>
  <si>
    <t>08612527</t>
  </si>
  <si>
    <t>113628</t>
  </si>
  <si>
    <t>ROJAS GUERRA ROSA ALICIA</t>
  </si>
  <si>
    <t>07732629</t>
  </si>
  <si>
    <t>113629</t>
  </si>
  <si>
    <t>ROJAS MERINO YESICA GIANNINA</t>
  </si>
  <si>
    <t>09579358</t>
  </si>
  <si>
    <t>113630</t>
  </si>
  <si>
    <t>ROJAS MESTANZA MARIA NOEMA</t>
  </si>
  <si>
    <t>08727017</t>
  </si>
  <si>
    <t>113631</t>
  </si>
  <si>
    <t>ROJAS ÑAÑA SIMON</t>
  </si>
  <si>
    <t>06887824</t>
  </si>
  <si>
    <t>113797</t>
  </si>
  <si>
    <t>ROJAS TOSSETTI DEMETRIO LIBER</t>
  </si>
  <si>
    <t>21077898</t>
  </si>
  <si>
    <t>113632</t>
  </si>
  <si>
    <t>ROMAN ATAO HILARIO</t>
  </si>
  <si>
    <t>08372515</t>
  </si>
  <si>
    <t>113633</t>
  </si>
  <si>
    <t>ROMERO GALVEZ MARILUZ BERTHA</t>
  </si>
  <si>
    <t>08659410</t>
  </si>
  <si>
    <t>113635</t>
  </si>
  <si>
    <t>RONDAN RODRIGUEZ DANIEL</t>
  </si>
  <si>
    <t>15621278</t>
  </si>
  <si>
    <t>113798</t>
  </si>
  <si>
    <t>ROQUE GARCIA DIANA MANUELA</t>
  </si>
  <si>
    <t>10108414</t>
  </si>
  <si>
    <t>114742</t>
  </si>
  <si>
    <t>ROQUE GARCIA EDWIN ENRIQUE</t>
  </si>
  <si>
    <t>10130266</t>
  </si>
  <si>
    <t>TRABAJADOR DE SERVICIOS I</t>
  </si>
  <si>
    <t>113301</t>
  </si>
  <si>
    <t>ROQUE GONZALES CLEMENTE</t>
  </si>
  <si>
    <t>06068857</t>
  </si>
  <si>
    <t>113638</t>
  </si>
  <si>
    <t>ROSALES FUENTES AQUILES</t>
  </si>
  <si>
    <t>10007673</t>
  </si>
  <si>
    <t>113639</t>
  </si>
  <si>
    <t>ROSALES FUENTES REIMUNDO</t>
  </si>
  <si>
    <t>07709923</t>
  </si>
  <si>
    <t>113146</t>
  </si>
  <si>
    <t>ROSALES SALAZAR ROSAURA OCTAVIANA</t>
  </si>
  <si>
    <t>07198635</t>
  </si>
  <si>
    <t>114717</t>
  </si>
  <si>
    <t>RUBINA RIVERA GADY</t>
  </si>
  <si>
    <t>41285944</t>
  </si>
  <si>
    <t>113642</t>
  </si>
  <si>
    <t>RUBIO DE MUNIVE VIRGINIA VALENTINA</t>
  </si>
  <si>
    <t>07104291</t>
  </si>
  <si>
    <t>R.D. Nº 049-2012-OP-HVLH</t>
  </si>
  <si>
    <t>113641</t>
  </si>
  <si>
    <t>RUBIO MENDOZA DE LOJA GEMA DOLORES</t>
  </si>
  <si>
    <t>07742556</t>
  </si>
  <si>
    <t>113147</t>
  </si>
  <si>
    <t>RUIZ DIAZ LUIS EDUARDO</t>
  </si>
  <si>
    <t>07350477</t>
  </si>
  <si>
    <t>113148</t>
  </si>
  <si>
    <t>RUIZ SALCEDO VICTOR HUMBERTO</t>
  </si>
  <si>
    <t>08606470</t>
  </si>
  <si>
    <t>113643</t>
  </si>
  <si>
    <t>RUIZ VELASQUEZ LUIS ALBERTO</t>
  </si>
  <si>
    <t>09451897</t>
  </si>
  <si>
    <t>113799</t>
  </si>
  <si>
    <t>RUIZ VERANO DE ALVARADO MARLENE HAYDEE ESTELA</t>
  </si>
  <si>
    <t>09640931</t>
  </si>
  <si>
    <t>113644</t>
  </si>
  <si>
    <t>SAAVEDRA HIDALGO BRIGIDA</t>
  </si>
  <si>
    <t>10458179</t>
  </si>
  <si>
    <t>113150</t>
  </si>
  <si>
    <t>SACSAQUISPE NOLAZCO ENNA</t>
  </si>
  <si>
    <t>06907164</t>
  </si>
  <si>
    <t>113645</t>
  </si>
  <si>
    <t>SAENZ DE ROMERO CARMEN SINFOROSA</t>
  </si>
  <si>
    <t>07743090</t>
  </si>
  <si>
    <t>113151</t>
  </si>
  <si>
    <t>SAENZ SOTO VIOLETA</t>
  </si>
  <si>
    <t>06232776</t>
  </si>
  <si>
    <t>113152</t>
  </si>
  <si>
    <t>SAENZ TOSCANO ANGEL OVIDIO</t>
  </si>
  <si>
    <t>09219498</t>
  </si>
  <si>
    <t>113646</t>
  </si>
  <si>
    <t>SALAS BRICEÑO MARIA MARQUINA</t>
  </si>
  <si>
    <t>07714620</t>
  </si>
  <si>
    <t>113647</t>
  </si>
  <si>
    <t>SALAZAR CALLE ERNESTO</t>
  </si>
  <si>
    <t>08044688</t>
  </si>
  <si>
    <t>113648</t>
  </si>
  <si>
    <t>SALAZAR CAMPOS CRUZ VICTORIA</t>
  </si>
  <si>
    <t>08669546</t>
  </si>
  <si>
    <t>113153</t>
  </si>
  <si>
    <t>SALAZAR FALCON OSCAR</t>
  </si>
  <si>
    <t>08414147</t>
  </si>
  <si>
    <t>R.D. Nº 015-2012-OP-HVLH</t>
  </si>
  <si>
    <t>113154</t>
  </si>
  <si>
    <t>SALAZAR LINO AMERICA</t>
  </si>
  <si>
    <t>07714517</t>
  </si>
  <si>
    <t>113649</t>
  </si>
  <si>
    <t>SALDAÑA RAMIREZ KETY</t>
  </si>
  <si>
    <t>07470518</t>
  </si>
  <si>
    <t>114431</t>
  </si>
  <si>
    <t>SALGADO VALENZUELA CARLOS ALEXIS</t>
  </si>
  <si>
    <t>31551717</t>
  </si>
  <si>
    <t>113650</t>
  </si>
  <si>
    <t>SALINAS ROJAS YLIANA JENNI</t>
  </si>
  <si>
    <t>06816158</t>
  </si>
  <si>
    <t>113651</t>
  </si>
  <si>
    <t>SALINAS VEGA GLADYS CLAUDIA</t>
  </si>
  <si>
    <t>07700006</t>
  </si>
  <si>
    <t>113652</t>
  </si>
  <si>
    <t>SAN MIGUEL ARAMBURU FELIX</t>
  </si>
  <si>
    <t>09131233</t>
  </si>
  <si>
    <t>113155</t>
  </si>
  <si>
    <t>SANABRIA MEZA YOLANDA</t>
  </si>
  <si>
    <t>09444727</t>
  </si>
  <si>
    <t>113653</t>
  </si>
  <si>
    <t>SANCHEZ ALCEDO JACINTO SIMEON</t>
  </si>
  <si>
    <t>06217841</t>
  </si>
  <si>
    <t>113655</t>
  </si>
  <si>
    <t>SANCHEZ CASTILLO MARTHA MARGARITA</t>
  </si>
  <si>
    <t>07758596</t>
  </si>
  <si>
    <t>113272</t>
  </si>
  <si>
    <t>SANCHEZ FERNANDEZ DE SAAVEDRA JESUS DORALIZA</t>
  </si>
  <si>
    <t>08342018</t>
  </si>
  <si>
    <t>113657</t>
  </si>
  <si>
    <t>SANCHEZ GASTAÑUDI OSCAR RAUL</t>
  </si>
  <si>
    <t>08348544</t>
  </si>
  <si>
    <t>113658</t>
  </si>
  <si>
    <t>SANCHEZ GUERRERO AMANCIO ELIDERIO</t>
  </si>
  <si>
    <t>07736255</t>
  </si>
  <si>
    <t>PDC3</t>
  </si>
  <si>
    <t>113660</t>
  </si>
  <si>
    <t>SANCHEZ MOROCHO LUPITA LILI</t>
  </si>
  <si>
    <t>07599506</t>
  </si>
  <si>
    <t>113661</t>
  </si>
  <si>
    <t>SANCHEZ MOROCHO MARIA ELIZABETH</t>
  </si>
  <si>
    <t>06727832</t>
  </si>
  <si>
    <t>113662</t>
  </si>
  <si>
    <t>SANCHEZ OLIVERA JOSE EMILIO</t>
  </si>
  <si>
    <t>07741435</t>
  </si>
  <si>
    <t>113663</t>
  </si>
  <si>
    <t>SANCHEZ TORRES ENRIQUE</t>
  </si>
  <si>
    <t>07082347</t>
  </si>
  <si>
    <t>113664</t>
  </si>
  <si>
    <t>SANCHEZ TORRES GLADYS CELIA</t>
  </si>
  <si>
    <t>07111776</t>
  </si>
  <si>
    <t>113665</t>
  </si>
  <si>
    <t>SANCHEZ TORRES JUAN EDUARDO</t>
  </si>
  <si>
    <t>07086991</t>
  </si>
  <si>
    <t>113666</t>
  </si>
  <si>
    <t>SANCHEZ VARGAS ROSA ANGELA</t>
  </si>
  <si>
    <t>06056365</t>
  </si>
  <si>
    <t>113667</t>
  </si>
  <si>
    <t>SANGAMA CACHIQUE NOEMI</t>
  </si>
  <si>
    <t>09349121</t>
  </si>
  <si>
    <t>113668</t>
  </si>
  <si>
    <t>SANTILLAN ALCAS CELEDONIA</t>
  </si>
  <si>
    <t>07718145</t>
  </si>
  <si>
    <t>113669</t>
  </si>
  <si>
    <t>SANTOS BAUTISTA JOSE LUIS</t>
  </si>
  <si>
    <t>09704099</t>
  </si>
  <si>
    <t>113670</t>
  </si>
  <si>
    <t>SARMIENTO MANCHEGO VICTOR BENICIO</t>
  </si>
  <si>
    <t>07714504</t>
  </si>
  <si>
    <t>113001</t>
  </si>
  <si>
    <t>SARRIA GARCIA JULIAN REYNALDO</t>
  </si>
  <si>
    <t>07355677</t>
  </si>
  <si>
    <t>SUB-DIRECTOR</t>
  </si>
  <si>
    <t>C417</t>
  </si>
  <si>
    <t>113671</t>
  </si>
  <si>
    <t>SAUÑE CARDENAS VDA DE TUESTA OLIMPIA MARCELA</t>
  </si>
  <si>
    <t>07719751</t>
  </si>
  <si>
    <t>113766</t>
  </si>
  <si>
    <t>SECLEN SANTISTEBAN BEATRIZ</t>
  </si>
  <si>
    <t>06129652</t>
  </si>
  <si>
    <t>114738</t>
  </si>
  <si>
    <t>SEIJAS PEREZ HERLY</t>
  </si>
  <si>
    <t>09846670</t>
  </si>
  <si>
    <t>113672</t>
  </si>
  <si>
    <t>SEMINARIO DE KAFDECH MARIA ANTONIETA</t>
  </si>
  <si>
    <t>07091641</t>
  </si>
  <si>
    <t>113673</t>
  </si>
  <si>
    <t>SIFUENTES ARANDO YOLANDA FLORA</t>
  </si>
  <si>
    <t>07708788</t>
  </si>
  <si>
    <t>113674</t>
  </si>
  <si>
    <t>SIFUENTES MORI MIRIAN</t>
  </si>
  <si>
    <t>08854728</t>
  </si>
  <si>
    <t>113675</t>
  </si>
  <si>
    <t>SIFUENTES SIFUENTES OSCAR R</t>
  </si>
  <si>
    <t>07736488</t>
  </si>
  <si>
    <t>113676</t>
  </si>
  <si>
    <t>SILVA ARRASCUE DE LLANOS NORA ADRIANA</t>
  </si>
  <si>
    <t>07730100</t>
  </si>
  <si>
    <t>113677</t>
  </si>
  <si>
    <t>SILVA PEREZ RUBEN FRANCISCO</t>
  </si>
  <si>
    <t>07164900</t>
  </si>
  <si>
    <t>113678</t>
  </si>
  <si>
    <t>SILVA PEREZ UBERTO SANTIAGO</t>
  </si>
  <si>
    <t>07155713</t>
  </si>
  <si>
    <t>113800</t>
  </si>
  <si>
    <t>SILVA RODRIGUEZ LUPE MAGDA</t>
  </si>
  <si>
    <t>08290565</t>
  </si>
  <si>
    <t>113634</t>
  </si>
  <si>
    <t>SILVESTRE ASTUDILLO JESUS PEDRO</t>
  </si>
  <si>
    <t>09194329</t>
  </si>
  <si>
    <t>113679</t>
  </si>
  <si>
    <t>SINCHE UBALDO LUIS ANTONIO</t>
  </si>
  <si>
    <t>07709405</t>
  </si>
  <si>
    <t>113680</t>
  </si>
  <si>
    <t>SINCHE UBALDO ROBERT MAX</t>
  </si>
  <si>
    <t>07700739</t>
  </si>
  <si>
    <t>113681</t>
  </si>
  <si>
    <t>SINCHE UBALDO TITO JESUS</t>
  </si>
  <si>
    <t>07700714</t>
  </si>
  <si>
    <t>113682</t>
  </si>
  <si>
    <t>SIPAN ULLOA RITA ELENA</t>
  </si>
  <si>
    <t>15624648</t>
  </si>
  <si>
    <t>113158</t>
  </si>
  <si>
    <t>SIPAN VALERIO GUSTAVO AUGUSTO</t>
  </si>
  <si>
    <t>15612829</t>
  </si>
  <si>
    <t>113683</t>
  </si>
  <si>
    <t>SOBENES RODRIGUEZ ANA CECILIA</t>
  </si>
  <si>
    <t>07308128</t>
  </si>
  <si>
    <t>113684</t>
  </si>
  <si>
    <t>SOLANO LEON OLGA LIDIA</t>
  </si>
  <si>
    <t>07925814</t>
  </si>
  <si>
    <t>R.D. Nº 017-2012-OP-HVLH</t>
  </si>
  <si>
    <t>113685</t>
  </si>
  <si>
    <t>SONCCO RODRIGUEZ LUIS</t>
  </si>
  <si>
    <t>08277373</t>
  </si>
  <si>
    <t>113686</t>
  </si>
  <si>
    <t>SOTELO ACUÑA JUAN LUIS</t>
  </si>
  <si>
    <t>06975435</t>
  </si>
  <si>
    <t>113687</t>
  </si>
  <si>
    <t>SOTELO ARENAZA LUIS ALBERTO</t>
  </si>
  <si>
    <t>08927470</t>
  </si>
  <si>
    <t>113688</t>
  </si>
  <si>
    <t>SOTELO BAZALAR ANA MARIA</t>
  </si>
  <si>
    <t>08212336</t>
  </si>
  <si>
    <t>113689</t>
  </si>
  <si>
    <t>SOTO HUAYHUARIMA MARISOL</t>
  </si>
  <si>
    <t>08380188</t>
  </si>
  <si>
    <t>113690</t>
  </si>
  <si>
    <t>SOTO VERGARA VIOLETA</t>
  </si>
  <si>
    <t>08020579</t>
  </si>
  <si>
    <t>113160</t>
  </si>
  <si>
    <t>SUAREZ CORDERO RAIDA ELENA.</t>
  </si>
  <si>
    <t>07285647</t>
  </si>
  <si>
    <t>113691</t>
  </si>
  <si>
    <t>SULCA VILLALOBOS VICTORIA ROSARIO</t>
  </si>
  <si>
    <t>07745444</t>
  </si>
  <si>
    <t>113692</t>
  </si>
  <si>
    <t>SUPANTA PUMACALLAO BUENAVENTURA CIRO</t>
  </si>
  <si>
    <t>07780675</t>
  </si>
  <si>
    <t>113693</t>
  </si>
  <si>
    <t>SUYON JIMENEZ LUISA BETHZABE</t>
  </si>
  <si>
    <t>25483989</t>
  </si>
  <si>
    <t>113191</t>
  </si>
  <si>
    <t>TABOADA CASTILLO MIGUEL ANGEL</t>
  </si>
  <si>
    <t>15706629</t>
  </si>
  <si>
    <t>114696</t>
  </si>
  <si>
    <t>TAIPE FLORES MARIA ISABEL</t>
  </si>
  <si>
    <t>09023965</t>
  </si>
  <si>
    <t>113695</t>
  </si>
  <si>
    <t>TALLA MAURTUA MARITZA</t>
  </si>
  <si>
    <t>21813126</t>
  </si>
  <si>
    <t>113801</t>
  </si>
  <si>
    <t>TALLEDO QUINO JOSE MIGUEL</t>
  </si>
  <si>
    <t>25791357</t>
  </si>
  <si>
    <t>113696</t>
  </si>
  <si>
    <t>TAPIA LOPEZ MARIA ELENA</t>
  </si>
  <si>
    <t>06574848</t>
  </si>
  <si>
    <t>113698</t>
  </si>
  <si>
    <t>TINCO CUYA MARIA LUISA</t>
  </si>
  <si>
    <t>07711211</t>
  </si>
  <si>
    <t>114715</t>
  </si>
  <si>
    <t>TINCOPA MANRIQUE LUIS ALEJANDRO</t>
  </si>
  <si>
    <t>09859716</t>
  </si>
  <si>
    <t>113162</t>
  </si>
  <si>
    <t>TIPE GUTIERREZ CARLOS</t>
  </si>
  <si>
    <t>08329528</t>
  </si>
  <si>
    <t>113699</t>
  </si>
  <si>
    <t>TITO SAMANEZ MODESTO EVER</t>
  </si>
  <si>
    <t>08716550</t>
  </si>
  <si>
    <t>113700</t>
  </si>
  <si>
    <t>TOLEDO ESPINOZA WILFREDO</t>
  </si>
  <si>
    <t>06875400</t>
  </si>
  <si>
    <t>114289</t>
  </si>
  <si>
    <t>TORRES OLIVERA ARMANDO</t>
  </si>
  <si>
    <t>06677704</t>
  </si>
  <si>
    <t>113702</t>
  </si>
  <si>
    <t>TORRES VILLON FLOR DE MARIA</t>
  </si>
  <si>
    <t>06749900</t>
  </si>
  <si>
    <t>113704</t>
  </si>
  <si>
    <t>TUBILLA FLORES MATILDE MARITZA</t>
  </si>
  <si>
    <t>08724233</t>
  </si>
  <si>
    <t>113705</t>
  </si>
  <si>
    <t>TUESTA RAMOS EDGAR</t>
  </si>
  <si>
    <t>07708883</t>
  </si>
  <si>
    <t>TDC3</t>
  </si>
  <si>
    <t>113395</t>
  </si>
  <si>
    <t>TUESTA SAUÑE LUIS MIGUEL</t>
  </si>
  <si>
    <t>45892796</t>
  </si>
  <si>
    <t>114684</t>
  </si>
  <si>
    <t>TUESTA SAUÑE YOSSEF ARMANDO</t>
  </si>
  <si>
    <t>10770436</t>
  </si>
  <si>
    <t>113706</t>
  </si>
  <si>
    <t>TUESTA ZUMAETA ALEJANDRO</t>
  </si>
  <si>
    <t>07722816</t>
  </si>
  <si>
    <t>113707</t>
  </si>
  <si>
    <t>TURPO ILASACA EUGENIO AURELIO</t>
  </si>
  <si>
    <t>07706280</t>
  </si>
  <si>
    <t>114682</t>
  </si>
  <si>
    <t>URQUIA BEDRIÑANA MIRTHA</t>
  </si>
  <si>
    <t>09902735</t>
  </si>
  <si>
    <t>113708</t>
  </si>
  <si>
    <t>URQUIZO ANDIA INES</t>
  </si>
  <si>
    <t>07214647</t>
  </si>
  <si>
    <t>113164</t>
  </si>
  <si>
    <t>URQUIZO VILLENA DINA.</t>
  </si>
  <si>
    <t>07206301</t>
  </si>
  <si>
    <t>113165</t>
  </si>
  <si>
    <t>URRIAGA RUBIO MARIA LUISA</t>
  </si>
  <si>
    <t>07517022</t>
  </si>
  <si>
    <t>113709</t>
  </si>
  <si>
    <t>URRUNAGA LINARES MARIA ELIZABETH</t>
  </si>
  <si>
    <t>07729226</t>
  </si>
  <si>
    <t>113166</t>
  </si>
  <si>
    <t>USCATA QUISPE LUZ ALEJANDRINA</t>
  </si>
  <si>
    <t>10258865</t>
  </si>
  <si>
    <t>113167</t>
  </si>
  <si>
    <t>VALDIVIA EGUILUZ UBERLINDA C</t>
  </si>
  <si>
    <t>07529850</t>
  </si>
  <si>
    <t>26</t>
  </si>
  <si>
    <t>113168</t>
  </si>
  <si>
    <t>VALEGA ALZAMORA LILIANA</t>
  </si>
  <si>
    <t>08704319</t>
  </si>
  <si>
    <t>113710</t>
  </si>
  <si>
    <t>VALENCIA ARROYO JULIA ANITA</t>
  </si>
  <si>
    <t>06234886</t>
  </si>
  <si>
    <t>113711</t>
  </si>
  <si>
    <t>VALQUI CHAVEZ ROGELIO</t>
  </si>
  <si>
    <t>07733346</t>
  </si>
  <si>
    <t>139891</t>
  </si>
  <si>
    <t>VALQUI RITUAY VDA DE LIZARZABURU TERESA</t>
  </si>
  <si>
    <t>07710497</t>
  </si>
  <si>
    <t>113712</t>
  </si>
  <si>
    <t>VALQUI VARA RAUL WALTER</t>
  </si>
  <si>
    <t>08721002</t>
  </si>
  <si>
    <t>113768</t>
  </si>
  <si>
    <t>VARGAS CAJAHUANCA GISELLA ESTHER</t>
  </si>
  <si>
    <t>08809747</t>
  </si>
  <si>
    <t>113169</t>
  </si>
  <si>
    <t>VARGAS PALOMINO TERESA ANGELICA</t>
  </si>
  <si>
    <t>09271141</t>
  </si>
  <si>
    <t>113170</t>
  </si>
  <si>
    <t>VASQUEZ AMES ADA GABRIELA</t>
  </si>
  <si>
    <t>07824226</t>
  </si>
  <si>
    <t>113171</t>
  </si>
  <si>
    <t>VASQUEZ BARDALES LUZ MARINA</t>
  </si>
  <si>
    <t>00817667</t>
  </si>
  <si>
    <t>113172</t>
  </si>
  <si>
    <t>VASQUEZ DELGADO DE RENTERIA NELLY</t>
  </si>
  <si>
    <t>08714572</t>
  </si>
  <si>
    <t>113713</t>
  </si>
  <si>
    <t>VASQUEZ DIOSES AURA</t>
  </si>
  <si>
    <t>06166542</t>
  </si>
  <si>
    <t>113714</t>
  </si>
  <si>
    <t>VASQUEZ FLORES DANIEL MARTIN</t>
  </si>
  <si>
    <t>07333931</t>
  </si>
  <si>
    <t>114741</t>
  </si>
  <si>
    <t>VEGA CASTAÑEDA NANCY AUSTRAGILDA</t>
  </si>
  <si>
    <t>08741964</t>
  </si>
  <si>
    <t>113454</t>
  </si>
  <si>
    <t>VEGA GOMEZ ENRIQUE</t>
  </si>
  <si>
    <t>09076691</t>
  </si>
  <si>
    <t>113726</t>
  </si>
  <si>
    <t>VEGA MENDOZA IVO ALFREDO</t>
  </si>
  <si>
    <t>06052409</t>
  </si>
  <si>
    <t>113173</t>
  </si>
  <si>
    <t>VELASQUEZ ACOSTA ALVARO LAZARO</t>
  </si>
  <si>
    <t>06891945</t>
  </si>
  <si>
    <t>113746</t>
  </si>
  <si>
    <t>VELEZ MARCIAL AUGUSTO FELIPE</t>
  </si>
  <si>
    <t>08757870</t>
  </si>
  <si>
    <t>114737</t>
  </si>
  <si>
    <t>VELIZ CHINCHILLA HILDA</t>
  </si>
  <si>
    <t>10830993</t>
  </si>
  <si>
    <t>113802</t>
  </si>
  <si>
    <t>VERA GRADOS JUAN EVARISTO</t>
  </si>
  <si>
    <t>07604903</t>
  </si>
  <si>
    <t>113076</t>
  </si>
  <si>
    <t>VERASTEGUI CARRASCO RUBEN EMILIANO</t>
  </si>
  <si>
    <t>08595206</t>
  </si>
  <si>
    <t>113716</t>
  </si>
  <si>
    <t>VERGARAY MUÑOZ MARIA ISABEL</t>
  </si>
  <si>
    <t>09007672</t>
  </si>
  <si>
    <t>113803</t>
  </si>
  <si>
    <t>VICENTE VASQUEZ FLOR</t>
  </si>
  <si>
    <t>06739185</t>
  </si>
  <si>
    <t>113640</t>
  </si>
  <si>
    <t>VIDAL VASQUEZ ERNESTO AGUSTIN</t>
  </si>
  <si>
    <t>08706513</t>
  </si>
  <si>
    <t>113717</t>
  </si>
  <si>
    <t>VIDARTE SALAZAR URIAS</t>
  </si>
  <si>
    <t>08322973</t>
  </si>
  <si>
    <t>ASIST. ADMINIST. II</t>
  </si>
  <si>
    <t>113718</t>
  </si>
  <si>
    <t>VILCAPOMA ESCOBAR MARIA LUISA CLARISA</t>
  </si>
  <si>
    <t>07738569</t>
  </si>
  <si>
    <t>113719</t>
  </si>
  <si>
    <t>VILCHEZ FLORES WILBERTO PORFIRIO</t>
  </si>
  <si>
    <t>07712788</t>
  </si>
  <si>
    <t>113174</t>
  </si>
  <si>
    <t>VILCHEZ FONSECA NELLY ELIZABETH</t>
  </si>
  <si>
    <t>07581828</t>
  </si>
  <si>
    <t>113175</t>
  </si>
  <si>
    <t>VILCHEZ GUTIERREZ JUSTINA VILMA</t>
  </si>
  <si>
    <t>08020840</t>
  </si>
  <si>
    <t>113770</t>
  </si>
  <si>
    <t>VILCHEZ SALCEDO LUIS ARTURO</t>
  </si>
  <si>
    <t>09429590</t>
  </si>
  <si>
    <t>113176</t>
  </si>
  <si>
    <t>VILCHEZ TOVAR TERESA VICTORIA</t>
  </si>
  <si>
    <t>07924428</t>
  </si>
  <si>
    <t>113013</t>
  </si>
  <si>
    <t>VILCHEZ TUERO LUIS GUILLERMO</t>
  </si>
  <si>
    <t>09202332</t>
  </si>
  <si>
    <t>113720</t>
  </si>
  <si>
    <t>VILELA RIPALDA DEIDAMIA</t>
  </si>
  <si>
    <t>09270174</t>
  </si>
  <si>
    <t>113177</t>
  </si>
  <si>
    <t>VILLA MOROCHO JUANA YSABEL</t>
  </si>
  <si>
    <t>08570218</t>
  </si>
  <si>
    <t>113721</t>
  </si>
  <si>
    <t>VILLACORTA ARAGON JULIA ANASTASIA</t>
  </si>
  <si>
    <t>07737408</t>
  </si>
  <si>
    <t>113722</t>
  </si>
  <si>
    <t>VILLACORTA FEBRES EDINSON</t>
  </si>
  <si>
    <t>06727790</t>
  </si>
  <si>
    <t>113723</t>
  </si>
  <si>
    <t>VILLALOBOS TORRES LIDA</t>
  </si>
  <si>
    <t>07706447</t>
  </si>
  <si>
    <t>113178</t>
  </si>
  <si>
    <t>VILLANUEVA ANTIGONI DE AMADO LILIANA ALICIA</t>
  </si>
  <si>
    <t>07823656</t>
  </si>
  <si>
    <t>113725</t>
  </si>
  <si>
    <t>VILLANUEVA HERRERA ANGEL JHON</t>
  </si>
  <si>
    <t>15626573</t>
  </si>
  <si>
    <t>113116</t>
  </si>
  <si>
    <t>VILLANUEVA PADILLA LUIS EDUARDO</t>
  </si>
  <si>
    <t>31665133</t>
  </si>
  <si>
    <t>113179</t>
  </si>
  <si>
    <t>VILLANUEVA SALAS OSCAR AUGUSTO</t>
  </si>
  <si>
    <t>07777329</t>
  </si>
  <si>
    <t>113727</t>
  </si>
  <si>
    <t>VILLANUEVA SOTELO ROOSEVELT</t>
  </si>
  <si>
    <t>09644525</t>
  </si>
  <si>
    <t>113728</t>
  </si>
  <si>
    <t>VILLARREAL GRADOS NANCY ALEJANDRINA</t>
  </si>
  <si>
    <t>25552226</t>
  </si>
  <si>
    <t>113729</t>
  </si>
  <si>
    <t>VILLARUEL SOVERO CLARA YOLANDA</t>
  </si>
  <si>
    <t>07699004</t>
  </si>
  <si>
    <t>113730</t>
  </si>
  <si>
    <t>VILLAVICENCIO DE ANTICONA JUANA</t>
  </si>
  <si>
    <t>06009223</t>
  </si>
  <si>
    <t>113731</t>
  </si>
  <si>
    <t>VILLAVICENCIO TERRONES JORGE</t>
  </si>
  <si>
    <t>07742690</t>
  </si>
  <si>
    <t>113732</t>
  </si>
  <si>
    <t>VILLEGAS DIAZ DE AVILEZ VIOLETA MARGOT</t>
  </si>
  <si>
    <t>07707746</t>
  </si>
  <si>
    <t>113180</t>
  </si>
  <si>
    <t>VIVANCO MIRANDA MARIA ELENA</t>
  </si>
  <si>
    <t>25736203</t>
  </si>
  <si>
    <t>113733</t>
  </si>
  <si>
    <t>WARTHON SALCEDO LILIANA</t>
  </si>
  <si>
    <t>08812829</t>
  </si>
  <si>
    <t>113735</t>
  </si>
  <si>
    <t>YACILA ZAPATA HILDA</t>
  </si>
  <si>
    <t>07714519</t>
  </si>
  <si>
    <t>113734</t>
  </si>
  <si>
    <t>YACHAS JIMENEZ ESTHER</t>
  </si>
  <si>
    <t>10487625</t>
  </si>
  <si>
    <t>113736</t>
  </si>
  <si>
    <t>YANAC DELGADO MARIA SOLEDAD</t>
  </si>
  <si>
    <t>08387201</t>
  </si>
  <si>
    <t>113181</t>
  </si>
  <si>
    <t>YAÑEZ SEGURA DE DELGADO RITA NICOLASA</t>
  </si>
  <si>
    <t>07714616</t>
  </si>
  <si>
    <t>113182</t>
  </si>
  <si>
    <t>YARIN DE LA CRUZ DE VELARDE MARIA</t>
  </si>
  <si>
    <t>25837384</t>
  </si>
  <si>
    <t>113737</t>
  </si>
  <si>
    <t>YARLEQUE PROAÑO MARIO JUSTO</t>
  </si>
  <si>
    <t>07729048</t>
  </si>
  <si>
    <t>113738</t>
  </si>
  <si>
    <t>YATACO SALVADOR DORIS</t>
  </si>
  <si>
    <t>08381381</t>
  </si>
  <si>
    <t>113739</t>
  </si>
  <si>
    <t>YATACO VALENCIA LUZ ANTONIA DANIELA</t>
  </si>
  <si>
    <t>07550083</t>
  </si>
  <si>
    <t>113439</t>
  </si>
  <si>
    <t>YLLISCA VASQUEZ IRENE ANA</t>
  </si>
  <si>
    <t>07704399</t>
  </si>
  <si>
    <t>113443</t>
  </si>
  <si>
    <t>YÑAPE INUMA JORGE LUIS</t>
  </si>
  <si>
    <t>09857116</t>
  </si>
  <si>
    <t>113183</t>
  </si>
  <si>
    <t>YZAGUIRRE AGUIRRE ARTURO DAVID</t>
  </si>
  <si>
    <t>08443085</t>
  </si>
  <si>
    <t>113740</t>
  </si>
  <si>
    <t>ZABALETA ZUMAETA BELIA</t>
  </si>
  <si>
    <t>10436292</t>
  </si>
  <si>
    <t>113741</t>
  </si>
  <si>
    <t>ZAFRA BECERRA PEDRO</t>
  </si>
  <si>
    <t>08477706</t>
  </si>
  <si>
    <t>113804</t>
  </si>
  <si>
    <t>ZAMUDIO VEGA RAFAEL FELIPE</t>
  </si>
  <si>
    <t>08543264</t>
  </si>
  <si>
    <t>139898</t>
  </si>
  <si>
    <t>ZARATE ZARATE RAFAEL JESUS</t>
  </si>
  <si>
    <t>09865096</t>
  </si>
  <si>
    <t>113184</t>
  </si>
  <si>
    <t>ZEGARRA ORDINOLA VITUCA SILVIA</t>
  </si>
  <si>
    <t>06716107</t>
  </si>
  <si>
    <t>113743</t>
  </si>
  <si>
    <t>ZEVALLOS ANCCO MARIA CECILIA</t>
  </si>
  <si>
    <t>09006103</t>
  </si>
  <si>
    <t>113185</t>
  </si>
  <si>
    <t>ZEVALLOS ECHEVERRIA ANDRES ROBERTO</t>
  </si>
  <si>
    <t>07806058</t>
  </si>
  <si>
    <t>113744</t>
  </si>
  <si>
    <t>ZUBIATE CAHUAZA VDA DE ROJAS ROSA MERCEDES</t>
  </si>
  <si>
    <t>25661563</t>
  </si>
  <si>
    <t>113745</t>
  </si>
  <si>
    <t>ZUÑIGA SORIANO GUADALUPE GERARDO</t>
  </si>
  <si>
    <t>08712820</t>
  </si>
  <si>
    <t>SUB-TOTAL</t>
  </si>
  <si>
    <t>COSTO DE SERVIDORES EN CONDICION  DE DESTACADOS</t>
  </si>
  <si>
    <t>056080</t>
  </si>
  <si>
    <t>RAMOS SAENZ JUAN</t>
  </si>
  <si>
    <t>08849927</t>
  </si>
  <si>
    <t>MEDICO I</t>
  </si>
  <si>
    <t>DD</t>
  </si>
  <si>
    <t>R.D. Nº 505-2011-DE-DIRED-SA-SJL/URH</t>
  </si>
  <si>
    <t>010100</t>
  </si>
  <si>
    <t>SOTILLO ZEVALLOS JOSE JAIME CESAR</t>
  </si>
  <si>
    <t>10804461</t>
  </si>
  <si>
    <t>R.D. Nº 073-2012-DG/INSM"HD-HN"</t>
  </si>
  <si>
    <t>203774</t>
  </si>
  <si>
    <t>SOTO MORY DAISY YENY</t>
  </si>
  <si>
    <t>22664818</t>
  </si>
  <si>
    <t>R.D. Nº 004-2012-GR-HCO/DRS-DIREDHCO-DE-DA-URH</t>
  </si>
  <si>
    <t>COSTO DE SERVIDORES EN CONDICION  DE: DESTACADOS, RESIDENTES</t>
  </si>
  <si>
    <t>113750</t>
  </si>
  <si>
    <t>ANTICONA ALEGRE WENDY SIBYL</t>
  </si>
  <si>
    <t>42173393</t>
  </si>
  <si>
    <t>MEDICO RES. 1ER AÑO</t>
  </si>
  <si>
    <t>114700</t>
  </si>
  <si>
    <t>CABALLERO CAPARACHIN CARLOS ENRIQUE.</t>
  </si>
  <si>
    <t>40498852</t>
  </si>
  <si>
    <t>MEDICO RES. 3ER AÑO</t>
  </si>
  <si>
    <t>R.D. Nº 0318-DIRESA-UE:406
D.R.S.CH-MA-DE/URH-11</t>
  </si>
  <si>
    <t>114167</t>
  </si>
  <si>
    <t>CHIRINOS VELAZCO GERALD LEDHEN</t>
  </si>
  <si>
    <t>42999249</t>
  </si>
  <si>
    <t>078334</t>
  </si>
  <si>
    <t>FELIX PANDURO LUIS ALFREDO ALBERTO.</t>
  </si>
  <si>
    <t>09825041</t>
  </si>
  <si>
    <t>114509</t>
  </si>
  <si>
    <t>ILLANES MANRIQUE MARYENELA ZAIDA</t>
  </si>
  <si>
    <t>42220368</t>
  </si>
  <si>
    <t>114437</t>
  </si>
  <si>
    <t>LAOS MEJIA SYNTIA BERNADETT</t>
  </si>
  <si>
    <t>42737927</t>
  </si>
  <si>
    <t>114438</t>
  </si>
  <si>
    <t>LOBE SOLIS GLORIA JUANA MARIA.</t>
  </si>
  <si>
    <t>41423082</t>
  </si>
  <si>
    <t>114699</t>
  </si>
  <si>
    <t>OSNAYO KARLOVICH MIRKO LUIS.</t>
  </si>
  <si>
    <t>42356407</t>
  </si>
  <si>
    <t>113767</t>
  </si>
  <si>
    <t>ROJAS SERNAQUE SHIRLEY MIRELLA</t>
  </si>
  <si>
    <t>42458547</t>
  </si>
  <si>
    <t>MEDICO RES. 2DO AÑO</t>
  </si>
  <si>
    <t>113749</t>
  </si>
  <si>
    <t>TIRADO HURTADO BENILDE CECILIA</t>
  </si>
  <si>
    <t>41873552</t>
  </si>
  <si>
    <t>139896</t>
  </si>
  <si>
    <t>VARILLAS MARIN RUDY ANGEL</t>
  </si>
  <si>
    <t>40725765</t>
  </si>
  <si>
    <t>139897</t>
  </si>
  <si>
    <t>VILCHEZ DURAND ANA MILAGROS</t>
  </si>
  <si>
    <t>10734405</t>
  </si>
  <si>
    <t>PLIEGO 11 MINSA</t>
  </si>
  <si>
    <t>FUENTE DE FINANCIAMIENTO : A TODA FUENTE</t>
  </si>
  <si>
    <t>UNIDAD EJECUTORA: 032 HOSPITAL VÍCTOR LARCO HERRERA</t>
  </si>
  <si>
    <t>N° ORDEN</t>
  </si>
  <si>
    <t>ACTIVIDAD</t>
  </si>
  <si>
    <t>FTE. FTO</t>
  </si>
  <si>
    <t>FECHA INGRESO</t>
  </si>
  <si>
    <t>HONORARIO</t>
  </si>
  <si>
    <t>DESCUENTO</t>
  </si>
  <si>
    <t>CUOTA PATRONAL</t>
  </si>
  <si>
    <t>001</t>
  </si>
  <si>
    <t>AGUILAR AVALOS ERICSON</t>
  </si>
  <si>
    <t>41398809</t>
  </si>
  <si>
    <t>CAJERO</t>
  </si>
  <si>
    <t>RO</t>
  </si>
  <si>
    <t>002</t>
  </si>
  <si>
    <t>AGUILAR MENDOZA ROSARIO ARACELLI</t>
  </si>
  <si>
    <t>40336284</t>
  </si>
  <si>
    <t>TECNICO EN ENFERMERIA</t>
  </si>
  <si>
    <t>003</t>
  </si>
  <si>
    <t>ALBORNOZ PIO GILMER ROLANDO</t>
  </si>
  <si>
    <t>41931299</t>
  </si>
  <si>
    <t>ALCOSER PEREZ SOLEDAD</t>
  </si>
  <si>
    <t>42174313</t>
  </si>
  <si>
    <t>TRABAJADOR DE SERVICIO</t>
  </si>
  <si>
    <t>005</t>
  </si>
  <si>
    <t>ALEJANDRO ORIHUELA PERCY HERNAN</t>
  </si>
  <si>
    <t>10236609</t>
  </si>
  <si>
    <t>ALOCEN DAVILA ZULMA ADELA</t>
  </si>
  <si>
    <t>06764433</t>
  </si>
  <si>
    <t>SECRETARIA</t>
  </si>
  <si>
    <t>007</t>
  </si>
  <si>
    <t>ALVARADO VIZCARDO BETSY ROCIO</t>
  </si>
  <si>
    <t>10680956</t>
  </si>
  <si>
    <t>PSICOLOGO(A)</t>
  </si>
  <si>
    <t>008</t>
  </si>
  <si>
    <t>AQUISE SUCASACA ERNESTO</t>
  </si>
  <si>
    <t>10645083</t>
  </si>
  <si>
    <t>TECNICO EN FARMACIA</t>
  </si>
  <si>
    <t>RDR</t>
  </si>
  <si>
    <t>009</t>
  </si>
  <si>
    <t>ARCE BERNAL ALDO ARMANDO</t>
  </si>
  <si>
    <t>06025208</t>
  </si>
  <si>
    <t>010</t>
  </si>
  <si>
    <t>ASSANZA PERALTA PEDRO ORLANDO</t>
  </si>
  <si>
    <t>09270767</t>
  </si>
  <si>
    <t>011</t>
  </si>
  <si>
    <t>AVILEZ VILLEGAS WILLY ADRIAN</t>
  </si>
  <si>
    <t>07761592</t>
  </si>
  <si>
    <t>TECNICO EN COMPUTACION E INFOR</t>
  </si>
  <si>
    <t>012</t>
  </si>
  <si>
    <t>BEDREGAL VIVANCO ELIZABETH YULIANA</t>
  </si>
  <si>
    <t>40098938</t>
  </si>
  <si>
    <t>013</t>
  </si>
  <si>
    <t>BERNAL TOLEDO MARY CRUZ</t>
  </si>
  <si>
    <t>07746692</t>
  </si>
  <si>
    <t>014</t>
  </si>
  <si>
    <t>BOJORQUEZ DE LA TORRE JOSE CARLOS</t>
  </si>
  <si>
    <t>42453949</t>
  </si>
  <si>
    <t>015</t>
  </si>
  <si>
    <t>BORDA DIAZ ERASMO</t>
  </si>
  <si>
    <t>41423990</t>
  </si>
  <si>
    <t>AUXILIAR DE NUTRICION</t>
  </si>
  <si>
    <t>016</t>
  </si>
  <si>
    <t>BRACAMONTE RODRIGUEZ NINFA SOLEDAD</t>
  </si>
  <si>
    <t>30430085</t>
  </si>
  <si>
    <t>TERAPISTA</t>
  </si>
  <si>
    <t>017</t>
  </si>
  <si>
    <t>BRAVO AMES HERMELINDA GLORIA</t>
  </si>
  <si>
    <t>80132466</t>
  </si>
  <si>
    <t>018</t>
  </si>
  <si>
    <t>BUSTAMANTE MONTORO DIANA</t>
  </si>
  <si>
    <t>20012374</t>
  </si>
  <si>
    <t>TECNICO ADMINISTRATIVO</t>
  </si>
  <si>
    <t>019</t>
  </si>
  <si>
    <t>BUSTAMANTE RUIZ HERNANDO</t>
  </si>
  <si>
    <t>10131000</t>
  </si>
  <si>
    <t>020</t>
  </si>
  <si>
    <t>CAHUA SURICHAQUI LILIE SORAYDA</t>
  </si>
  <si>
    <t>40976808</t>
  </si>
  <si>
    <t>021</t>
  </si>
  <si>
    <t>CAMARENA GAVIRIA ANA MARIA</t>
  </si>
  <si>
    <t>41598842</t>
  </si>
  <si>
    <t>022</t>
  </si>
  <si>
    <t>CAMPOS CAHUA FANNY MARIBEL</t>
  </si>
  <si>
    <t>40125656</t>
  </si>
  <si>
    <t>023</t>
  </si>
  <si>
    <t>CAMPOS MONTESINOS SILVIA MERCEDES</t>
  </si>
  <si>
    <t>41378872</t>
  </si>
  <si>
    <t>024</t>
  </si>
  <si>
    <t>CANCHO FLORES HUMBERTO DIOMEDES</t>
  </si>
  <si>
    <t>31040696</t>
  </si>
  <si>
    <t>ENFERMERA(O)</t>
  </si>
  <si>
    <t>025</t>
  </si>
  <si>
    <t>CASTILLO CALDERON ANA CECILIA</t>
  </si>
  <si>
    <t>08880795</t>
  </si>
  <si>
    <t>026</t>
  </si>
  <si>
    <t>CASTRO BALLON ROSARIO EUGENIA</t>
  </si>
  <si>
    <t>25794353</t>
  </si>
  <si>
    <t>027</t>
  </si>
  <si>
    <t>CASTRO QUINTANA FREDDY</t>
  </si>
  <si>
    <t>09081568</t>
  </si>
  <si>
    <t>028</t>
  </si>
  <si>
    <t>CELIS MALCA MARIA DEL ROSARIO</t>
  </si>
  <si>
    <t>08605527</t>
  </si>
  <si>
    <t>029</t>
  </si>
  <si>
    <t>CHAMOLI SULCA KARINA ELIANA</t>
  </si>
  <si>
    <t>41551826</t>
  </si>
  <si>
    <t>TECNICO COMPUTACION  INFORMATI</t>
  </si>
  <si>
    <t>030</t>
  </si>
  <si>
    <t>CHAPE ROJAS MARIA LUISA</t>
  </si>
  <si>
    <t>09927802</t>
  </si>
  <si>
    <t>031</t>
  </si>
  <si>
    <t>CHAVEZ ESPINOZA JORGE ALBERTO</t>
  </si>
  <si>
    <t>07132773</t>
  </si>
  <si>
    <t>TECNICO EN IMPRESIONES</t>
  </si>
  <si>
    <t>032</t>
  </si>
  <si>
    <t>CHAVEZ GERMANY CARLOS</t>
  </si>
  <si>
    <t>09895485</t>
  </si>
  <si>
    <t>033</t>
  </si>
  <si>
    <t>CHICOMA SALINAS JORGE LUIS</t>
  </si>
  <si>
    <t>42659928</t>
  </si>
  <si>
    <t>034</t>
  </si>
  <si>
    <t>CHILENO SOTO ROSSMERY PAMELA</t>
  </si>
  <si>
    <t>40869519</t>
  </si>
  <si>
    <t>035</t>
  </si>
  <si>
    <t>CHILON QUISPE GUILLERMO ORLANDO JAVIER</t>
  </si>
  <si>
    <t>10458391</t>
  </si>
  <si>
    <t>ASISTENTE ADMINISTRATIVO</t>
  </si>
  <si>
    <t>036</t>
  </si>
  <si>
    <t>CHIPANA LUYO BLADIMIR EDWAR</t>
  </si>
  <si>
    <t>10535794</t>
  </si>
  <si>
    <t>037</t>
  </si>
  <si>
    <t>CHIRITO CABREJOS ROCIO VIVIANA</t>
  </si>
  <si>
    <t>07467302</t>
  </si>
  <si>
    <t>ABOGADO(A)</t>
  </si>
  <si>
    <t>038</t>
  </si>
  <si>
    <t>CHUQUILLANQUI VELIZ JOSE</t>
  </si>
  <si>
    <t>08635102</t>
  </si>
  <si>
    <t>039</t>
  </si>
  <si>
    <t>COLLADO FELIX JUAN CARLOS</t>
  </si>
  <si>
    <t>42142481</t>
  </si>
  <si>
    <t>INGENIERO DE SISTEMAS</t>
  </si>
  <si>
    <t>040</t>
  </si>
  <si>
    <t>CORDOVA RAMIREZ VIVIAN JAQUELINE</t>
  </si>
  <si>
    <t>70633004</t>
  </si>
  <si>
    <t>041</t>
  </si>
  <si>
    <t>CORNEJO ATOCHE CLAUDIA VIOLETA</t>
  </si>
  <si>
    <t>25772239</t>
  </si>
  <si>
    <t>042</t>
  </si>
  <si>
    <t>CORREA QUISPE NILTON PAUL</t>
  </si>
  <si>
    <t>10156753</t>
  </si>
  <si>
    <t>CORZO MANRIQUE MARIA VICTORIA</t>
  </si>
  <si>
    <t>10275240</t>
  </si>
  <si>
    <t>CRUZ GONZALES MARIA SOLEDAD</t>
  </si>
  <si>
    <t>09212319</t>
  </si>
  <si>
    <t>045</t>
  </si>
  <si>
    <t>CUETO SERPA JOEL</t>
  </si>
  <si>
    <t>09981971</t>
  </si>
  <si>
    <t>046</t>
  </si>
  <si>
    <t>CUYA CALDERON BEATRIZ MARIBEL</t>
  </si>
  <si>
    <t>15408341</t>
  </si>
  <si>
    <t>047</t>
  </si>
  <si>
    <t>DAVILA CHAVEZ ELENA EMILIA</t>
  </si>
  <si>
    <t>07196738</t>
  </si>
  <si>
    <t>048</t>
  </si>
  <si>
    <t>DE LA CRUZ DIAZ OLGA DORKA VANESSA</t>
  </si>
  <si>
    <t>41572042</t>
  </si>
  <si>
    <t>049</t>
  </si>
  <si>
    <t>DEL CARPIO BELLIDO SANCHEZ SYLVIA ELIZABETH</t>
  </si>
  <si>
    <t>40888031</t>
  </si>
  <si>
    <t>ECONOMISTA</t>
  </si>
  <si>
    <t>050</t>
  </si>
  <si>
    <t>DIAZ GARCIA DORA MODESTA</t>
  </si>
  <si>
    <t>07720979</t>
  </si>
  <si>
    <t>DUQUE GARCIA CESAR AUGUSTO</t>
  </si>
  <si>
    <t>10335600</t>
  </si>
  <si>
    <t>052</t>
  </si>
  <si>
    <t>ESCOBAR DEL RIO MICHEL ROSALIM</t>
  </si>
  <si>
    <t>10671018</t>
  </si>
  <si>
    <t>053</t>
  </si>
  <si>
    <t>FELIX REYES YANE JAQUELIN</t>
  </si>
  <si>
    <t>40892655</t>
  </si>
  <si>
    <t>054</t>
  </si>
  <si>
    <t>FLORES PEREZ ROCIO CRISTINA</t>
  </si>
  <si>
    <t>10728658</t>
  </si>
  <si>
    <t>055</t>
  </si>
  <si>
    <t>GALVEZ SALAZAR ANGEL CONSTANTINO</t>
  </si>
  <si>
    <t>06255763</t>
  </si>
  <si>
    <t>056</t>
  </si>
  <si>
    <t>GAMBOA ACASIETE CARLOS ALBERTO</t>
  </si>
  <si>
    <t>07629180</t>
  </si>
  <si>
    <t>057</t>
  </si>
  <si>
    <t>GAMBOA ACASIETE JULIO CESAR</t>
  </si>
  <si>
    <t>07624476</t>
  </si>
  <si>
    <t>058</t>
  </si>
  <si>
    <t>GARCIA BARRIGA YUVI LAYRA SUE</t>
  </si>
  <si>
    <t>40318411</t>
  </si>
  <si>
    <t>059</t>
  </si>
  <si>
    <t>GARCIA GAVILAN CAROLA</t>
  </si>
  <si>
    <t>28822380</t>
  </si>
  <si>
    <t>060</t>
  </si>
  <si>
    <t>GONZALEZ GUIVIN LUIS MIGUEL</t>
  </si>
  <si>
    <t>42840996</t>
  </si>
  <si>
    <t>061</t>
  </si>
  <si>
    <t>GRADOS COLOS BRUNO JAVIER</t>
  </si>
  <si>
    <t>43991915</t>
  </si>
  <si>
    <t>TECNICO EN SEGURIDAD</t>
  </si>
  <si>
    <t>062</t>
  </si>
  <si>
    <t>GUERRA NEGRETE JEREMIAS JOEL</t>
  </si>
  <si>
    <t>41265636</t>
  </si>
  <si>
    <t>063</t>
  </si>
  <si>
    <t>GUEVARA DEL AGUILA GLADYS</t>
  </si>
  <si>
    <t>10199098</t>
  </si>
  <si>
    <t>064</t>
  </si>
  <si>
    <t>GUTIERREZ FERNANDEZ MIRNA JANNET</t>
  </si>
  <si>
    <t>21534063</t>
  </si>
  <si>
    <t>065</t>
  </si>
  <si>
    <t>HERRERA NORIEGA JORGE ABILIO</t>
  </si>
  <si>
    <t>10688070</t>
  </si>
  <si>
    <t>066</t>
  </si>
  <si>
    <t>HOSTIA BOLIVAR KELLY MERCEDES</t>
  </si>
  <si>
    <t>40598785</t>
  </si>
  <si>
    <t>067</t>
  </si>
  <si>
    <t>HUALLPA HUALLPA LUCILA</t>
  </si>
  <si>
    <t>09748393</t>
  </si>
  <si>
    <t>068</t>
  </si>
  <si>
    <t>HUANCA CAPAC JULIO CESAR</t>
  </si>
  <si>
    <t>41403389</t>
  </si>
  <si>
    <t>069</t>
  </si>
  <si>
    <t>LAOPA HUASHUAYO HUGO BASILIO</t>
  </si>
  <si>
    <t>10809986</t>
  </si>
  <si>
    <t>070</t>
  </si>
  <si>
    <t>LEON CRUZADO ROSA MARIA</t>
  </si>
  <si>
    <t>07746395</t>
  </si>
  <si>
    <t>071</t>
  </si>
  <si>
    <t>LIZARZABURU VALQUI WALTER CHRISTIAN</t>
  </si>
  <si>
    <t>41326400</t>
  </si>
  <si>
    <t>072</t>
  </si>
  <si>
    <t>LLANOS TOLEDO MARIA ESTHER</t>
  </si>
  <si>
    <t>07723171</t>
  </si>
  <si>
    <t>073</t>
  </si>
  <si>
    <t>LOPEZ ALVA DE ROJAS GERTRUDIS BALVINA</t>
  </si>
  <si>
    <t>06870898</t>
  </si>
  <si>
    <t>074</t>
  </si>
  <si>
    <t>LOPEZ ARIAS JUDY SORAYA</t>
  </si>
  <si>
    <t>29352599</t>
  </si>
  <si>
    <t>MEDICO PSIQUIATRA</t>
  </si>
  <si>
    <t>075</t>
  </si>
  <si>
    <t>LOPEZ SOTELO HERLINDA GENOVEVA</t>
  </si>
  <si>
    <t>08508344</t>
  </si>
  <si>
    <t>076</t>
  </si>
  <si>
    <t>MAMANI CARDENAS YULIANA KAREN</t>
  </si>
  <si>
    <t>41514218</t>
  </si>
  <si>
    <t>077</t>
  </si>
  <si>
    <t>MATTA MINAYA ALINA ZULEMA</t>
  </si>
  <si>
    <t>45000226</t>
  </si>
  <si>
    <t>078</t>
  </si>
  <si>
    <t>MATTA MINAYA SILVIA AMPARO</t>
  </si>
  <si>
    <t>10034846</t>
  </si>
  <si>
    <t>079</t>
  </si>
  <si>
    <t>MATTA RAMOS EVELYN CELINDA</t>
  </si>
  <si>
    <t>40275028</t>
  </si>
  <si>
    <t>080</t>
  </si>
  <si>
    <t>MATTOS HIDALGO ANTONIO FREDDY</t>
  </si>
  <si>
    <t>10805962</t>
  </si>
  <si>
    <t>AUXILIAR DE ENFERMERIA</t>
  </si>
  <si>
    <t>081</t>
  </si>
  <si>
    <t>MAYOR LOPEZ ABELARDO MILKO</t>
  </si>
  <si>
    <t>07741977</t>
  </si>
  <si>
    <t>CONTADOR PUBLICO</t>
  </si>
  <si>
    <t>082</t>
  </si>
  <si>
    <t>MEDINA BOLIVAR CECILIA FILOMENA</t>
  </si>
  <si>
    <t>08524227</t>
  </si>
  <si>
    <t>083</t>
  </si>
  <si>
    <t>MEJIA CASTILLO MARGOT SATURNINA</t>
  </si>
  <si>
    <t>40445463</t>
  </si>
  <si>
    <t>084</t>
  </si>
  <si>
    <t>MEJIA RAMIREZ WILLIAMS</t>
  </si>
  <si>
    <t>07755241</t>
  </si>
  <si>
    <t>085</t>
  </si>
  <si>
    <t>MEJIA SUAZO MIGUEL ANGEL ANTONIO</t>
  </si>
  <si>
    <t>40184928</t>
  </si>
  <si>
    <t>086</t>
  </si>
  <si>
    <t>MENDOZA GARCIA JEFERSON</t>
  </si>
  <si>
    <t>43605973</t>
  </si>
  <si>
    <t>TECNICO EN ARCHIVO</t>
  </si>
  <si>
    <t>087</t>
  </si>
  <si>
    <t>MEZA PAREDES MARIO ALEJANDRO</t>
  </si>
  <si>
    <t>07711301</t>
  </si>
  <si>
    <t>088</t>
  </si>
  <si>
    <t>MONTORO VENEGAS EDUARDO MARTIN</t>
  </si>
  <si>
    <t>10721280</t>
  </si>
  <si>
    <t>089</t>
  </si>
  <si>
    <t>MONTOYA CORNEJO EDUARDO ALFREDO</t>
  </si>
  <si>
    <t>30820241</t>
  </si>
  <si>
    <t>090</t>
  </si>
  <si>
    <t>MORA FLORES WALTER LEONARDO</t>
  </si>
  <si>
    <t>09822656</t>
  </si>
  <si>
    <t>091</t>
  </si>
  <si>
    <t>MORALES ESPINO MAGALY URSULA</t>
  </si>
  <si>
    <t>41150661</t>
  </si>
  <si>
    <t>092</t>
  </si>
  <si>
    <t>MORALES UGARTE SONIA ELENA</t>
  </si>
  <si>
    <t>41855850</t>
  </si>
  <si>
    <t>093</t>
  </si>
  <si>
    <t>MORI PINEDO OSCAR EDUARDO EFRAIN</t>
  </si>
  <si>
    <t>45515965</t>
  </si>
  <si>
    <t>094</t>
  </si>
  <si>
    <t>MUNIVE RUBIO CARLOS ALFREDO</t>
  </si>
  <si>
    <t>41572850</t>
  </si>
  <si>
    <t>095</t>
  </si>
  <si>
    <t>MUÑOZ GRADOS RICHARD ALEXANDER</t>
  </si>
  <si>
    <t>09439497</t>
  </si>
  <si>
    <t>SACERDOTE</t>
  </si>
  <si>
    <t>096</t>
  </si>
  <si>
    <t>NUÑEZ CARAIPOMA EDITH SONIA</t>
  </si>
  <si>
    <t>19921499</t>
  </si>
  <si>
    <t>097</t>
  </si>
  <si>
    <t>NUÑEZ CASTILLO MANUEL SALOMON</t>
  </si>
  <si>
    <t>42663663</t>
  </si>
  <si>
    <t>098</t>
  </si>
  <si>
    <t>ORELLANA DOMINGUEZ ERIKA JULISSA</t>
  </si>
  <si>
    <t>32965653</t>
  </si>
  <si>
    <t>099</t>
  </si>
  <si>
    <t>OSORIO AGUILAR EDGAR</t>
  </si>
  <si>
    <t>22082207</t>
  </si>
  <si>
    <t>100</t>
  </si>
  <si>
    <t>OTINIANO SANCHEZ MIGUEL ANGEL</t>
  </si>
  <si>
    <t>43419856</t>
  </si>
  <si>
    <t>101</t>
  </si>
  <si>
    <t>PALOMINO CARDENAS GUSTAVO ADOLFO</t>
  </si>
  <si>
    <t>45482456</t>
  </si>
  <si>
    <t>102</t>
  </si>
  <si>
    <t>PALOMINO MONCADA JESUS MANUEL</t>
  </si>
  <si>
    <t>10137286</t>
  </si>
  <si>
    <t>103</t>
  </si>
  <si>
    <t>PANANA CRUZ MIGUEL ANGEL</t>
  </si>
  <si>
    <t>42317035</t>
  </si>
  <si>
    <t>104</t>
  </si>
  <si>
    <t>PANTOJA NIMA JOSE ALFREDO</t>
  </si>
  <si>
    <t>43051773</t>
  </si>
  <si>
    <t>105</t>
  </si>
  <si>
    <t>PAREDES DELMAZZO MARLO DAVID</t>
  </si>
  <si>
    <t>10279075</t>
  </si>
  <si>
    <t>106</t>
  </si>
  <si>
    <t>PARINANGO ALVARADO MARIA LUZ</t>
  </si>
  <si>
    <t>31133747</t>
  </si>
  <si>
    <t>107</t>
  </si>
  <si>
    <t>PARRAGA ANDRADE MAGALY KARLA</t>
  </si>
  <si>
    <t>25791717</t>
  </si>
  <si>
    <t>108</t>
  </si>
  <si>
    <t>PATIÑO HERNANDEZ NADIA</t>
  </si>
  <si>
    <t>40008249</t>
  </si>
  <si>
    <t>109</t>
  </si>
  <si>
    <t>PAUCAR MENDOZA MIRIAM OLGA</t>
  </si>
  <si>
    <t>09718357</t>
  </si>
  <si>
    <t>110</t>
  </si>
  <si>
    <t>PELAEZ REYES STEVEN ROBERTO</t>
  </si>
  <si>
    <t>41691039</t>
  </si>
  <si>
    <t>111</t>
  </si>
  <si>
    <t>PEÑA CERQUERA KEVEN CHRISTIAN</t>
  </si>
  <si>
    <t>41649754</t>
  </si>
  <si>
    <t>112</t>
  </si>
  <si>
    <t>PEÑA SOBENES MIGUELITO DIEGO</t>
  </si>
  <si>
    <t>42970763</t>
  </si>
  <si>
    <t>113</t>
  </si>
  <si>
    <t>PEREZ GARCIA ELIZABET FANNY</t>
  </si>
  <si>
    <t>44556680</t>
  </si>
  <si>
    <t>114</t>
  </si>
  <si>
    <t>PEREZ GARCIA JORGE LUIS</t>
  </si>
  <si>
    <t>42058833</t>
  </si>
  <si>
    <t>115</t>
  </si>
  <si>
    <t>PEREZ LOZANO MICHEL ANGELO ANTONIO</t>
  </si>
  <si>
    <t>10771087</t>
  </si>
  <si>
    <t>116</t>
  </si>
  <si>
    <t>PICHARDO COZ YENNI PAOLA</t>
  </si>
  <si>
    <t>45591791</t>
  </si>
  <si>
    <t>117</t>
  </si>
  <si>
    <t>PIZARRO MOSCOSO DANY MOISES</t>
  </si>
  <si>
    <t>41862413</t>
  </si>
  <si>
    <t>118</t>
  </si>
  <si>
    <t>PORTOCARRERO HERRERA ISRAEL RONALD</t>
  </si>
  <si>
    <t>41452631</t>
  </si>
  <si>
    <t>119</t>
  </si>
  <si>
    <t>PORTOCARRERO ROJAS YOLANDA NATIVIDAD</t>
  </si>
  <si>
    <t>07716981</t>
  </si>
  <si>
    <t>120</t>
  </si>
  <si>
    <t>POZO POZO MERCEDES</t>
  </si>
  <si>
    <t>08138109</t>
  </si>
  <si>
    <t>121</t>
  </si>
  <si>
    <t>PUMA PAUCAR VICMORRON RICARDO</t>
  </si>
  <si>
    <t>44849081</t>
  </si>
  <si>
    <t>122</t>
  </si>
  <si>
    <t>PUYEN SANDOVAL ISMAEL ABRAHAM</t>
  </si>
  <si>
    <t>43520104</t>
  </si>
  <si>
    <t>123</t>
  </si>
  <si>
    <t>QUIROZ DAVILA GONZALO ARMANDO</t>
  </si>
  <si>
    <t>41123455</t>
  </si>
  <si>
    <t>124</t>
  </si>
  <si>
    <t>QUIROZ LOPEZ ANDRES EMERSON</t>
  </si>
  <si>
    <t>41484660</t>
  </si>
  <si>
    <t>125</t>
  </si>
  <si>
    <t>QUISPE GONZALES MARIA VICTORIA</t>
  </si>
  <si>
    <t>20578097</t>
  </si>
  <si>
    <t>126</t>
  </si>
  <si>
    <t>RAMIREZ GONZALES JAMES ENRIQUE</t>
  </si>
  <si>
    <t>40813621</t>
  </si>
  <si>
    <t>127</t>
  </si>
  <si>
    <t>RAMIREZ VILCHEZ DE ACED LUISA</t>
  </si>
  <si>
    <t>07765986</t>
  </si>
  <si>
    <t>128</t>
  </si>
  <si>
    <t>RAMOS AZAÑEDO ETHEL PATRICIA</t>
  </si>
  <si>
    <t>32732027</t>
  </si>
  <si>
    <t>129</t>
  </si>
  <si>
    <t>RAMOS GARCIA ROSELLY GABRIELA</t>
  </si>
  <si>
    <t>43318513</t>
  </si>
  <si>
    <t>130</t>
  </si>
  <si>
    <t>REATEGUI CACERES GUSTAVO SAMUEL</t>
  </si>
  <si>
    <t>41268323</t>
  </si>
  <si>
    <t>131</t>
  </si>
  <si>
    <t>REYES MAQUERA MANUEL ANTONIO</t>
  </si>
  <si>
    <t>07886583</t>
  </si>
  <si>
    <t>132</t>
  </si>
  <si>
    <t>REYES PARIONA LEYNEKER PAUL JUAN</t>
  </si>
  <si>
    <t>46966533</t>
  </si>
  <si>
    <t>133</t>
  </si>
  <si>
    <t>REYES PARIONA SUSAN PAMELA</t>
  </si>
  <si>
    <t>45767469</t>
  </si>
  <si>
    <t>134</t>
  </si>
  <si>
    <t>RIOS PEREDA SEGUNDO HUMBERTO</t>
  </si>
  <si>
    <t>06906942</t>
  </si>
  <si>
    <t>135</t>
  </si>
  <si>
    <t>RIVERA AGUIRRE DE CAYO JULISSA JANET</t>
  </si>
  <si>
    <t>10362609</t>
  </si>
  <si>
    <t>136</t>
  </si>
  <si>
    <t>RIVERA AYALA MARIANO</t>
  </si>
  <si>
    <t>10645197</t>
  </si>
  <si>
    <t>137</t>
  </si>
  <si>
    <t>ROCHA CARBAJAL NARDA CECILIA</t>
  </si>
  <si>
    <t>09382312</t>
  </si>
  <si>
    <t>138</t>
  </si>
  <si>
    <t>RODRIGUEZ SANCHEZ FREDDY JOSSELIN</t>
  </si>
  <si>
    <t>80230344</t>
  </si>
  <si>
    <t>139</t>
  </si>
  <si>
    <t>RODRIGUEZ VERGARAY ROSAURA YANETH</t>
  </si>
  <si>
    <t>40431069</t>
  </si>
  <si>
    <t>140</t>
  </si>
  <si>
    <t>ROJAS TELLO DORIS EULALIA</t>
  </si>
  <si>
    <t>09634641</t>
  </si>
  <si>
    <t>141</t>
  </si>
  <si>
    <t>ROJAS UGAS JUAN ANTONIO</t>
  </si>
  <si>
    <t>09640591</t>
  </si>
  <si>
    <t>142</t>
  </si>
  <si>
    <t>ROMAN TAIPE HILARIO SEGUNDO</t>
  </si>
  <si>
    <t>40307718</t>
  </si>
  <si>
    <t>143</t>
  </si>
  <si>
    <t>RUA LINARES HERLINDA</t>
  </si>
  <si>
    <t>08435379</t>
  </si>
  <si>
    <t>144</t>
  </si>
  <si>
    <t>RUIZ BERASTAIN RAFAEL ANTONIO</t>
  </si>
  <si>
    <t>41193160</t>
  </si>
  <si>
    <t>145</t>
  </si>
  <si>
    <t>SALDAÑA VILCAPOMA SILVIA PATRICIA</t>
  </si>
  <si>
    <t>40866934</t>
  </si>
  <si>
    <t>146</t>
  </si>
  <si>
    <t>SANCHEZ RODRIGUEZ MARIA ELIZABETH</t>
  </si>
  <si>
    <t>09319402</t>
  </si>
  <si>
    <t>147</t>
  </si>
  <si>
    <t>SEAS ROJAS JULIO CESAR</t>
  </si>
  <si>
    <t>10863835</t>
  </si>
  <si>
    <t>148</t>
  </si>
  <si>
    <t>SILVA VILELA VERONICA DEL CARMEN</t>
  </si>
  <si>
    <t>09856263</t>
  </si>
  <si>
    <t>149</t>
  </si>
  <si>
    <t>SOTO LINARES KATYA MILAGROS</t>
  </si>
  <si>
    <t>09580183</t>
  </si>
  <si>
    <t>150</t>
  </si>
  <si>
    <t>SUAREZ CHAVEZ ANGELA</t>
  </si>
  <si>
    <t>07866036</t>
  </si>
  <si>
    <t>151</t>
  </si>
  <si>
    <t>TOLEDO ALCARRAZ MARIA ISABEL</t>
  </si>
  <si>
    <t>44036882</t>
  </si>
  <si>
    <t>152</t>
  </si>
  <si>
    <t>TOMASTO ESPINOZA JOSE</t>
  </si>
  <si>
    <t>41644324</t>
  </si>
  <si>
    <t>153</t>
  </si>
  <si>
    <t>TRUJILLO ESPINOZA EULOGIO PEDRO</t>
  </si>
  <si>
    <t>09859145</t>
  </si>
  <si>
    <t>154</t>
  </si>
  <si>
    <t>TURCO AREVALO ELENA</t>
  </si>
  <si>
    <t>10700866</t>
  </si>
  <si>
    <t>155</t>
  </si>
  <si>
    <t>UGAZ PUELLES JULIANA ELIZABETH</t>
  </si>
  <si>
    <t>46274323</t>
  </si>
  <si>
    <t>156</t>
  </si>
  <si>
    <t>UNSIHUAY MESCUA GERALDINE MARGOT</t>
  </si>
  <si>
    <t>40869205</t>
  </si>
  <si>
    <t>157</t>
  </si>
  <si>
    <t>UZURIAGA CACERES CYNTHIA</t>
  </si>
  <si>
    <t>44846956</t>
  </si>
  <si>
    <t>158</t>
  </si>
  <si>
    <t>VALLEJOS RAMOS RENAN</t>
  </si>
  <si>
    <t>41863889</t>
  </si>
  <si>
    <t>159</t>
  </si>
  <si>
    <t>VELA PAREDES NEREIDA</t>
  </si>
  <si>
    <t>10770050</t>
  </si>
  <si>
    <t>160</t>
  </si>
  <si>
    <t>VELASQUEZ MARTINEZ PATRICIA MARIBEL</t>
  </si>
  <si>
    <t>07754052</t>
  </si>
  <si>
    <t>161</t>
  </si>
  <si>
    <t>VILCHEZ CANO BRISEIDA PAMELA</t>
  </si>
  <si>
    <t>41667292</t>
  </si>
  <si>
    <t>162</t>
  </si>
  <si>
    <t>VILLANUEVA ALVA CAROL GIULIANA</t>
  </si>
  <si>
    <t>41712597</t>
  </si>
  <si>
    <t>163</t>
  </si>
  <si>
    <t>VILLARREAL LARA HEVEL FRANKLIN</t>
  </si>
  <si>
    <t>10772158</t>
  </si>
  <si>
    <t>164</t>
  </si>
  <si>
    <t>VITRON GUTIERREZ VALENTIN ALEXANDER</t>
  </si>
  <si>
    <t>44129544</t>
  </si>
  <si>
    <t>165</t>
  </si>
  <si>
    <t>YACHAS JIMENEZ AMERICA ESPERANZA</t>
  </si>
  <si>
    <t>09294881</t>
  </si>
  <si>
    <t>166</t>
  </si>
  <si>
    <t>ZAMALLOA TORRES ANA MARIA</t>
  </si>
  <si>
    <t>41565752</t>
  </si>
  <si>
    <t>167</t>
  </si>
  <si>
    <t>ZAVALA JARAMILLO PERCY BAUDELIO</t>
  </si>
  <si>
    <t>25707864</t>
  </si>
  <si>
    <t>168</t>
  </si>
  <si>
    <t>ZEVALLOS HUAPAYA LUCY</t>
  </si>
  <si>
    <t>09511360</t>
  </si>
  <si>
    <t>169</t>
  </si>
  <si>
    <t>ZUÑIGA RAMOS CESAR</t>
  </si>
  <si>
    <t>07724671</t>
  </si>
  <si>
    <t>113806</t>
  </si>
  <si>
    <t>AGUEDO TUPAC JUAN</t>
  </si>
  <si>
    <t>ARTESANO III</t>
  </si>
  <si>
    <t>07910807</t>
  </si>
  <si>
    <t>113807</t>
  </si>
  <si>
    <t>ALARCO DELGADO ESTHER</t>
  </si>
  <si>
    <t>08698206</t>
  </si>
  <si>
    <t>113809</t>
  </si>
  <si>
    <t>ALARCON PEREZ DE GARCIA ENMA</t>
  </si>
  <si>
    <t>07730092</t>
  </si>
  <si>
    <t>113811</t>
  </si>
  <si>
    <t>ALEGRIA ARAUJO NAPOLEON</t>
  </si>
  <si>
    <t>TEC. EN ENFERMERIA II</t>
  </si>
  <si>
    <t>08518141</t>
  </si>
  <si>
    <t>113813</t>
  </si>
  <si>
    <t>ALVA LOJA NILO WALTER</t>
  </si>
  <si>
    <t>06847907</t>
  </si>
  <si>
    <t>113816</t>
  </si>
  <si>
    <t>ALVAREZ DE NAVARRETE CAMILA</t>
  </si>
  <si>
    <t>07710141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</si>
  <si>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</si>
  <si>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</si>
  <si>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</si>
  <si>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</si>
  <si>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</si>
  <si>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</si>
  <si>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113819</t>
  </si>
  <si>
    <t>ANCHAYHUA HUANCAHUARI DE CONTRERAS ROSA VICT</t>
  </si>
  <si>
    <t>07714522</t>
  </si>
  <si>
    <t>113820</t>
  </si>
  <si>
    <t>ANDIA CHIRINOS JUAN GUALBERTO</t>
  </si>
  <si>
    <t>08504689</t>
  </si>
  <si>
    <t>113821</t>
  </si>
  <si>
    <t>APONTE SEDANO DE VARGAS MERCEDES</t>
  </si>
  <si>
    <t>07712264</t>
  </si>
  <si>
    <t>113823</t>
  </si>
  <si>
    <t>ARAUJO VILCHEZ EDELMIRA</t>
  </si>
  <si>
    <t>AUX. DE NUTRICION III</t>
  </si>
  <si>
    <t>08626822</t>
  </si>
  <si>
    <t>113824</t>
  </si>
  <si>
    <t>ARCOS RAMOS TOMASA F</t>
  </si>
  <si>
    <t>07355993</t>
  </si>
  <si>
    <t>113826</t>
  </si>
  <si>
    <t>ARRASCUE MARADIEGUE VDA DE SILVA DELICIA ADRI</t>
  </si>
  <si>
    <t>10459090</t>
  </si>
  <si>
    <t>113827</t>
  </si>
  <si>
    <t>ARRUE VASQUEZ SEGUNDO</t>
  </si>
  <si>
    <t>OFICINISTA I</t>
  </si>
  <si>
    <t>08323636</t>
  </si>
  <si>
    <t>NRR1</t>
  </si>
  <si>
    <t>113831</t>
  </si>
  <si>
    <t>AYALA SOTELO ANDRES</t>
  </si>
  <si>
    <t>07700878</t>
  </si>
  <si>
    <t>113833</t>
  </si>
  <si>
    <t>BARDALES CASIQUE DELFIN</t>
  </si>
  <si>
    <t>07703885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</si>
  <si>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</si>
  <si>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</si>
  <si>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</si>
  <si>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</si>
  <si>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</si>
  <si>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</si>
  <si>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113843</t>
  </si>
  <si>
    <t>BRAVO DURAN ISIDRO</t>
  </si>
  <si>
    <t>07549940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</si>
  <si>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</si>
  <si>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</si>
  <si>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</si>
  <si>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</si>
  <si>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</si>
  <si>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</si>
  <si>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113846</t>
  </si>
  <si>
    <t>BULLON BULLON RICARDO CASIO</t>
  </si>
  <si>
    <t>ARTESANO IV</t>
  </si>
  <si>
    <t>07702036</t>
  </si>
  <si>
    <t>113847</t>
  </si>
  <si>
    <t>BUSTAMANTE RODRIGUEZ DE LINARES ARMINDA</t>
  </si>
  <si>
    <t>07713504</t>
  </si>
  <si>
    <t>113848</t>
  </si>
  <si>
    <t>BUSTAMANTE RUIZ FABIAN</t>
  </si>
  <si>
    <t>07703442</t>
  </si>
  <si>
    <t>113849</t>
  </si>
  <si>
    <t>BUZIO BALAREZO SILVIA DONATA</t>
  </si>
  <si>
    <t>OPERAD.EQ. ELEC. II</t>
  </si>
  <si>
    <t>06735133</t>
  </si>
  <si>
    <t>113850</t>
  </si>
  <si>
    <t>CABRERA REQUENA VDA DE HUACHO HILDA ANGELICA</t>
  </si>
  <si>
    <t>08524046</t>
  </si>
  <si>
    <t>113852</t>
  </si>
  <si>
    <t>CAHUAZA VILLASIS MARIO EDGARDO</t>
  </si>
  <si>
    <t>08339675</t>
  </si>
  <si>
    <t>113854</t>
  </si>
  <si>
    <t>CALDAS ROJAS NATIVIDAD</t>
  </si>
  <si>
    <t>07979039</t>
  </si>
  <si>
    <t>113855</t>
  </si>
  <si>
    <t>CAMACHO BAIQUE DE LOPEZ RUMALDA</t>
  </si>
  <si>
    <t>06856233</t>
  </si>
  <si>
    <t>113857</t>
  </si>
  <si>
    <t>CANALES ESCALANTE LIBIA ZARELA</t>
  </si>
  <si>
    <t>ESP. ADMINIST. II</t>
  </si>
  <si>
    <t>07742878</t>
  </si>
  <si>
    <t>113859</t>
  </si>
  <si>
    <t>CAPACYACHI TAQUIA VICTOR</t>
  </si>
  <si>
    <t>10041436</t>
  </si>
  <si>
    <t>113861</t>
  </si>
  <si>
    <t>CARRILLO HERNANDEZ MERCEDES YDA</t>
  </si>
  <si>
    <t>TEC. ADMINIS.III</t>
  </si>
  <si>
    <t>06106243</t>
  </si>
  <si>
    <t>114298</t>
  </si>
  <si>
    <t>113865</t>
  </si>
  <si>
    <t>CELIO MANUEL ELDA DAVID</t>
  </si>
  <si>
    <t>06940467</t>
  </si>
  <si>
    <t>113867</t>
  </si>
  <si>
    <t>CERCADO HUAMANCAYO HUMBERTO DANIEL</t>
  </si>
  <si>
    <t>07737818</t>
  </si>
  <si>
    <t>113868</t>
  </si>
  <si>
    <t>CHACON ARANA MARIA BERTHA</t>
  </si>
  <si>
    <t>07012993</t>
  </si>
  <si>
    <t>113870</t>
  </si>
  <si>
    <t>CHALCO FERRO NAZARIA</t>
  </si>
  <si>
    <t>07719517</t>
  </si>
  <si>
    <t>113872</t>
  </si>
  <si>
    <t>CHAVEZ CHAVEZ ANTONIO</t>
  </si>
  <si>
    <t>07728542</t>
  </si>
  <si>
    <t>113873</t>
  </si>
  <si>
    <t>CHAVEZ ESCOBEDO DELCIMO ALBERTO</t>
  </si>
  <si>
    <t>10152939</t>
  </si>
  <si>
    <t>113874</t>
  </si>
  <si>
    <t>CHAVEZ ESCOBEDO ELIDERGIO</t>
  </si>
  <si>
    <t>07149753</t>
  </si>
  <si>
    <t>113876</t>
  </si>
  <si>
    <t>CHICANA CATPO JULIO ABDON</t>
  </si>
  <si>
    <t>08707726</t>
  </si>
  <si>
    <t>113877</t>
  </si>
  <si>
    <t>CHOGAS CANCHAPARAN OSWALDO</t>
  </si>
  <si>
    <t>TEC. EN TRANSPORTE II</t>
  </si>
  <si>
    <t>07741335</t>
  </si>
  <si>
    <t>113880</t>
  </si>
  <si>
    <t>COLLAZOS RIOS CARMEN HERBERTO</t>
  </si>
  <si>
    <t>07713937</t>
  </si>
  <si>
    <t>114263</t>
  </si>
  <si>
    <t>CONTRERAS SOLORZANO CARLOS CELESTINO</t>
  </si>
  <si>
    <t>07141283</t>
  </si>
  <si>
    <t>113881</t>
  </si>
  <si>
    <t>CORONEL AVELLANEDA FORTUNATO</t>
  </si>
  <si>
    <t>08739682</t>
  </si>
  <si>
    <t>113882</t>
  </si>
  <si>
    <t>CORREA SALCEDO MANUEL ANTONIO</t>
  </si>
  <si>
    <t>07719471</t>
  </si>
  <si>
    <t>113886</t>
  </si>
  <si>
    <t>DAZA CHUQUIBALA VDA DE CHAVEZ MARIA</t>
  </si>
  <si>
    <t>08708884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</si>
  <si>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</si>
  <si>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</si>
  <si>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</si>
  <si>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</si>
  <si>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</si>
  <si>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</si>
  <si>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113888</t>
  </si>
  <si>
    <t>DE LA CRUZ VDA DE MENDOZA LILIA FLAVIA</t>
  </si>
  <si>
    <t>09855997</t>
  </si>
  <si>
    <t>113891</t>
  </si>
  <si>
    <t>DEL AGUILA MORI LUDGER GLICERIO</t>
  </si>
  <si>
    <t>09043869</t>
  </si>
  <si>
    <t>114256</t>
  </si>
  <si>
    <t>DEL AGUILA SAAVEDRA DE TORRES HERLINDA</t>
  </si>
  <si>
    <t>** SIN CARGO **</t>
  </si>
  <si>
    <t>10223589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</si>
  <si>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</si>
  <si>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</si>
  <si>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</si>
  <si>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</si>
  <si>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</si>
  <si>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</si>
  <si>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</si>
  <si>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</si>
  <si>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ARTESANO I</t>
  </si>
  <si>
    <t>10041880</t>
  </si>
  <si>
    <t>113895</t>
  </si>
  <si>
    <t>DHAGA DEL CASTILLO TAFUR LILY LETICIA</t>
  </si>
  <si>
    <t>07561370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</si>
  <si>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</si>
  <si>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</si>
  <si>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</si>
  <si>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</si>
  <si>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</si>
  <si>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</si>
  <si>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</si>
  <si>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</si>
  <si>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</si>
  <si>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</si>
  <si>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</si>
  <si>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</si>
  <si>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113902</t>
  </si>
  <si>
    <t>ENCISO MUEDAS DE ALTAMIRANO JULIA</t>
  </si>
  <si>
    <t>07716545</t>
  </si>
  <si>
    <t>113904</t>
  </si>
  <si>
    <t>ESCOBAR CASQUINO DE RODRIGUEZ ELVIRA</t>
  </si>
  <si>
    <t>07709051</t>
  </si>
  <si>
    <t>113905</t>
  </si>
  <si>
    <t>ESCOBEDO GARRO ELCE NORMAN</t>
  </si>
  <si>
    <t>07700107</t>
  </si>
  <si>
    <t>113906</t>
  </si>
  <si>
    <t>ESPINAL SUAREZ CELSO</t>
  </si>
  <si>
    <t>06696115</t>
  </si>
  <si>
    <t>113907</t>
  </si>
  <si>
    <t>ESPINOSA VELASCO IRENE BEATRIZ</t>
  </si>
  <si>
    <t>08187246</t>
  </si>
  <si>
    <t>113908</t>
  </si>
  <si>
    <t>ESQUERRE ZULOAGA VICTOR RAUL</t>
  </si>
  <si>
    <t>10258979</t>
  </si>
  <si>
    <t>113910</t>
  </si>
  <si>
    <t>FARFAN ARANGUENA TARCILA</t>
  </si>
  <si>
    <t>07701301</t>
  </si>
  <si>
    <t>113911</t>
  </si>
  <si>
    <t>FARFAN SANCHEZ AMERICA</t>
  </si>
  <si>
    <t>TEC. EN ESTADISTICA II</t>
  </si>
  <si>
    <t>06781340</t>
  </si>
  <si>
    <t>113913</t>
  </si>
  <si>
    <t>FLORES ALCANTARA LUCIA IRENE</t>
  </si>
  <si>
    <t>ESP. EN EDUCACION II</t>
  </si>
  <si>
    <t>09853468</t>
  </si>
  <si>
    <t>PC</t>
  </si>
  <si>
    <t>113914</t>
  </si>
  <si>
    <t>FLORES CALDERON FRANCISCO</t>
  </si>
  <si>
    <t>TEC. EN CAPAC. Y DIFUSION I</t>
  </si>
  <si>
    <t>25861180</t>
  </si>
  <si>
    <t>113917</t>
  </si>
  <si>
    <t>GALLARDO ALVAREZ FILIMON</t>
  </si>
  <si>
    <t>07146622</t>
  </si>
  <si>
    <t>113918</t>
  </si>
  <si>
    <t>GALLARDO ALVAREZ MARIA ADELAIDA</t>
  </si>
  <si>
    <t>07743269</t>
  </si>
  <si>
    <t>113919</t>
  </si>
  <si>
    <t>GARCIA CASTROMONTE ALBERTO</t>
  </si>
  <si>
    <t>EDUCADOR PARA LA SALUD IV</t>
  </si>
  <si>
    <t>07945056</t>
  </si>
  <si>
    <t>PA</t>
  </si>
  <si>
    <t>113922</t>
  </si>
  <si>
    <t>GOMERO SALAZAR ALEJANDRINA</t>
  </si>
  <si>
    <t>OPERAD.DE MAQ.INDUSTRIAL I</t>
  </si>
  <si>
    <t>07735821</t>
  </si>
  <si>
    <t>113923</t>
  </si>
  <si>
    <t>GONZALES JARA FLORA</t>
  </si>
  <si>
    <t>07739812</t>
  </si>
  <si>
    <t>113924</t>
  </si>
  <si>
    <t>GRANDEZ AREVALO EDINSON</t>
  </si>
  <si>
    <t>06606507</t>
  </si>
  <si>
    <t>113925</t>
  </si>
  <si>
    <t>GRANDEZ ZUBIATE DE MORALES LUCILA</t>
  </si>
  <si>
    <t>06109515</t>
  </si>
  <si>
    <t>113928</t>
  </si>
  <si>
    <t>GUEVARA SOLANO TEOFILO</t>
  </si>
  <si>
    <t>08697234</t>
  </si>
  <si>
    <t>113929</t>
  </si>
  <si>
    <t>GUEVARA VASQUEZ DARIO</t>
  </si>
  <si>
    <t>09253622</t>
  </si>
  <si>
    <t>114482</t>
  </si>
  <si>
    <t>GUTIERREZ PAREDES GUALBERTO</t>
  </si>
  <si>
    <t>07163316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</si>
  <si>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</si>
  <si>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</si>
  <si>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</si>
  <si>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</si>
  <si>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</si>
  <si>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</si>
  <si>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</si>
  <si>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</si>
  <si>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</si>
  <si>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</si>
  <si>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</si>
  <si>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</si>
  <si>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113937</t>
  </si>
  <si>
    <t>HUALPA QUISPE NICANOR</t>
  </si>
  <si>
    <t>08295905</t>
  </si>
  <si>
    <t>113939</t>
  </si>
  <si>
    <t>HUANACHI DELGADO DOMITILA</t>
  </si>
  <si>
    <t>08723086</t>
  </si>
  <si>
    <t>113945</t>
  </si>
  <si>
    <t>JARA VELASQUEZ REQUILDA</t>
  </si>
  <si>
    <t>07708832</t>
  </si>
  <si>
    <t>113947</t>
  </si>
  <si>
    <t>LAZARTE GIL RAMON</t>
  </si>
  <si>
    <t>08495311</t>
  </si>
  <si>
    <t>113948</t>
  </si>
  <si>
    <t>LEON ALDAVE DE LEON MARGARITA</t>
  </si>
  <si>
    <t>09071678</t>
  </si>
  <si>
    <t>113950</t>
  </si>
  <si>
    <t>LINARES ALARCON FLORENCIO</t>
  </si>
  <si>
    <t>08733475</t>
  </si>
  <si>
    <t>113952</t>
  </si>
  <si>
    <t>LINARES MANTILLA DE OSORIO FLORA MERCEDES</t>
  </si>
  <si>
    <t>OPERAD.DE MAQ.INDUSTRIAL II</t>
  </si>
  <si>
    <t>07714515</t>
  </si>
  <si>
    <t>113953</t>
  </si>
  <si>
    <t>LOAYZA CUSINE PRESENTACION CATALINA</t>
  </si>
  <si>
    <t>09862596</t>
  </si>
  <si>
    <t>113954</t>
  </si>
  <si>
    <t>LOBATON REATEGUI YOLANDA VICTORIA</t>
  </si>
  <si>
    <t>07743111</t>
  </si>
  <si>
    <t>113955</t>
  </si>
  <si>
    <t>LOJA VIGO EVARISTO BERNARDO</t>
  </si>
  <si>
    <t>07728337</t>
  </si>
  <si>
    <t>113957</t>
  </si>
  <si>
    <t>LOPEZ ALVARADO FRANCISCO HUMBERTO</t>
  </si>
  <si>
    <t>07743631</t>
  </si>
  <si>
    <t>113958</t>
  </si>
  <si>
    <t>LOPEZ CATPO TOMAS</t>
  </si>
  <si>
    <t>08901131</t>
  </si>
  <si>
    <t>113959</t>
  </si>
  <si>
    <t>LOPEZ ROJAS BENIGNO</t>
  </si>
  <si>
    <t>07724711</t>
  </si>
  <si>
    <t>113960</t>
  </si>
  <si>
    <t>LOPEZ ROJAS DIEGO</t>
  </si>
  <si>
    <t>06872061</t>
  </si>
  <si>
    <t>113961</t>
  </si>
  <si>
    <t>LOPEZ VILCA SOFIA</t>
  </si>
  <si>
    <t>07716582</t>
  </si>
  <si>
    <t>113962</t>
  </si>
  <si>
    <t>LOZANO GARCIA DE VILCHEZ DOMELIA</t>
  </si>
  <si>
    <t>07709676</t>
  </si>
  <si>
    <t>113963</t>
  </si>
  <si>
    <t>LUNA GALVEZ ERMINIA PEREGRINA</t>
  </si>
  <si>
    <t>07717997</t>
  </si>
  <si>
    <t>113964</t>
  </si>
  <si>
    <t>MADUEÑO MAMANI JUAN NICOLAS</t>
  </si>
  <si>
    <t>08378335</t>
  </si>
  <si>
    <t>114303</t>
  </si>
  <si>
    <t>MANRIQUE BARRENECHEA MARIA TERESA AMBROSIA</t>
  </si>
  <si>
    <t>EDUCADORA FAMILIAR II</t>
  </si>
  <si>
    <t>07555337</t>
  </si>
  <si>
    <t>113965</t>
  </si>
  <si>
    <t>MANRIQUE ESTREMADOYRO LILIA</t>
  </si>
  <si>
    <t>08817397</t>
  </si>
  <si>
    <t>113967</t>
  </si>
  <si>
    <t>MANTILLA VASQUEZ EDILBERTO</t>
  </si>
  <si>
    <t>ELECTRICISTA III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</si>
  <si>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</si>
  <si>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</si>
  <si>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</si>
  <si>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</si>
  <si>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</si>
  <si>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</si>
  <si>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</si>
  <si>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</si>
  <si>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113972</t>
  </si>
  <si>
    <t>MARTINEZ GALVAN ARQUIMEDES</t>
  </si>
  <si>
    <t>08482299</t>
  </si>
  <si>
    <t>113975</t>
  </si>
  <si>
    <t>MEDINA PALACIOS ANTONIO</t>
  </si>
  <si>
    <t>06976084</t>
  </si>
  <si>
    <t>113976</t>
  </si>
  <si>
    <t>MEJIA CORONADO HORACIO ULISES</t>
  </si>
  <si>
    <t>07728662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</si>
  <si>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</si>
  <si>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</si>
  <si>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</si>
  <si>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</si>
  <si>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</si>
  <si>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</si>
  <si>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113981</t>
  </si>
  <si>
    <t>MEZA GRADOS ALBERTO</t>
  </si>
  <si>
    <t>ARTESANO II</t>
  </si>
  <si>
    <t>07728873</t>
  </si>
  <si>
    <t>113982</t>
  </si>
  <si>
    <t>MIÑANO GARCIA BETTY</t>
  </si>
  <si>
    <t>06432436</t>
  </si>
  <si>
    <t>113983</t>
  </si>
  <si>
    <t>MOLERO RIVERA DARIO</t>
  </si>
  <si>
    <t>06107157</t>
  </si>
  <si>
    <t>113984</t>
  </si>
  <si>
    <t>MOLINA SANCHEZ CELSO ALEJANDRO</t>
  </si>
  <si>
    <t>07714622</t>
  </si>
  <si>
    <t>113985</t>
  </si>
  <si>
    <t>MONTOYA ARTEAGA RAYMUNDO</t>
  </si>
  <si>
    <t>08349745</t>
  </si>
  <si>
    <t>113986</t>
  </si>
  <si>
    <t>MORALES SOLIS VICTOR</t>
  </si>
  <si>
    <t>08809373</t>
  </si>
  <si>
    <t>113989</t>
  </si>
  <si>
    <t>MOSQUERA FLORES CIRO</t>
  </si>
  <si>
    <t>08280792</t>
  </si>
  <si>
    <t>113990</t>
  </si>
  <si>
    <t>MUÑOZ NARVAEZ DE TUESTA TRINIDAD</t>
  </si>
  <si>
    <t>07702350</t>
  </si>
  <si>
    <t>113991</t>
  </si>
  <si>
    <t>MUÑOZ TAPIA DE MOROCHO JULIA YOLANDA</t>
  </si>
  <si>
    <t>07923893</t>
  </si>
  <si>
    <t>113993</t>
  </si>
  <si>
    <t>NAVARRETE ESCOBAR BENITO MAXIMO</t>
  </si>
  <si>
    <t>07742403</t>
  </si>
  <si>
    <t>113996</t>
  </si>
  <si>
    <t>OCHOA LOPEZ MIGUEL ANTONIO</t>
  </si>
  <si>
    <t>08704392</t>
  </si>
  <si>
    <t>113999</t>
  </si>
  <si>
    <t>OLAZABAL CALDERON ANDRES</t>
  </si>
  <si>
    <t>TEC. EN ARTES GRAFICAS II</t>
  </si>
  <si>
    <t>07722642</t>
  </si>
  <si>
    <t>114001</t>
  </si>
  <si>
    <t>ORTIZ CHAVEZ CESAR A</t>
  </si>
  <si>
    <t>08200711</t>
  </si>
  <si>
    <t>114002</t>
  </si>
  <si>
    <t>ORTIZ ZEVALLOS VDA DE GUTIERREZ ADELAIDA</t>
  </si>
  <si>
    <t>TERAPISTA II</t>
  </si>
  <si>
    <t>08002582</t>
  </si>
  <si>
    <t>114003</t>
  </si>
  <si>
    <t>OTAROLA YANAC ROSA EMILIA</t>
  </si>
  <si>
    <t>10041437</t>
  </si>
  <si>
    <t>114004</t>
  </si>
  <si>
    <t>OVIEDO RIVERA VICTOR</t>
  </si>
  <si>
    <t>09187051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</si>
  <si>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</si>
  <si>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</si>
  <si>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</si>
  <si>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</si>
  <si>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</si>
  <si>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</si>
  <si>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</si>
  <si>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</si>
  <si>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</si>
  <si>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</si>
  <si>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</si>
  <si>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</si>
  <si>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114465</t>
  </si>
  <si>
    <t>PARDO SOSA PAULINA</t>
  </si>
  <si>
    <t>08599167</t>
  </si>
  <si>
    <t>114013</t>
  </si>
  <si>
    <t>PAREDES GONZALES JORGE</t>
  </si>
  <si>
    <t>07705713</t>
  </si>
  <si>
    <t>114016</t>
  </si>
  <si>
    <t>PELAEZ DIAZ HILDEBRANDO</t>
  </si>
  <si>
    <t>08302775</t>
  </si>
  <si>
    <t>114018</t>
  </si>
  <si>
    <t>PEREZ QUISPE VICTOR</t>
  </si>
  <si>
    <t>09921132</t>
  </si>
  <si>
    <t>114019</t>
  </si>
  <si>
    <t>PEREZ RIOS RAMIRO</t>
  </si>
  <si>
    <t>06842367</t>
  </si>
  <si>
    <t>114021</t>
  </si>
  <si>
    <t>PIMENTEL MEZA BARBARA</t>
  </si>
  <si>
    <t>08565435</t>
  </si>
  <si>
    <t>114023</t>
  </si>
  <si>
    <t>PISCONTI MORALES DE MONTEBLANCO VELIA</t>
  </si>
  <si>
    <t>08090664</t>
  </si>
  <si>
    <t>114024</t>
  </si>
  <si>
    <t>PITA SILVA ROSA</t>
  </si>
  <si>
    <t>07231320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</si>
  <si>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</si>
  <si>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</si>
  <si>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</si>
  <si>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</si>
  <si>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</si>
  <si>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</si>
  <si>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</si>
  <si>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</si>
  <si>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</si>
  <si>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114032</t>
  </si>
  <si>
    <t>QUEVEDO NARANJO ROSA ESTHER</t>
  </si>
  <si>
    <t>OPERAD.DE EQUIPO MEDICO I</t>
  </si>
  <si>
    <t>07939395</t>
  </si>
  <si>
    <t>114033</t>
  </si>
  <si>
    <t>QUINTOS GUERRERO PEDRO MIGUEL</t>
  </si>
  <si>
    <t>TEC. EN TRANSPORTE I</t>
  </si>
  <si>
    <t>08366623</t>
  </si>
  <si>
    <t>114040</t>
  </si>
  <si>
    <t>RAMOS ALVAREZ MODESTO</t>
  </si>
  <si>
    <t>07714612</t>
  </si>
  <si>
    <t>114041</t>
  </si>
  <si>
    <t>RAMOS CARDENAS DE VEGA ZENOBIA</t>
  </si>
  <si>
    <t>06049228</t>
  </si>
  <si>
    <t>114042</t>
  </si>
  <si>
    <t>RETAMOSO CHAVES DE ALMENGOR MARTA</t>
  </si>
  <si>
    <t>06694876</t>
  </si>
  <si>
    <t>114273</t>
  </si>
  <si>
    <t>114043</t>
  </si>
  <si>
    <t>REYES ROSALES GUMERCINDO</t>
  </si>
  <si>
    <t>07729322</t>
  </si>
  <si>
    <t>114044</t>
  </si>
  <si>
    <t>RIOS CABALLERO CLEMENCIA</t>
  </si>
  <si>
    <t>08748592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</si>
  <si>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</si>
  <si>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</si>
  <si>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</si>
  <si>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</si>
  <si>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</si>
  <si>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</si>
  <si>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114050</t>
  </si>
  <si>
    <t>RODRIGUEZ CEPEDA MARTIN</t>
  </si>
  <si>
    <t>08024298</t>
  </si>
  <si>
    <t>114051</t>
  </si>
  <si>
    <t>ROJAS CORTEGANA DE LALUPU CARMEN YOLANDA</t>
  </si>
  <si>
    <t>07714630</t>
  </si>
  <si>
    <t>114052</t>
  </si>
  <si>
    <t>ROJAS RIVERA FELIPE DE JESUS</t>
  </si>
  <si>
    <t>07723763</t>
  </si>
  <si>
    <t>114053</t>
  </si>
  <si>
    <t>ROJAS ROMERO VICTOR</t>
  </si>
  <si>
    <t>07722407</t>
  </si>
  <si>
    <t>114054</t>
  </si>
  <si>
    <t>ROJAS RUIZ JUAN</t>
  </si>
  <si>
    <t>08509457</t>
  </si>
  <si>
    <t>114055</t>
  </si>
  <si>
    <t>ROJAS ZEVALLOS MIGUEL ANGEL</t>
  </si>
  <si>
    <t>07742935</t>
  </si>
  <si>
    <t>114057</t>
  </si>
  <si>
    <t>ROMERO ROMERO VICENTE</t>
  </si>
  <si>
    <t>08333306</t>
  </si>
  <si>
    <t>114059</t>
  </si>
  <si>
    <t>RUIZ RIVERA JUAN RICARDO</t>
  </si>
  <si>
    <t>08365072</t>
  </si>
  <si>
    <t>114062</t>
  </si>
  <si>
    <t>SALINAS MORENO SANTOS FORTUNATO</t>
  </si>
  <si>
    <t>07714626</t>
  </si>
  <si>
    <t>114063</t>
  </si>
  <si>
    <t>SANCHEZ CABANILLAS MAURO</t>
  </si>
  <si>
    <t>26724442</t>
  </si>
  <si>
    <t>114064</t>
  </si>
  <si>
    <t>SANCHEZ CABANILLAS ROGELIA</t>
  </si>
  <si>
    <t>08395833</t>
  </si>
  <si>
    <t>114065</t>
  </si>
  <si>
    <t>SANCHEZ CABANILLAS SALVADOR</t>
  </si>
  <si>
    <t>07742550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</si>
  <si>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</si>
  <si>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</si>
  <si>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</si>
  <si>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</si>
  <si>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</si>
  <si>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</si>
  <si>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</si>
  <si>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</si>
  <si>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</si>
  <si>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114072</t>
  </si>
  <si>
    <t>SEAS VILLAFANA JOSE GONZALO</t>
  </si>
  <si>
    <t>08484209</t>
  </si>
  <si>
    <t>114074</t>
  </si>
  <si>
    <t>SILVA CAMPOS ANATOLIO</t>
  </si>
  <si>
    <t>07166019</t>
  </si>
  <si>
    <t>114075</t>
  </si>
  <si>
    <t>SILVA FELIPE DAVID</t>
  </si>
  <si>
    <t>08332579</t>
  </si>
  <si>
    <t>114076</t>
  </si>
  <si>
    <t>SILVA PEREZ JUAN FRANCISCO</t>
  </si>
  <si>
    <t>06895208</t>
  </si>
  <si>
    <t>114077</t>
  </si>
  <si>
    <t>SOLANO LA TORRE ZOILA MERCEDES</t>
  </si>
  <si>
    <t>07714613</t>
  </si>
  <si>
    <t>114078</t>
  </si>
  <si>
    <t>SORDOMEZ BASALDUA ALICIA</t>
  </si>
  <si>
    <t>07743905</t>
  </si>
  <si>
    <t>114079</t>
  </si>
  <si>
    <t>SOTELO ASTOQUILCA ABRAHAM</t>
  </si>
  <si>
    <t>07700086</t>
  </si>
  <si>
    <t>114080</t>
  </si>
  <si>
    <t>SOTELO HUAMAN DE CAMPOS INOCENTA</t>
  </si>
  <si>
    <t>08442994</t>
  </si>
  <si>
    <t>114081</t>
  </si>
  <si>
    <t>SOTO MANRIQUE JACINTA MARIA</t>
  </si>
  <si>
    <t>10374482</t>
  </si>
  <si>
    <t>114300</t>
  </si>
  <si>
    <t>114084</t>
  </si>
  <si>
    <t>TELLO SALINAS NERIDA ENCARNACION</t>
  </si>
  <si>
    <t>07918818</t>
  </si>
  <si>
    <t>114087</t>
  </si>
  <si>
    <t>TOMASTO ALMIDON PILAR</t>
  </si>
  <si>
    <t>07742783</t>
  </si>
  <si>
    <t>114089</t>
  </si>
  <si>
    <t>TORRES BUSTOS SELINDA ROSA</t>
  </si>
  <si>
    <t>09251312</t>
  </si>
  <si>
    <t>114091</t>
  </si>
  <si>
    <t>URRESTI VASQUEZ CLITO</t>
  </si>
  <si>
    <t>08163489</t>
  </si>
  <si>
    <t>114092</t>
  </si>
  <si>
    <t>VALENCIA MENESES FELICITA</t>
  </si>
  <si>
    <t>07744667</t>
  </si>
  <si>
    <t>114094</t>
  </si>
  <si>
    <t>VALQUI CHAVEZ FELIX</t>
  </si>
  <si>
    <t>07735699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</si>
  <si>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</si>
  <si>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</si>
  <si>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</si>
  <si>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</si>
  <si>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</si>
  <si>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</si>
  <si>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</si>
  <si>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</si>
  <si>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</si>
  <si>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</si>
  <si>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</si>
  <si>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</si>
  <si>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</si>
  <si>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</si>
  <si>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SECRETARIA V</t>
  </si>
  <si>
    <t>07201185</t>
  </si>
  <si>
    <t>114108</t>
  </si>
  <si>
    <t>VELIZ RODRIGUEZ VDA DE TAVERA LUZ ANGELICA</t>
  </si>
  <si>
    <t>08697281</t>
  </si>
  <si>
    <t>114110</t>
  </si>
  <si>
    <t>VILCHEZ CHUQUILLANQUI PORFIRIO TEODORO</t>
  </si>
  <si>
    <t>07713541</t>
  </si>
  <si>
    <t>114111</t>
  </si>
  <si>
    <t>VILCHEZ HOYOS EUSEBIO</t>
  </si>
  <si>
    <t>08357918</t>
  </si>
  <si>
    <t>114112</t>
  </si>
  <si>
    <t>VILCHEZ LOZANO DE DAVILA EMERITA</t>
  </si>
  <si>
    <t>07745259</t>
  </si>
  <si>
    <t>114113</t>
  </si>
  <si>
    <t>VILLANUEVA OLIVARES ENEDINA</t>
  </si>
  <si>
    <t>15623748</t>
  </si>
  <si>
    <t>114601</t>
  </si>
  <si>
    <t>VILLANUEVA OLIVARES GREGORIO FIDENCIO</t>
  </si>
  <si>
    <t>07725972</t>
  </si>
  <si>
    <t>114114</t>
  </si>
  <si>
    <t>VILLAVICENCIO PALACIOS EDUARDO</t>
  </si>
  <si>
    <t>07700089</t>
  </si>
  <si>
    <t>114115</t>
  </si>
  <si>
    <t>WADSWORTH DELGADO VDA DE RAMIREZ NILDA JULIA</t>
  </si>
  <si>
    <t>TEC. EN LABORATORIO II</t>
  </si>
  <si>
    <t>08065606</t>
  </si>
  <si>
    <t>114116</t>
  </si>
  <si>
    <t>ZAFRA MEJIA LORENZO</t>
  </si>
  <si>
    <t>07126523</t>
  </si>
  <si>
    <t>113992</t>
  </si>
  <si>
    <t>ÑAÑEZ YAURIVILCA ARMANDO AMANCIO</t>
  </si>
  <si>
    <t>10383037</t>
  </si>
  <si>
    <t>114566</t>
  </si>
  <si>
    <t>114574</t>
  </si>
  <si>
    <t>RODRIGUEZ MEREGILDO VDA DE ATAUCURI MERCEDES</t>
  </si>
  <si>
    <t>07132466</t>
  </si>
  <si>
    <t>113837</t>
  </si>
  <si>
    <t>BLANCO CARRANZA ALBERTO JUAN</t>
  </si>
  <si>
    <t>MEDICO IV</t>
  </si>
  <si>
    <t>08784011</t>
  </si>
  <si>
    <t>113936</t>
  </si>
  <si>
    <t>HORNA GASCO JUANA MARIA</t>
  </si>
  <si>
    <t>JEFE/A DE DIVISION</t>
  </si>
  <si>
    <t>08721371</t>
  </si>
  <si>
    <t>F1</t>
  </si>
  <si>
    <t>113974</t>
  </si>
  <si>
    <t>MEDINA GAVIDIA AURELIO</t>
  </si>
  <si>
    <t>07930263</t>
  </si>
  <si>
    <t>F418</t>
  </si>
  <si>
    <t>114237</t>
  </si>
  <si>
    <t>RAMIREZ ARROYO HUMBERTO</t>
  </si>
  <si>
    <t>08844760</t>
  </si>
  <si>
    <t>114060</t>
  </si>
  <si>
    <t>SALAS BARRON VDA. DE HARO ROSA ELENA</t>
  </si>
  <si>
    <t>DIRECTOR/A</t>
  </si>
  <si>
    <t>07794600</t>
  </si>
  <si>
    <t>F319</t>
  </si>
  <si>
    <t>114096</t>
  </si>
  <si>
    <t>VASQUEZ ALVAREZ ANITA ELIZABETH</t>
  </si>
  <si>
    <t>07245352</t>
  </si>
  <si>
    <t>113940</t>
  </si>
  <si>
    <t>113810</t>
  </si>
  <si>
    <t>ALCAS IPANAQUE VDA DE TUESTA JUANA</t>
  </si>
  <si>
    <t>TEC.ESPECIALIZADO FISIOTERAPIA</t>
  </si>
  <si>
    <t>07718144</t>
  </si>
  <si>
    <t>55</t>
  </si>
  <si>
    <t>113812</t>
  </si>
  <si>
    <t>ALLCA CLAROS DE MELENDEZ SILVIA ADA</t>
  </si>
  <si>
    <t>06234665</t>
  </si>
  <si>
    <t>113825</t>
  </si>
  <si>
    <t>AREVALO NUREÑA SOFIA</t>
  </si>
  <si>
    <t>09139857</t>
  </si>
  <si>
    <t>113835</t>
  </si>
  <si>
    <t>BELLIDO PRADO NEMESIO</t>
  </si>
  <si>
    <t>07714508</t>
  </si>
  <si>
    <t>113839</t>
  </si>
  <si>
    <t>BORDA BARRON ERIK BAUDILIO</t>
  </si>
  <si>
    <t>10289469</t>
  </si>
  <si>
    <t>113842</t>
  </si>
  <si>
    <t>BRAÑEZ RODRIGUEZ GUZMAN MELITON</t>
  </si>
  <si>
    <t>09240532</t>
  </si>
  <si>
    <t>113851</t>
  </si>
  <si>
    <t>CACERES LEON ARTURO</t>
  </si>
  <si>
    <t>09673216</t>
  </si>
  <si>
    <t>113858</t>
  </si>
  <si>
    <t>CANDIOTTI ARROSPIDE EMILIA YOLANDA</t>
  </si>
  <si>
    <t>08696751</t>
  </si>
  <si>
    <t>113860</t>
  </si>
  <si>
    <t>CARREÑO CALERO JULIO RAUL</t>
  </si>
  <si>
    <t>15625556</t>
  </si>
  <si>
    <t>113862</t>
  </si>
  <si>
    <t>CASAVERDE MOTTA ISMAEL</t>
  </si>
  <si>
    <t>07607919</t>
  </si>
  <si>
    <t>113871</t>
  </si>
  <si>
    <t>CHAPI AGUILAR DE CIRILO CLEMENTINA</t>
  </si>
  <si>
    <t>TEC.ESPECIALIZADO LABORATORIO</t>
  </si>
  <si>
    <t>08372176</t>
  </si>
  <si>
    <t>113883</t>
  </si>
  <si>
    <t>CUEVA OROZCO CARMEN VENTURA</t>
  </si>
  <si>
    <t>10530733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</si>
  <si>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</si>
  <si>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</si>
  <si>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</si>
  <si>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</si>
  <si>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</si>
  <si>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</si>
  <si>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113896</t>
  </si>
  <si>
    <t>DI PAOLO CUNEO LUDOVICO</t>
  </si>
  <si>
    <t>07782237</t>
  </si>
  <si>
    <t>113900</t>
  </si>
  <si>
    <t>DONAYRE HERNANDEZ JOSE ADRIAN</t>
  </si>
  <si>
    <t>07728336</t>
  </si>
  <si>
    <t>114220</t>
  </si>
  <si>
    <t>ELGUERA CORONEL JUDITH ELISABETH</t>
  </si>
  <si>
    <t>07324226</t>
  </si>
  <si>
    <t>28</t>
  </si>
  <si>
    <t>113909</t>
  </si>
  <si>
    <t>ESTEBAN AQUINO NOEMI AQUILA</t>
  </si>
  <si>
    <t>07737278</t>
  </si>
  <si>
    <t>113912</t>
  </si>
  <si>
    <t>FERNANDEZ GALLEGOS MANUEL ELEUTERIO</t>
  </si>
  <si>
    <t>08213283</t>
  </si>
  <si>
    <t>113926</t>
  </si>
  <si>
    <t>GUEVARA BOCANEGRA MARGARITA</t>
  </si>
  <si>
    <t>07125083</t>
  </si>
  <si>
    <t>113927</t>
  </si>
  <si>
    <t>GUEVARA CARRASCO MARIA AMPARO</t>
  </si>
  <si>
    <t>08785035</t>
  </si>
  <si>
    <t>113931</t>
  </si>
  <si>
    <t>GUTIERREZ HIDALGO EDMUNDO</t>
  </si>
  <si>
    <t>TEC.ESPECIALIZADO RAYOS X</t>
  </si>
  <si>
    <t>07715276</t>
  </si>
  <si>
    <t>113941</t>
  </si>
  <si>
    <t>IGREDA SALAZAR DE LAOS VICTORIA</t>
  </si>
  <si>
    <t>09077636</t>
  </si>
  <si>
    <t>113942</t>
  </si>
  <si>
    <t>INFANTE CUIZANO ALFREDO EUSEBIO</t>
  </si>
  <si>
    <t>06205667</t>
  </si>
  <si>
    <t>113973</t>
  </si>
  <si>
    <t>MATOS SANCHEZ DELIA ANTOLINA</t>
  </si>
  <si>
    <t>10309098</t>
  </si>
  <si>
    <t>84</t>
  </si>
  <si>
    <t>113980</t>
  </si>
  <si>
    <t>MESTAS NUÑEZ AUREA AMALIA DORIS</t>
  </si>
  <si>
    <t>07184768</t>
  </si>
  <si>
    <t>MONTENEGRO OLCESE GUILLERMO</t>
  </si>
  <si>
    <t>06647121</t>
  </si>
  <si>
    <t>113988</t>
  </si>
  <si>
    <t>MORI ROMERO GROVER INOCENTE</t>
  </si>
  <si>
    <t>08269806</t>
  </si>
  <si>
    <t>113998</t>
  </si>
  <si>
    <t>OLANO LUDEÑA PEDRO ELISEO</t>
  </si>
  <si>
    <t>06849029</t>
  </si>
  <si>
    <t>114634</t>
  </si>
  <si>
    <t>ORTIZ VALENCIA JOSE JOAQUIN</t>
  </si>
  <si>
    <t>07336681</t>
  </si>
  <si>
    <t>114012</t>
  </si>
  <si>
    <t>PALOMINO MENESES JULIO PEREGRINO</t>
  </si>
  <si>
    <t>07065098</t>
  </si>
  <si>
    <t>114022</t>
  </si>
  <si>
    <t>PINEDO MAS ABRAHAM</t>
  </si>
  <si>
    <t>07709292</t>
  </si>
  <si>
    <t>114026</t>
  </si>
  <si>
    <t>PONCE CORNEJO CARLOS MANUEL</t>
  </si>
  <si>
    <t>07714625</t>
  </si>
  <si>
    <t>114027</t>
  </si>
  <si>
    <t>PORTELLA LOPEZ VDA DE PAREDES ESTILITA</t>
  </si>
  <si>
    <t>07207154</t>
  </si>
  <si>
    <t>114035</t>
  </si>
  <si>
    <t>QUIROZ RODRIGUEZ NILA ADELA</t>
  </si>
  <si>
    <t>07566147</t>
  </si>
  <si>
    <t>114038</t>
  </si>
  <si>
    <t>RABINES VALDERRAMA HEBERT TULIO</t>
  </si>
  <si>
    <t>07786679</t>
  </si>
  <si>
    <t>114514</t>
  </si>
  <si>
    <t>RIOS DELGADO CLARA MARIA</t>
  </si>
  <si>
    <t>07706405</t>
  </si>
  <si>
    <t>114049</t>
  </si>
  <si>
    <t>ROCCA ZARABIA MARIA SALOME</t>
  </si>
  <si>
    <t>08520348</t>
  </si>
  <si>
    <t>114628</t>
  </si>
  <si>
    <t>SAAVEDRA VILLALOBOS VDA DE DIAZ BERTHA CLOTIL</t>
  </si>
  <si>
    <t>10555457</t>
  </si>
  <si>
    <t>114212</t>
  </si>
  <si>
    <t>SANCHEZ PRETTO FELIPE TEODOSIO</t>
  </si>
  <si>
    <t>25621555</t>
  </si>
  <si>
    <t>114066</t>
  </si>
  <si>
    <t>SANCHEZ VDA DE LOZANO ANTONIA TRINIDAD</t>
  </si>
  <si>
    <t>CARGO A MODIFICAR</t>
  </si>
  <si>
    <t>07232938</t>
  </si>
  <si>
    <t>114088</t>
  </si>
  <si>
    <t>TORRES AGUILAR VICTOR GUSTAVO</t>
  </si>
  <si>
    <t>07935315</t>
  </si>
  <si>
    <t>114093</t>
  </si>
  <si>
    <t>VALLEJOS ALFARO MARIA CONSUELO</t>
  </si>
  <si>
    <t>07836926</t>
  </si>
  <si>
    <t>114107</t>
  </si>
  <si>
    <t>VELASQUEZ GUERRA JUSTINA</t>
  </si>
  <si>
    <t>07903807</t>
  </si>
  <si>
    <t>114109</t>
  </si>
  <si>
    <t>VENERO DE MOLERO DINA</t>
  </si>
  <si>
    <t>25487322</t>
  </si>
  <si>
    <t>114637</t>
  </si>
  <si>
    <t>ALVARADO GALLOSO VDA DE MANRIQUE MARIA DELIA</t>
  </si>
  <si>
    <t>08731779</t>
  </si>
  <si>
    <t>114723</t>
  </si>
  <si>
    <t>AVENDAÑO REGALADO VDA DE ROSAS LIDIA</t>
  </si>
  <si>
    <t>08096337</t>
  </si>
  <si>
    <t>114758</t>
  </si>
  <si>
    <t>CALDAS SIFUENTES VDA DE QUISPE EPIFANIA</t>
  </si>
  <si>
    <t>07161837</t>
  </si>
  <si>
    <t>114589</t>
  </si>
  <si>
    <t>DAZA CHUQUIBALA VDA. DE CHAVEZ MARIA</t>
  </si>
  <si>
    <t>139902</t>
  </si>
  <si>
    <t>HUAYTA RAMIREZ LUIS BERNARDO</t>
  </si>
  <si>
    <t>10590829</t>
  </si>
  <si>
    <t>114577</t>
  </si>
  <si>
    <t>LEON ADRIANZEN VDA. DE CAIRAMPOMA FRANCISCA</t>
  </si>
  <si>
    <t>07817500</t>
  </si>
  <si>
    <t>114724</t>
  </si>
  <si>
    <t>OCAMPO VILLACORTA VDA DE GARCIA MARIA OLIVIA</t>
  </si>
  <si>
    <t>ELECTRICISTA II</t>
  </si>
  <si>
    <t>07709674</t>
  </si>
  <si>
    <t>114769</t>
  </si>
  <si>
    <t>OLANDA PEREZ CELINA</t>
  </si>
  <si>
    <t>06903632</t>
  </si>
  <si>
    <t>114704</t>
  </si>
  <si>
    <t>OQUENDO MARQUEZ VDA DE ALVARADO JULIA ANGELIC</t>
  </si>
  <si>
    <t>06921599</t>
  </si>
  <si>
    <t>114757</t>
  </si>
  <si>
    <t>RAMIREZ PACHECO VDA DE PEREZ ENEDINA.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</si>
  <si>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</si>
  <si>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</si>
  <si>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</si>
  <si>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</si>
  <si>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</si>
  <si>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</si>
  <si>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114701</t>
  </si>
  <si>
    <t>ROSEMBERG ROJAS VDA DE SANTISTEBAN MARTHA</t>
  </si>
  <si>
    <t>07735611</t>
  </si>
  <si>
    <t>114705</t>
  </si>
  <si>
    <t>TIMOTEO ALVA VDA DE CCORA ELADIA</t>
  </si>
  <si>
    <t>09040617</t>
  </si>
  <si>
    <t>114159</t>
  </si>
  <si>
    <t>VILLANUEVA OLIVARES ENEDINA.</t>
  </si>
  <si>
    <t>114165</t>
  </si>
  <si>
    <t>*SUSPEN   GUEVARA CHAVEZ LILI MARLENE</t>
  </si>
  <si>
    <t>114154</t>
  </si>
  <si>
    <t>*SUSPEN   TUESTA GALLEGOS BRIYAM MAURICI</t>
  </si>
  <si>
    <t>114254</t>
  </si>
  <si>
    <t>BALDOCEDA SORIA DE JULCA VICTORIA</t>
  </si>
  <si>
    <t>07064766</t>
  </si>
  <si>
    <t>114535</t>
  </si>
  <si>
    <t>BARDALES VDA DE MARAVI EDITH</t>
  </si>
  <si>
    <t>08378093</t>
  </si>
  <si>
    <t>114119</t>
  </si>
  <si>
    <t>BECERRA BUSTAMANTE VDA DE ZAFRA ALBERTINA</t>
  </si>
  <si>
    <t>08682695</t>
  </si>
  <si>
    <t>114120</t>
  </si>
  <si>
    <t>BRAVO DURAN VDA DE ARCE ALEJANDRA</t>
  </si>
  <si>
    <t>08725124</t>
  </si>
  <si>
    <t>114121</t>
  </si>
  <si>
    <t>CANCHIS SORIA VDA DE LOZANO ROSA</t>
  </si>
  <si>
    <t>AUX. DE NUTRICION II</t>
  </si>
  <si>
    <t>07711447</t>
  </si>
  <si>
    <t>114123</t>
  </si>
  <si>
    <t>CHACON VILCHEZ VDA DE LOZANO MARIA ODILIA</t>
  </si>
  <si>
    <t>06069697</t>
  </si>
  <si>
    <t>114466</t>
  </si>
  <si>
    <t>CULQUIPOMA OLIVERA VDA DE LINARES MARIA SUSAN</t>
  </si>
  <si>
    <t>09035878</t>
  </si>
  <si>
    <t>114125</t>
  </si>
  <si>
    <t>DAGA BORJA EDUVIGUES</t>
  </si>
  <si>
    <t>06612655</t>
  </si>
  <si>
    <t>114126</t>
  </si>
  <si>
    <t>DE LA CRUZ VDA DE MENDOZA LILIA FLAVIA.</t>
  </si>
  <si>
    <t>TRABAJADOR DE SERVICIOS II</t>
  </si>
  <si>
    <t>114127</t>
  </si>
  <si>
    <t>FERNANDEZ ROSALES VDA DE ROJAS MARIA GENARA</t>
  </si>
  <si>
    <t>08626732</t>
  </si>
  <si>
    <t>114314</t>
  </si>
  <si>
    <t>HERRERA CANCHIS VDA DE OJEDA HERMINIA</t>
  </si>
  <si>
    <t>07705751</t>
  </si>
  <si>
    <t>114443</t>
  </si>
  <si>
    <t>HUERTAS RODRIGUEZ DE PIZARRO JUANA</t>
  </si>
  <si>
    <t>07731566</t>
  </si>
  <si>
    <t>114534</t>
  </si>
  <si>
    <t>LOVON TARAPAQUI VDA DE PACHECO JOSEFINA</t>
  </si>
  <si>
    <t>10709446</t>
  </si>
  <si>
    <t>114134</t>
  </si>
  <si>
    <t>MARIÑO ARANA ROSANA LUPE</t>
  </si>
  <si>
    <t>09584735</t>
  </si>
  <si>
    <t>114135</t>
  </si>
  <si>
    <t>MEDRANO ROMERO GLORIA RAQUEL</t>
  </si>
  <si>
    <t>09793568</t>
  </si>
  <si>
    <t>114136</t>
  </si>
  <si>
    <t>MEJIA RAMIREZ MARIA ISOLINA</t>
  </si>
  <si>
    <t>07745972</t>
  </si>
  <si>
    <t>114141</t>
  </si>
  <si>
    <t>PALACIOS AGUIRRE VDA DE CASTAMAN CARMEN A</t>
  </si>
  <si>
    <t>06711017</t>
  </si>
  <si>
    <t>NRA2</t>
  </si>
  <si>
    <t>114305</t>
  </si>
  <si>
    <t>PALOMARES VDA DE TACZA AUSTRAGILDA</t>
  </si>
  <si>
    <t>20429795</t>
  </si>
  <si>
    <t>114144</t>
  </si>
  <si>
    <t>QUISPE GONZA DE AUCCA INOCENCIA</t>
  </si>
  <si>
    <t>07946050</t>
  </si>
  <si>
    <t>RAMIREZ VDA DE VELA MARIA LUISA</t>
  </si>
  <si>
    <t>25427124</t>
  </si>
  <si>
    <t>114145</t>
  </si>
  <si>
    <t>RAMOS SANDOVAL MAGDA</t>
  </si>
  <si>
    <t>07738466</t>
  </si>
  <si>
    <t>114146</t>
  </si>
  <si>
    <t>RAMOS SANDOVAL SILVIA</t>
  </si>
  <si>
    <t>07731509</t>
  </si>
  <si>
    <t>114241</t>
  </si>
  <si>
    <t>114151</t>
  </si>
  <si>
    <t>SAUÑE CARDENAS VDA DE TUESTA OLIMPIA MARCELA.</t>
  </si>
  <si>
    <t>114152</t>
  </si>
  <si>
    <t>SOTELO ZUÑIGA VDA DE CONDOR HUAMAN LUCRECIA</t>
  </si>
  <si>
    <t>07700232</t>
  </si>
  <si>
    <t>114153</t>
  </si>
  <si>
    <t>TAIPE SALAZAR VDA DE ASTOQUILCA MAXIMILIANA</t>
  </si>
  <si>
    <t>09080446</t>
  </si>
  <si>
    <t>114156</t>
  </si>
  <si>
    <t>URBANO UGARTE VDA DE CACHAY MARIA CASILDA</t>
  </si>
  <si>
    <t>06079045</t>
  </si>
  <si>
    <t>114250</t>
  </si>
  <si>
    <t>VASQUEZ CALDERON VDA DE VASQUEZ HERMILA</t>
  </si>
  <si>
    <t>08622482</t>
  </si>
  <si>
    <t>114243</t>
  </si>
  <si>
    <t>VILLANUEVA PAREDES VDA DE JARA MARINA CONSUEL</t>
  </si>
  <si>
    <t>08356952</t>
  </si>
  <si>
    <t>114160</t>
  </si>
  <si>
    <t>VILLAR MARTINEZ MARIA</t>
  </si>
  <si>
    <t>08953849</t>
  </si>
  <si>
    <t>114161</t>
  </si>
  <si>
    <t>ZEVALLOS CARDENAS GLADYS</t>
  </si>
  <si>
    <t>06704950</t>
  </si>
  <si>
    <t>114117</t>
  </si>
  <si>
    <t>ACEVEDO ZORRILLA VDA DE OTAROLA GLICERIA</t>
  </si>
  <si>
    <t>10062688</t>
  </si>
  <si>
    <t>114122</t>
  </si>
  <si>
    <t>CARBONE PIANA ISABEL</t>
  </si>
  <si>
    <t>07835637</t>
  </si>
  <si>
    <t>114504</t>
  </si>
  <si>
    <t>CASTAÑEDA REYES VDA DE VEGA ROSA</t>
  </si>
  <si>
    <t>08730919</t>
  </si>
  <si>
    <t>114312</t>
  </si>
  <si>
    <t>GARCIA IBAÑEZ VDA DE VARGAS ZONIA NOEMI</t>
  </si>
  <si>
    <t>07718112</t>
  </si>
  <si>
    <t>114128</t>
  </si>
  <si>
    <t>GUZMAN BERNAL EVELYN ROSE</t>
  </si>
  <si>
    <t>09672974</t>
  </si>
  <si>
    <t>114129</t>
  </si>
  <si>
    <t>HERNANDEZ LEON VDA DE CORZO MERCEDES EDELMIRA</t>
  </si>
  <si>
    <t>MEDICO CIRUJANO</t>
  </si>
  <si>
    <t>06679580</t>
  </si>
  <si>
    <t>114132</t>
  </si>
  <si>
    <t>LEON GUEVARA VDA VERGARA PASTORA V</t>
  </si>
  <si>
    <t>ABOGADO I</t>
  </si>
  <si>
    <t>07733566</t>
  </si>
  <si>
    <t>114140</t>
  </si>
  <si>
    <t>ORTIZ TRUJILLO DE REAÑO EMILIA APOLINARIA</t>
  </si>
  <si>
    <t>07908759</t>
  </si>
  <si>
    <t>114143</t>
  </si>
  <si>
    <t>POLAR CORRALES CARMEN ROSA</t>
  </si>
  <si>
    <t>08197020</t>
  </si>
  <si>
    <t>114150</t>
  </si>
  <si>
    <t>SANCHEZ VDA DE LOZANO ANTONIA TRINIDAD.</t>
  </si>
  <si>
    <t>114157</t>
  </si>
  <si>
    <t>114158</t>
  </si>
  <si>
    <t>VERGARA LEON TAMARA</t>
  </si>
  <si>
    <t>07752157</t>
  </si>
  <si>
    <t>114233</t>
  </si>
  <si>
    <t>CARO ROSSEL VDA DE AVILA YRINA</t>
  </si>
  <si>
    <t>07611170</t>
  </si>
  <si>
    <t>FUENTE FINANCIAMIENTO : RECURSOS ORDINARIOS</t>
  </si>
  <si>
    <t>Nº
PLAZA</t>
  </si>
  <si>
    <t>PENSION</t>
  </si>
  <si>
    <t>SUB-TOTAL
PENSIONES</t>
  </si>
  <si>
    <t>LIQUIDO
PENSIONES</t>
  </si>
  <si>
    <t>*SUSPEN   HURTADO ALVA GRACIELA VICTORIA</t>
  </si>
  <si>
    <t>DECLARACION JURADA DE EJECUCIÓN DE PAGO DE PENSIONES
MES OCTUBRE 2012</t>
  </si>
  <si>
    <t>DESCUEN
TOS</t>
  </si>
  <si>
    <t>DECLARACION JURADA DE EJECUCIÓN DE PAGO PERSONAL CAS
MES OCTUBRE 2012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</si>
</sst>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,\ yyyy"/>
    <numFmt numFmtId="173" formatCode="0#"/>
    <numFmt numFmtId="174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b/>
      <sz val="16"/>
      <name val="Arial"/>
      <family val="2"/>
    </font>
    <font>
      <sz val="10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7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3" fontId="15" fillId="33" borderId="13" xfId="48" applyNumberFormat="1" applyFont="1" applyFill="1" applyBorder="1" applyAlignment="1">
      <alignment vertical="center"/>
    </xf>
    <xf numFmtId="4" fontId="15" fillId="33" borderId="12" xfId="48" applyNumberFormat="1" applyFont="1" applyFill="1" applyBorder="1" applyAlignment="1">
      <alignment vertical="center"/>
    </xf>
    <xf numFmtId="4" fontId="15" fillId="33" borderId="11" xfId="48" applyNumberFormat="1" applyFont="1" applyFill="1" applyBorder="1" applyAlignment="1">
      <alignment vertical="center"/>
    </xf>
    <xf numFmtId="3" fontId="15" fillId="34" borderId="13" xfId="48" applyNumberFormat="1" applyFont="1" applyFill="1" applyBorder="1" applyAlignment="1">
      <alignment vertical="center"/>
    </xf>
    <xf numFmtId="4" fontId="15" fillId="34" borderId="12" xfId="48" applyNumberFormat="1" applyFont="1" applyFill="1" applyBorder="1" applyAlignment="1">
      <alignment vertical="center"/>
    </xf>
    <xf numFmtId="4" fontId="15" fillId="33" borderId="14" xfId="48" applyNumberFormat="1" applyFont="1" applyFill="1" applyBorder="1" applyAlignment="1">
      <alignment vertical="center"/>
    </xf>
    <xf numFmtId="3" fontId="15" fillId="35" borderId="13" xfId="48" applyNumberFormat="1" applyFont="1" applyFill="1" applyBorder="1" applyAlignment="1">
      <alignment vertical="center"/>
    </xf>
    <xf numFmtId="4" fontId="15" fillId="35" borderId="15" xfId="48" applyNumberFormat="1" applyFont="1" applyFill="1" applyBorder="1" applyAlignment="1">
      <alignment vertical="center"/>
    </xf>
    <xf numFmtId="4" fontId="15" fillId="36" borderId="12" xfId="48" applyNumberFormat="1" applyFont="1" applyFill="1" applyBorder="1" applyAlignment="1">
      <alignment horizontal="right" vertical="center"/>
    </xf>
    <xf numFmtId="4" fontId="15" fillId="35" borderId="13" xfId="48" applyNumberFormat="1" applyFont="1" applyFill="1" applyBorder="1" applyAlignment="1">
      <alignment vertical="center"/>
    </xf>
    <xf numFmtId="4" fontId="15" fillId="33" borderId="16" xfId="48" applyNumberFormat="1" applyFont="1" applyFill="1" applyBorder="1" applyAlignment="1">
      <alignment horizontal="right" vertical="center"/>
    </xf>
    <xf numFmtId="4" fontId="15" fillId="35" borderId="14" xfId="48" applyNumberFormat="1" applyFont="1" applyFill="1" applyBorder="1" applyAlignment="1">
      <alignment horizontal="right" vertical="center"/>
    </xf>
    <xf numFmtId="4" fontId="15" fillId="35" borderId="16" xfId="48" applyNumberFormat="1" applyFont="1" applyFill="1" applyBorder="1" applyAlignment="1">
      <alignment horizontal="right" vertical="center"/>
    </xf>
    <xf numFmtId="4" fontId="15" fillId="36" borderId="12" xfId="48" applyNumberFormat="1" applyFont="1" applyFill="1" applyBorder="1" applyAlignment="1">
      <alignment vertical="center"/>
    </xf>
    <xf numFmtId="0" fontId="7" fillId="33" borderId="17" xfId="0" applyFont="1" applyFill="1" applyBorder="1" applyAlignment="1">
      <alignment horizontal="center" vertical="center" wrapText="1"/>
    </xf>
    <xf numFmtId="3" fontId="15" fillId="33" borderId="14" xfId="48" applyNumberFormat="1" applyFont="1" applyFill="1" applyBorder="1" applyAlignment="1">
      <alignment horizontal="right" vertical="center"/>
    </xf>
    <xf numFmtId="4" fontId="15" fillId="33" borderId="16" xfId="48" applyNumberFormat="1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 wrapText="1"/>
    </xf>
    <xf numFmtId="3" fontId="16" fillId="33" borderId="19" xfId="48" applyNumberFormat="1" applyFont="1" applyFill="1" applyBorder="1" applyAlignment="1">
      <alignment vertical="center"/>
    </xf>
    <xf numFmtId="4" fontId="16" fillId="33" borderId="20" xfId="48" applyNumberFormat="1" applyFont="1" applyFill="1" applyBorder="1" applyAlignment="1">
      <alignment vertical="center"/>
    </xf>
    <xf numFmtId="4" fontId="16" fillId="33" borderId="21" xfId="48" applyNumberFormat="1" applyFont="1" applyFill="1" applyBorder="1" applyAlignment="1">
      <alignment vertical="center"/>
    </xf>
    <xf numFmtId="3" fontId="16" fillId="33" borderId="22" xfId="48" applyNumberFormat="1" applyFont="1" applyFill="1" applyBorder="1" applyAlignment="1">
      <alignment vertical="center"/>
    </xf>
    <xf numFmtId="4" fontId="15" fillId="33" borderId="23" xfId="48" applyNumberFormat="1" applyFont="1" applyFill="1" applyBorder="1" applyAlignment="1">
      <alignment vertical="center"/>
    </xf>
    <xf numFmtId="3" fontId="16" fillId="34" borderId="19" xfId="48" applyNumberFormat="1" applyFont="1" applyFill="1" applyBorder="1" applyAlignment="1">
      <alignment vertical="center"/>
    </xf>
    <xf numFmtId="4" fontId="16" fillId="34" borderId="24" xfId="48" applyNumberFormat="1" applyFont="1" applyFill="1" applyBorder="1" applyAlignment="1">
      <alignment vertical="center"/>
    </xf>
    <xf numFmtId="4" fontId="16" fillId="33" borderId="25" xfId="48" applyNumberFormat="1" applyFont="1" applyFill="1" applyBorder="1" applyAlignment="1">
      <alignment vertical="center"/>
    </xf>
    <xf numFmtId="4" fontId="16" fillId="34" borderId="20" xfId="48" applyNumberFormat="1" applyFont="1" applyFill="1" applyBorder="1" applyAlignment="1">
      <alignment vertical="center"/>
    </xf>
    <xf numFmtId="3" fontId="16" fillId="35" borderId="19" xfId="48" applyNumberFormat="1" applyFont="1" applyFill="1" applyBorder="1" applyAlignment="1">
      <alignment vertical="center"/>
    </xf>
    <xf numFmtId="4" fontId="16" fillId="35" borderId="26" xfId="48" applyNumberFormat="1" applyFont="1" applyFill="1" applyBorder="1" applyAlignment="1">
      <alignment vertical="center"/>
    </xf>
    <xf numFmtId="4" fontId="15" fillId="36" borderId="23" xfId="48" applyNumberFormat="1" applyFont="1" applyFill="1" applyBorder="1" applyAlignment="1">
      <alignment vertical="center"/>
    </xf>
    <xf numFmtId="4" fontId="16" fillId="35" borderId="22" xfId="48" applyNumberFormat="1" applyFont="1" applyFill="1" applyBorder="1" applyAlignment="1">
      <alignment vertical="center"/>
    </xf>
    <xf numFmtId="4" fontId="16" fillId="33" borderId="27" xfId="48" applyNumberFormat="1" applyFont="1" applyFill="1" applyBorder="1" applyAlignment="1">
      <alignment vertical="center"/>
    </xf>
    <xf numFmtId="4" fontId="16" fillId="35" borderId="28" xfId="48" applyNumberFormat="1" applyFont="1" applyFill="1" applyBorder="1" applyAlignment="1">
      <alignment vertical="center"/>
    </xf>
    <xf numFmtId="4" fontId="16" fillId="35" borderId="27" xfId="48" applyNumberFormat="1" applyFont="1" applyFill="1" applyBorder="1" applyAlignment="1">
      <alignment vertical="center"/>
    </xf>
    <xf numFmtId="4" fontId="16" fillId="36" borderId="23" xfId="48" applyNumberFormat="1" applyFont="1" applyFill="1" applyBorder="1" applyAlignment="1">
      <alignment vertical="center"/>
    </xf>
    <xf numFmtId="0" fontId="7" fillId="33" borderId="29" xfId="0" applyFont="1" applyFill="1" applyBorder="1" applyAlignment="1">
      <alignment horizontal="center" vertical="center" wrapText="1"/>
    </xf>
    <xf numFmtId="3" fontId="15" fillId="33" borderId="28" xfId="48" applyNumberFormat="1" applyFont="1" applyFill="1" applyBorder="1" applyAlignment="1">
      <alignment horizontal="right" vertical="center"/>
    </xf>
    <xf numFmtId="4" fontId="15" fillId="33" borderId="27" xfId="48" applyNumberFormat="1" applyFont="1" applyFill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3" fontId="16" fillId="33" borderId="31" xfId="48" applyNumberFormat="1" applyFont="1" applyFill="1" applyBorder="1" applyAlignment="1">
      <alignment vertical="center"/>
    </xf>
    <xf numFmtId="4" fontId="16" fillId="33" borderId="23" xfId="48" applyNumberFormat="1" applyFont="1" applyFill="1" applyBorder="1" applyAlignment="1">
      <alignment vertical="center"/>
    </xf>
    <xf numFmtId="4" fontId="16" fillId="33" borderId="32" xfId="48" applyNumberFormat="1" applyFont="1" applyFill="1" applyBorder="1" applyAlignment="1">
      <alignment vertical="center"/>
    </xf>
    <xf numFmtId="3" fontId="16" fillId="34" borderId="31" xfId="48" applyNumberFormat="1" applyFont="1" applyFill="1" applyBorder="1" applyAlignment="1">
      <alignment vertical="center"/>
    </xf>
    <xf numFmtId="4" fontId="16" fillId="34" borderId="33" xfId="48" applyNumberFormat="1" applyFont="1" applyFill="1" applyBorder="1" applyAlignment="1">
      <alignment vertical="center"/>
    </xf>
    <xf numFmtId="4" fontId="16" fillId="33" borderId="34" xfId="48" applyNumberFormat="1" applyFont="1" applyFill="1" applyBorder="1" applyAlignment="1">
      <alignment vertical="center"/>
    </xf>
    <xf numFmtId="4" fontId="16" fillId="34" borderId="23" xfId="48" applyNumberFormat="1" applyFont="1" applyFill="1" applyBorder="1" applyAlignment="1">
      <alignment vertical="center"/>
    </xf>
    <xf numFmtId="3" fontId="16" fillId="35" borderId="31" xfId="48" applyNumberFormat="1" applyFont="1" applyFill="1" applyBorder="1" applyAlignment="1">
      <alignment vertical="center"/>
    </xf>
    <xf numFmtId="4" fontId="16" fillId="35" borderId="35" xfId="48" applyNumberFormat="1" applyFont="1" applyFill="1" applyBorder="1" applyAlignment="1">
      <alignment vertical="center"/>
    </xf>
    <xf numFmtId="4" fontId="16" fillId="35" borderId="31" xfId="48" applyNumberFormat="1" applyFont="1" applyFill="1" applyBorder="1" applyAlignment="1">
      <alignment vertical="center"/>
    </xf>
    <xf numFmtId="4" fontId="16" fillId="33" borderId="33" xfId="48" applyNumberFormat="1" applyFont="1" applyFill="1" applyBorder="1" applyAlignment="1">
      <alignment vertical="center"/>
    </xf>
    <xf numFmtId="4" fontId="16" fillId="35" borderId="34" xfId="48" applyNumberFormat="1" applyFont="1" applyFill="1" applyBorder="1" applyAlignment="1">
      <alignment vertical="center"/>
    </xf>
    <xf numFmtId="4" fontId="16" fillId="35" borderId="33" xfId="48" applyNumberFormat="1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3" fontId="16" fillId="33" borderId="19" xfId="48" applyNumberFormat="1" applyFont="1" applyFill="1" applyBorder="1" applyAlignment="1">
      <alignment horizontal="right" vertical="center"/>
    </xf>
    <xf numFmtId="4" fontId="16" fillId="33" borderId="24" xfId="48" applyNumberFormat="1" applyFont="1" applyFill="1" applyBorder="1" applyAlignment="1">
      <alignment vertical="center"/>
    </xf>
    <xf numFmtId="3" fontId="16" fillId="33" borderId="31" xfId="48" applyNumberFormat="1" applyFont="1" applyFill="1" applyBorder="1" applyAlignment="1">
      <alignment horizontal="right" vertical="center"/>
    </xf>
    <xf numFmtId="3" fontId="15" fillId="33" borderId="31" xfId="48" applyNumberFormat="1" applyFont="1" applyFill="1" applyBorder="1" applyAlignment="1">
      <alignment vertical="center"/>
    </xf>
    <xf numFmtId="0" fontId="8" fillId="33" borderId="36" xfId="0" applyFont="1" applyFill="1" applyBorder="1" applyAlignment="1">
      <alignment horizontal="center" vertical="center"/>
    </xf>
    <xf numFmtId="3" fontId="16" fillId="33" borderId="37" xfId="48" applyNumberFormat="1" applyFont="1" applyFill="1" applyBorder="1" applyAlignment="1">
      <alignment vertical="center"/>
    </xf>
    <xf numFmtId="4" fontId="16" fillId="33" borderId="38" xfId="48" applyNumberFormat="1" applyFont="1" applyFill="1" applyBorder="1" applyAlignment="1">
      <alignment vertical="center"/>
    </xf>
    <xf numFmtId="4" fontId="16" fillId="33" borderId="39" xfId="48" applyNumberFormat="1" applyFont="1" applyFill="1" applyBorder="1" applyAlignment="1">
      <alignment vertical="center"/>
    </xf>
    <xf numFmtId="3" fontId="16" fillId="33" borderId="40" xfId="48" applyNumberFormat="1" applyFont="1" applyFill="1" applyBorder="1" applyAlignment="1">
      <alignment vertical="center"/>
    </xf>
    <xf numFmtId="3" fontId="16" fillId="34" borderId="37" xfId="48" applyNumberFormat="1" applyFont="1" applyFill="1" applyBorder="1" applyAlignment="1">
      <alignment vertical="center"/>
    </xf>
    <xf numFmtId="4" fontId="16" fillId="34" borderId="41" xfId="48" applyNumberFormat="1" applyFont="1" applyFill="1" applyBorder="1" applyAlignment="1">
      <alignment vertical="center"/>
    </xf>
    <xf numFmtId="4" fontId="16" fillId="33" borderId="42" xfId="48" applyNumberFormat="1" applyFont="1" applyFill="1" applyBorder="1" applyAlignment="1">
      <alignment vertical="center"/>
    </xf>
    <xf numFmtId="4" fontId="16" fillId="34" borderId="38" xfId="48" applyNumberFormat="1" applyFont="1" applyFill="1" applyBorder="1" applyAlignment="1">
      <alignment vertical="center"/>
    </xf>
    <xf numFmtId="3" fontId="16" fillId="35" borderId="37" xfId="48" applyNumberFormat="1" applyFont="1" applyFill="1" applyBorder="1" applyAlignment="1">
      <alignment vertical="center"/>
    </xf>
    <xf numFmtId="4" fontId="16" fillId="35" borderId="43" xfId="48" applyNumberFormat="1" applyFont="1" applyFill="1" applyBorder="1" applyAlignment="1">
      <alignment vertical="center"/>
    </xf>
    <xf numFmtId="0" fontId="8" fillId="33" borderId="44" xfId="0" applyFont="1" applyFill="1" applyBorder="1" applyAlignment="1">
      <alignment horizontal="center" vertical="center"/>
    </xf>
    <xf numFmtId="3" fontId="16" fillId="33" borderId="40" xfId="48" applyNumberFormat="1" applyFont="1" applyFill="1" applyBorder="1" applyAlignment="1">
      <alignment horizontal="right" vertical="center"/>
    </xf>
    <xf numFmtId="4" fontId="16" fillId="33" borderId="45" xfId="48" applyNumberFormat="1" applyFont="1" applyFill="1" applyBorder="1" applyAlignment="1">
      <alignment vertical="center"/>
    </xf>
    <xf numFmtId="4" fontId="15" fillId="33" borderId="12" xfId="48" applyNumberFormat="1" applyFont="1" applyFill="1" applyBorder="1" applyAlignment="1">
      <alignment horizontal="right" vertical="center"/>
    </xf>
    <xf numFmtId="3" fontId="15" fillId="33" borderId="13" xfId="48" applyNumberFormat="1" applyFont="1" applyFill="1" applyBorder="1" applyAlignment="1">
      <alignment horizontal="right" vertical="center"/>
    </xf>
    <xf numFmtId="4" fontId="15" fillId="33" borderId="11" xfId="48" applyNumberFormat="1" applyFont="1" applyFill="1" applyBorder="1" applyAlignment="1">
      <alignment horizontal="right" vertical="center"/>
    </xf>
    <xf numFmtId="3" fontId="15" fillId="34" borderId="13" xfId="48" applyNumberFormat="1" applyFont="1" applyFill="1" applyBorder="1" applyAlignment="1">
      <alignment horizontal="right" vertical="center"/>
    </xf>
    <xf numFmtId="4" fontId="15" fillId="34" borderId="16" xfId="48" applyNumberFormat="1" applyFont="1" applyFill="1" applyBorder="1" applyAlignment="1">
      <alignment vertical="center"/>
    </xf>
    <xf numFmtId="0" fontId="7" fillId="33" borderId="46" xfId="0" applyFont="1" applyFill="1" applyBorder="1" applyAlignment="1">
      <alignment horizontal="center" vertical="center" wrapText="1"/>
    </xf>
    <xf numFmtId="3" fontId="15" fillId="33" borderId="47" xfId="48" applyNumberFormat="1" applyFont="1" applyFill="1" applyBorder="1" applyAlignment="1">
      <alignment horizontal="right" vertical="center"/>
    </xf>
    <xf numFmtId="4" fontId="15" fillId="33" borderId="48" xfId="48" applyNumberFormat="1" applyFont="1" applyFill="1" applyBorder="1" applyAlignment="1">
      <alignment vertical="center"/>
    </xf>
    <xf numFmtId="4" fontId="16" fillId="36" borderId="49" xfId="48" applyNumberFormat="1" applyFont="1" applyFill="1" applyBorder="1" applyAlignment="1">
      <alignment vertical="center"/>
    </xf>
    <xf numFmtId="0" fontId="8" fillId="33" borderId="50" xfId="0" applyFont="1" applyFill="1" applyBorder="1" applyAlignment="1">
      <alignment horizontal="center" vertical="center" wrapText="1"/>
    </xf>
    <xf numFmtId="3" fontId="16" fillId="33" borderId="22" xfId="48" applyNumberFormat="1" applyFont="1" applyFill="1" applyBorder="1" applyAlignment="1">
      <alignment horizontal="right" vertical="center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4" fontId="16" fillId="35" borderId="40" xfId="48" applyNumberFormat="1" applyFont="1" applyFill="1" applyBorder="1" applyAlignment="1">
      <alignment vertical="center"/>
    </xf>
    <xf numFmtId="4" fontId="16" fillId="35" borderId="51" xfId="48" applyNumberFormat="1" applyFont="1" applyFill="1" applyBorder="1" applyAlignment="1">
      <alignment vertical="center"/>
    </xf>
    <xf numFmtId="4" fontId="16" fillId="35" borderId="45" xfId="48" applyNumberFormat="1" applyFont="1" applyFill="1" applyBorder="1" applyAlignment="1">
      <alignment vertical="center"/>
    </xf>
    <xf numFmtId="4" fontId="16" fillId="36" borderId="52" xfId="48" applyNumberFormat="1" applyFont="1" applyFill="1" applyBorder="1" applyAlignment="1">
      <alignment vertical="center"/>
    </xf>
    <xf numFmtId="0" fontId="8" fillId="33" borderId="44" xfId="0" applyFont="1" applyFill="1" applyBorder="1" applyAlignment="1">
      <alignment horizontal="center" vertical="center" wrapText="1"/>
    </xf>
    <xf numFmtId="3" fontId="15" fillId="33" borderId="15" xfId="48" applyNumberFormat="1" applyFont="1" applyFill="1" applyBorder="1" applyAlignment="1">
      <alignment vertical="center"/>
    </xf>
    <xf numFmtId="4" fontId="15" fillId="35" borderId="14" xfId="48" applyNumberFormat="1" applyFont="1" applyFill="1" applyBorder="1" applyAlignment="1">
      <alignment vertical="center"/>
    </xf>
    <xf numFmtId="4" fontId="15" fillId="35" borderId="16" xfId="48" applyNumberFormat="1" applyFont="1" applyFill="1" applyBorder="1" applyAlignment="1">
      <alignment vertical="center"/>
    </xf>
    <xf numFmtId="0" fontId="8" fillId="33" borderId="50" xfId="0" applyFont="1" applyFill="1" applyBorder="1" applyAlignment="1">
      <alignment horizontal="center" vertical="center"/>
    </xf>
    <xf numFmtId="4" fontId="15" fillId="36" borderId="53" xfId="48" applyNumberFormat="1" applyFont="1" applyFill="1" applyBorder="1" applyAlignment="1">
      <alignment vertical="center"/>
    </xf>
    <xf numFmtId="4" fontId="16" fillId="35" borderId="19" xfId="48" applyNumberFormat="1" applyFont="1" applyFill="1" applyBorder="1" applyAlignment="1">
      <alignment vertical="center"/>
    </xf>
    <xf numFmtId="4" fontId="16" fillId="35" borderId="25" xfId="48" applyNumberFormat="1" applyFont="1" applyFill="1" applyBorder="1" applyAlignment="1">
      <alignment vertical="center"/>
    </xf>
    <xf numFmtId="4" fontId="16" fillId="35" borderId="24" xfId="48" applyNumberFormat="1" applyFont="1" applyFill="1" applyBorder="1" applyAlignment="1">
      <alignment vertical="center"/>
    </xf>
    <xf numFmtId="173" fontId="8" fillId="33" borderId="30" xfId="0" applyNumberFormat="1" applyFont="1" applyFill="1" applyBorder="1" applyAlignment="1" quotePrefix="1">
      <alignment horizontal="center" vertical="center"/>
    </xf>
    <xf numFmtId="173" fontId="8" fillId="33" borderId="36" xfId="0" applyNumberFormat="1" applyFont="1" applyFill="1" applyBorder="1" applyAlignment="1" quotePrefix="1">
      <alignment horizontal="center" vertical="center"/>
    </xf>
    <xf numFmtId="173" fontId="8" fillId="33" borderId="44" xfId="0" applyNumberFormat="1" applyFont="1" applyFill="1" applyBorder="1" applyAlignment="1" quotePrefix="1">
      <alignment horizontal="center" vertical="center"/>
    </xf>
    <xf numFmtId="173" fontId="7" fillId="37" borderId="10" xfId="0" applyNumberFormat="1" applyFont="1" applyFill="1" applyBorder="1" applyAlignment="1">
      <alignment horizontal="center" vertical="center" wrapText="1"/>
    </xf>
    <xf numFmtId="3" fontId="15" fillId="37" borderId="13" xfId="48" applyNumberFormat="1" applyFont="1" applyFill="1" applyBorder="1" applyAlignment="1">
      <alignment vertical="center"/>
    </xf>
    <xf numFmtId="4" fontId="15" fillId="37" borderId="16" xfId="48" applyNumberFormat="1" applyFont="1" applyFill="1" applyBorder="1" applyAlignment="1">
      <alignment vertical="center"/>
    </xf>
    <xf numFmtId="3" fontId="15" fillId="37" borderId="15" xfId="48" applyNumberFormat="1" applyFont="1" applyFill="1" applyBorder="1" applyAlignment="1">
      <alignment vertical="center"/>
    </xf>
    <xf numFmtId="4" fontId="15" fillId="37" borderId="11" xfId="48" applyNumberFormat="1" applyFont="1" applyFill="1" applyBorder="1" applyAlignment="1">
      <alignment vertical="center"/>
    </xf>
    <xf numFmtId="4" fontId="15" fillId="37" borderId="15" xfId="48" applyNumberFormat="1" applyFont="1" applyFill="1" applyBorder="1" applyAlignment="1">
      <alignment vertical="center"/>
    </xf>
    <xf numFmtId="4" fontId="15" fillId="37" borderId="12" xfId="48" applyNumberFormat="1" applyFont="1" applyFill="1" applyBorder="1" applyAlignment="1">
      <alignment vertical="center"/>
    </xf>
    <xf numFmtId="4" fontId="15" fillId="37" borderId="13" xfId="48" applyNumberFormat="1" applyFont="1" applyFill="1" applyBorder="1" applyAlignment="1">
      <alignment vertical="center"/>
    </xf>
    <xf numFmtId="4" fontId="15" fillId="36" borderId="14" xfId="48" applyNumberFormat="1" applyFont="1" applyFill="1" applyBorder="1" applyAlignment="1">
      <alignment vertical="center"/>
    </xf>
    <xf numFmtId="173" fontId="7" fillId="37" borderId="17" xfId="0" applyNumberFormat="1" applyFont="1" applyFill="1" applyBorder="1" applyAlignment="1">
      <alignment horizontal="center" vertical="center" wrapText="1"/>
    </xf>
    <xf numFmtId="3" fontId="15" fillId="37" borderId="14" xfId="48" applyNumberFormat="1" applyFont="1" applyFill="1" applyBorder="1" applyAlignment="1">
      <alignment horizontal="right" vertical="center"/>
    </xf>
    <xf numFmtId="4" fontId="15" fillId="37" borderId="16" xfId="48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3" fontId="14" fillId="33" borderId="13" xfId="0" applyNumberFormat="1" applyFont="1" applyFill="1" applyBorder="1" applyAlignment="1">
      <alignment vertical="center" wrapText="1"/>
    </xf>
    <xf numFmtId="4" fontId="14" fillId="33" borderId="12" xfId="0" applyNumberFormat="1" applyFont="1" applyFill="1" applyBorder="1" applyAlignment="1">
      <alignment vertical="center" wrapText="1"/>
    </xf>
    <xf numFmtId="4" fontId="14" fillId="33" borderId="16" xfId="0" applyNumberFormat="1" applyFont="1" applyFill="1" applyBorder="1" applyAlignment="1">
      <alignment vertical="center" wrapText="1"/>
    </xf>
    <xf numFmtId="3" fontId="14" fillId="34" borderId="13" xfId="0" applyNumberFormat="1" applyFont="1" applyFill="1" applyBorder="1" applyAlignment="1">
      <alignment vertical="center" wrapText="1"/>
    </xf>
    <xf numFmtId="4" fontId="14" fillId="34" borderId="14" xfId="0" applyNumberFormat="1" applyFont="1" applyFill="1" applyBorder="1" applyAlignment="1">
      <alignment vertical="center" wrapText="1"/>
    </xf>
    <xf numFmtId="4" fontId="14" fillId="34" borderId="12" xfId="0" applyNumberFormat="1" applyFont="1" applyFill="1" applyBorder="1" applyAlignment="1">
      <alignment vertical="center" wrapText="1"/>
    </xf>
    <xf numFmtId="4" fontId="14" fillId="33" borderId="15" xfId="0" applyNumberFormat="1" applyFont="1" applyFill="1" applyBorder="1" applyAlignment="1">
      <alignment vertical="center" wrapText="1"/>
    </xf>
    <xf numFmtId="4" fontId="14" fillId="34" borderId="16" xfId="0" applyNumberFormat="1" applyFont="1" applyFill="1" applyBorder="1" applyAlignment="1">
      <alignment vertical="center" wrapText="1"/>
    </xf>
    <xf numFmtId="0" fontId="7" fillId="33" borderId="54" xfId="0" applyFont="1" applyFill="1" applyBorder="1" applyAlignment="1">
      <alignment horizontal="center" vertical="center"/>
    </xf>
    <xf numFmtId="3" fontId="15" fillId="33" borderId="55" xfId="48" applyNumberFormat="1" applyFont="1" applyFill="1" applyBorder="1" applyAlignment="1">
      <alignment horizontal="right" vertical="center"/>
    </xf>
    <xf numFmtId="4" fontId="15" fillId="0" borderId="16" xfId="48" applyNumberFormat="1" applyFont="1" applyFill="1" applyBorder="1" applyAlignment="1">
      <alignment vertical="center"/>
    </xf>
    <xf numFmtId="4" fontId="16" fillId="33" borderId="35" xfId="48" applyNumberFormat="1" applyFont="1" applyFill="1" applyBorder="1" applyAlignment="1">
      <alignment vertical="center"/>
    </xf>
    <xf numFmtId="4" fontId="16" fillId="36" borderId="29" xfId="48" applyNumberFormat="1" applyFont="1" applyFill="1" applyBorder="1" applyAlignment="1">
      <alignment vertical="center"/>
    </xf>
    <xf numFmtId="0" fontId="8" fillId="33" borderId="29" xfId="0" applyFont="1" applyFill="1" applyBorder="1" applyAlignment="1">
      <alignment horizontal="center" vertical="center"/>
    </xf>
    <xf numFmtId="4" fontId="16" fillId="36" borderId="56" xfId="48" applyNumberFormat="1" applyFont="1" applyFill="1" applyBorder="1" applyAlignment="1">
      <alignment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3" fontId="16" fillId="33" borderId="37" xfId="48" applyNumberFormat="1" applyFont="1" applyFill="1" applyBorder="1" applyAlignment="1">
      <alignment horizontal="right" vertical="center"/>
    </xf>
    <xf numFmtId="4" fontId="16" fillId="33" borderId="41" xfId="48" applyNumberFormat="1" applyFont="1" applyFill="1" applyBorder="1" applyAlignment="1">
      <alignment vertical="center"/>
    </xf>
    <xf numFmtId="4" fontId="16" fillId="36" borderId="58" xfId="48" applyNumberFormat="1" applyFont="1" applyFill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3" fontId="15" fillId="33" borderId="13" xfId="48" applyNumberFormat="1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3" fontId="8" fillId="33" borderId="50" xfId="0" applyNumberFormat="1" applyFont="1" applyFill="1" applyBorder="1" applyAlignment="1" quotePrefix="1">
      <alignment horizontal="center" vertical="center"/>
    </xf>
    <xf numFmtId="3" fontId="8" fillId="33" borderId="30" xfId="0" applyNumberFormat="1" applyFont="1" applyFill="1" applyBorder="1" applyAlignment="1" quotePrefix="1">
      <alignment horizontal="center" vertical="center"/>
    </xf>
    <xf numFmtId="3" fontId="8" fillId="33" borderId="44" xfId="0" applyNumberFormat="1" applyFont="1" applyFill="1" applyBorder="1" applyAlignment="1" quotePrefix="1">
      <alignment horizontal="center" vertical="center"/>
    </xf>
    <xf numFmtId="4" fontId="15" fillId="33" borderId="15" xfId="48" applyNumberFormat="1" applyFont="1" applyFill="1" applyBorder="1" applyAlignment="1">
      <alignment vertical="center"/>
    </xf>
    <xf numFmtId="4" fontId="15" fillId="36" borderId="17" xfId="48" applyNumberFormat="1" applyFont="1" applyFill="1" applyBorder="1" applyAlignment="1">
      <alignment vertical="center"/>
    </xf>
    <xf numFmtId="0" fontId="7" fillId="33" borderId="59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" fontId="16" fillId="35" borderId="37" xfId="48" applyNumberFormat="1" applyFont="1" applyFill="1" applyBorder="1" applyAlignment="1">
      <alignment vertical="center"/>
    </xf>
    <xf numFmtId="4" fontId="16" fillId="35" borderId="41" xfId="48" applyNumberFormat="1" applyFont="1" applyFill="1" applyBorder="1" applyAlignment="1">
      <alignment vertical="center"/>
    </xf>
    <xf numFmtId="4" fontId="16" fillId="35" borderId="42" xfId="48" applyNumberFormat="1" applyFont="1" applyFill="1" applyBorder="1" applyAlignment="1">
      <alignment vertical="center"/>
    </xf>
    <xf numFmtId="4" fontId="16" fillId="36" borderId="38" xfId="48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center" vertical="center" wrapText="1"/>
    </xf>
    <xf numFmtId="3" fontId="13" fillId="33" borderId="31" xfId="48" applyNumberFormat="1" applyFont="1" applyFill="1" applyBorder="1" applyAlignment="1">
      <alignment vertical="center"/>
    </xf>
    <xf numFmtId="4" fontId="13" fillId="33" borderId="23" xfId="48" applyNumberFormat="1" applyFont="1" applyFill="1" applyBorder="1" applyAlignment="1">
      <alignment vertical="center"/>
    </xf>
    <xf numFmtId="1" fontId="13" fillId="33" borderId="31" xfId="48" applyNumberFormat="1" applyFont="1" applyFill="1" applyBorder="1" applyAlignment="1">
      <alignment vertical="center"/>
    </xf>
    <xf numFmtId="4" fontId="13" fillId="33" borderId="33" xfId="48" applyNumberFormat="1" applyFont="1" applyFill="1" applyBorder="1" applyAlignment="1">
      <alignment vertical="center"/>
    </xf>
    <xf numFmtId="3" fontId="13" fillId="34" borderId="31" xfId="48" applyNumberFormat="1" applyFont="1" applyFill="1" applyBorder="1" applyAlignment="1">
      <alignment vertical="center"/>
    </xf>
    <xf numFmtId="4" fontId="13" fillId="34" borderId="34" xfId="48" applyNumberFormat="1" applyFont="1" applyFill="1" applyBorder="1" applyAlignment="1">
      <alignment vertical="center"/>
    </xf>
    <xf numFmtId="4" fontId="13" fillId="34" borderId="23" xfId="48" applyNumberFormat="1" applyFont="1" applyFill="1" applyBorder="1" applyAlignment="1">
      <alignment vertical="center"/>
    </xf>
    <xf numFmtId="3" fontId="13" fillId="33" borderId="19" xfId="48" applyNumberFormat="1" applyFont="1" applyFill="1" applyBorder="1" applyAlignment="1">
      <alignment vertical="center"/>
    </xf>
    <xf numFmtId="4" fontId="13" fillId="33" borderId="35" xfId="48" applyNumberFormat="1" applyFont="1" applyFill="1" applyBorder="1" applyAlignment="1">
      <alignment vertical="center"/>
    </xf>
    <xf numFmtId="3" fontId="8" fillId="33" borderId="18" xfId="0" applyNumberFormat="1" applyFont="1" applyFill="1" applyBorder="1" applyAlignment="1" quotePrefix="1">
      <alignment horizontal="center" vertical="center"/>
    </xf>
    <xf numFmtId="3" fontId="8" fillId="33" borderId="36" xfId="0" applyNumberFormat="1" applyFont="1" applyFill="1" applyBorder="1" applyAlignment="1" quotePrefix="1">
      <alignment horizontal="center" vertical="center"/>
    </xf>
    <xf numFmtId="4" fontId="16" fillId="0" borderId="33" xfId="48" applyNumberFormat="1" applyFont="1" applyFill="1" applyBorder="1" applyAlignment="1">
      <alignment vertical="center"/>
    </xf>
    <xf numFmtId="0" fontId="7" fillId="37" borderId="54" xfId="0" applyFont="1" applyFill="1" applyBorder="1" applyAlignment="1">
      <alignment horizontal="center" vertical="center" wrapText="1"/>
    </xf>
    <xf numFmtId="3" fontId="15" fillId="37" borderId="60" xfId="0" applyNumberFormat="1" applyFont="1" applyFill="1" applyBorder="1" applyAlignment="1">
      <alignment horizontal="right" vertical="center" wrapText="1"/>
    </xf>
    <xf numFmtId="4" fontId="15" fillId="37" borderId="61" xfId="0" applyNumberFormat="1" applyFont="1" applyFill="1" applyBorder="1" applyAlignment="1">
      <alignment horizontal="right" vertical="center" wrapText="1"/>
    </xf>
    <xf numFmtId="0" fontId="17" fillId="38" borderId="17" xfId="0" applyFont="1" applyFill="1" applyBorder="1" applyAlignment="1">
      <alignment horizontal="center" vertical="center" wrapText="1"/>
    </xf>
    <xf numFmtId="3" fontId="15" fillId="38" borderId="13" xfId="0" applyNumberFormat="1" applyFont="1" applyFill="1" applyBorder="1" applyAlignment="1">
      <alignment horizontal="right" vertical="center" wrapText="1"/>
    </xf>
    <xf numFmtId="4" fontId="15" fillId="38" borderId="12" xfId="0" applyNumberFormat="1" applyFont="1" applyFill="1" applyBorder="1" applyAlignment="1">
      <alignment horizontal="right" vertical="center" wrapText="1"/>
    </xf>
    <xf numFmtId="0" fontId="7" fillId="33" borderId="50" xfId="0" applyFont="1" applyFill="1" applyBorder="1" applyAlignment="1">
      <alignment horizontal="center" vertical="center" wrapText="1"/>
    </xf>
    <xf numFmtId="3" fontId="15" fillId="33" borderId="22" xfId="48" applyNumberFormat="1" applyFont="1" applyFill="1" applyBorder="1" applyAlignment="1">
      <alignment horizontal="right" vertical="center"/>
    </xf>
    <xf numFmtId="0" fontId="7" fillId="33" borderId="30" xfId="0" applyFont="1" applyFill="1" applyBorder="1" applyAlignment="1">
      <alignment horizontal="center" vertical="center"/>
    </xf>
    <xf numFmtId="3" fontId="15" fillId="33" borderId="31" xfId="48" applyNumberFormat="1" applyFont="1" applyFill="1" applyBorder="1" applyAlignment="1">
      <alignment horizontal="right" vertical="center"/>
    </xf>
    <xf numFmtId="4" fontId="15" fillId="33" borderId="33" xfId="48" applyNumberFormat="1" applyFont="1" applyFill="1" applyBorder="1" applyAlignment="1">
      <alignment vertical="center"/>
    </xf>
    <xf numFmtId="0" fontId="7" fillId="33" borderId="30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3" fontId="15" fillId="33" borderId="40" xfId="48" applyNumberFormat="1" applyFont="1" applyFill="1" applyBorder="1" applyAlignment="1">
      <alignment horizontal="right" vertical="center"/>
    </xf>
    <xf numFmtId="4" fontId="15" fillId="33" borderId="45" xfId="48" applyNumberFormat="1" applyFont="1" applyFill="1" applyBorder="1" applyAlignment="1">
      <alignment vertical="center"/>
    </xf>
    <xf numFmtId="0" fontId="7" fillId="39" borderId="17" xfId="0" applyFont="1" applyFill="1" applyBorder="1" applyAlignment="1">
      <alignment horizontal="center" vertical="center" wrapText="1"/>
    </xf>
    <xf numFmtId="3" fontId="15" fillId="39" borderId="14" xfId="48" applyNumberFormat="1" applyFont="1" applyFill="1" applyBorder="1" applyAlignment="1">
      <alignment horizontal="right" vertical="center"/>
    </xf>
    <xf numFmtId="4" fontId="15" fillId="39" borderId="16" xfId="48" applyNumberFormat="1" applyFont="1" applyFill="1" applyBorder="1" applyAlignment="1">
      <alignment vertical="center"/>
    </xf>
    <xf numFmtId="0" fontId="7" fillId="33" borderId="5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Continuous" vertical="center"/>
    </xf>
    <xf numFmtId="0" fontId="3" fillId="33" borderId="11" xfId="0" applyFont="1" applyFill="1" applyBorder="1" applyAlignment="1">
      <alignment horizontal="centerContinuous" vertical="center"/>
    </xf>
    <xf numFmtId="0" fontId="3" fillId="33" borderId="12" xfId="0" applyFont="1" applyFill="1" applyBorder="1" applyAlignment="1">
      <alignment horizontal="centerContinuous" vertical="center"/>
    </xf>
    <xf numFmtId="0" fontId="7" fillId="40" borderId="17" xfId="0" applyFont="1" applyFill="1" applyBorder="1" applyAlignment="1">
      <alignment horizontal="center" vertical="center" wrapText="1"/>
    </xf>
    <xf numFmtId="3" fontId="15" fillId="40" borderId="14" xfId="48" applyNumberFormat="1" applyFont="1" applyFill="1" applyBorder="1" applyAlignment="1">
      <alignment vertical="center"/>
    </xf>
    <xf numFmtId="4" fontId="15" fillId="40" borderId="16" xfId="48" applyNumberFormat="1" applyFont="1" applyFill="1" applyBorder="1" applyAlignment="1">
      <alignment vertical="center"/>
    </xf>
    <xf numFmtId="4" fontId="15" fillId="36" borderId="62" xfId="48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7" fillId="37" borderId="10" xfId="0" applyFont="1" applyFill="1" applyBorder="1" applyAlignment="1">
      <alignment horizontal="center" vertical="center" wrapText="1"/>
    </xf>
    <xf numFmtId="3" fontId="15" fillId="37" borderId="60" xfId="48" applyNumberFormat="1" applyFont="1" applyFill="1" applyBorder="1" applyAlignment="1">
      <alignment vertical="center"/>
    </xf>
    <xf numFmtId="4" fontId="15" fillId="37" borderId="61" xfId="48" applyNumberFormat="1" applyFont="1" applyFill="1" applyBorder="1" applyAlignment="1">
      <alignment vertical="center"/>
    </xf>
    <xf numFmtId="4" fontId="15" fillId="37" borderId="63" xfId="48" applyNumberFormat="1" applyFont="1" applyFill="1" applyBorder="1" applyAlignment="1">
      <alignment vertical="center"/>
    </xf>
    <xf numFmtId="4" fontId="15" fillId="37" borderId="55" xfId="48" applyNumberFormat="1" applyFont="1" applyFill="1" applyBorder="1" applyAlignment="1">
      <alignment vertical="center"/>
    </xf>
    <xf numFmtId="4" fontId="15" fillId="36" borderId="13" xfId="48" applyNumberFormat="1" applyFont="1" applyFill="1" applyBorder="1" applyAlignment="1">
      <alignment vertical="center"/>
    </xf>
    <xf numFmtId="4" fontId="15" fillId="36" borderId="16" xfId="48" applyNumberFormat="1" applyFont="1" applyFill="1" applyBorder="1" applyAlignment="1">
      <alignment vertical="center"/>
    </xf>
    <xf numFmtId="0" fontId="17" fillId="38" borderId="10" xfId="0" applyFont="1" applyFill="1" applyBorder="1" applyAlignment="1">
      <alignment horizontal="center" vertical="center" wrapText="1"/>
    </xf>
    <xf numFmtId="3" fontId="14" fillId="38" borderId="13" xfId="48" applyNumberFormat="1" applyFont="1" applyFill="1" applyBorder="1" applyAlignment="1">
      <alignment vertical="center"/>
    </xf>
    <xf numFmtId="4" fontId="14" fillId="38" borderId="12" xfId="48" applyNumberFormat="1" applyFont="1" applyFill="1" applyBorder="1" applyAlignment="1">
      <alignment vertical="center"/>
    </xf>
    <xf numFmtId="3" fontId="14" fillId="38" borderId="14" xfId="48" applyNumberFormat="1" applyFont="1" applyFill="1" applyBorder="1" applyAlignment="1">
      <alignment vertical="center"/>
    </xf>
    <xf numFmtId="4" fontId="14" fillId="38" borderId="64" xfId="48" applyNumberFormat="1" applyFont="1" applyFill="1" applyBorder="1" applyAlignment="1">
      <alignment vertical="center"/>
    </xf>
    <xf numFmtId="4" fontId="14" fillId="38" borderId="16" xfId="48" applyNumberFormat="1" applyFont="1" applyFill="1" applyBorder="1" applyAlignment="1">
      <alignment vertical="center"/>
    </xf>
    <xf numFmtId="3" fontId="15" fillId="38" borderId="13" xfId="48" applyNumberFormat="1" applyFont="1" applyFill="1" applyBorder="1" applyAlignment="1">
      <alignment vertical="center"/>
    </xf>
    <xf numFmtId="4" fontId="15" fillId="38" borderId="14" xfId="48" applyNumberFormat="1" applyFont="1" applyFill="1" applyBorder="1" applyAlignment="1">
      <alignment vertical="center"/>
    </xf>
    <xf numFmtId="4" fontId="15" fillId="38" borderId="12" xfId="48" applyNumberFormat="1" applyFont="1" applyFill="1" applyBorder="1" applyAlignment="1">
      <alignment vertical="center"/>
    </xf>
    <xf numFmtId="4" fontId="15" fillId="38" borderId="13" xfId="48" applyNumberFormat="1" applyFont="1" applyFill="1" applyBorder="1" applyAlignment="1">
      <alignment vertical="center"/>
    </xf>
    <xf numFmtId="4" fontId="15" fillId="38" borderId="16" xfId="48" applyNumberFormat="1" applyFont="1" applyFill="1" applyBorder="1" applyAlignment="1">
      <alignment vertical="center"/>
    </xf>
    <xf numFmtId="0" fontId="12" fillId="33" borderId="30" xfId="0" applyFont="1" applyFill="1" applyBorder="1" applyAlignment="1">
      <alignment horizontal="center" vertical="center" wrapText="1"/>
    </xf>
    <xf numFmtId="3" fontId="14" fillId="33" borderId="19" xfId="48" applyNumberFormat="1" applyFont="1" applyFill="1" applyBorder="1" applyAlignment="1">
      <alignment vertical="center"/>
    </xf>
    <xf numFmtId="4" fontId="14" fillId="33" borderId="20" xfId="48" applyNumberFormat="1" applyFont="1" applyFill="1" applyBorder="1" applyAlignment="1">
      <alignment vertical="center"/>
    </xf>
    <xf numFmtId="1" fontId="14" fillId="33" borderId="19" xfId="48" applyNumberFormat="1" applyFont="1" applyFill="1" applyBorder="1" applyAlignment="1">
      <alignment vertical="center"/>
    </xf>
    <xf numFmtId="4" fontId="14" fillId="33" borderId="24" xfId="48" applyNumberFormat="1" applyFont="1" applyFill="1" applyBorder="1" applyAlignment="1">
      <alignment vertical="center"/>
    </xf>
    <xf numFmtId="4" fontId="14" fillId="33" borderId="25" xfId="48" applyNumberFormat="1" applyFont="1" applyFill="1" applyBorder="1" applyAlignment="1">
      <alignment vertical="center"/>
    </xf>
    <xf numFmtId="4" fontId="14" fillId="33" borderId="26" xfId="48" applyNumberFormat="1" applyFont="1" applyFill="1" applyBorder="1" applyAlignment="1">
      <alignment vertical="center"/>
    </xf>
    <xf numFmtId="4" fontId="16" fillId="36" borderId="31" xfId="48" applyNumberFormat="1" applyFont="1" applyFill="1" applyBorder="1" applyAlignment="1">
      <alignment vertical="center"/>
    </xf>
    <xf numFmtId="4" fontId="16" fillId="36" borderId="33" xfId="48" applyNumberFormat="1" applyFont="1" applyFill="1" applyBorder="1" applyAlignment="1">
      <alignment vertical="center"/>
    </xf>
    <xf numFmtId="4" fontId="16" fillId="36" borderId="34" xfId="48" applyNumberFormat="1" applyFont="1" applyFill="1" applyBorder="1" applyAlignment="1">
      <alignment vertical="center"/>
    </xf>
    <xf numFmtId="1" fontId="14" fillId="33" borderId="31" xfId="48" applyNumberFormat="1" applyFont="1" applyFill="1" applyBorder="1" applyAlignment="1">
      <alignment vertical="center"/>
    </xf>
    <xf numFmtId="4" fontId="14" fillId="33" borderId="33" xfId="48" applyNumberFormat="1" applyFont="1" applyFill="1" applyBorder="1" applyAlignment="1">
      <alignment vertical="center"/>
    </xf>
    <xf numFmtId="3" fontId="14" fillId="33" borderId="31" xfId="48" applyNumberFormat="1" applyFont="1" applyFill="1" applyBorder="1" applyAlignment="1">
      <alignment vertical="center"/>
    </xf>
    <xf numFmtId="4" fontId="15" fillId="0" borderId="35" xfId="48" applyNumberFormat="1" applyFont="1" applyFill="1" applyBorder="1" applyAlignment="1">
      <alignment vertical="center"/>
    </xf>
    <xf numFmtId="4" fontId="14" fillId="33" borderId="23" xfId="48" applyNumberFormat="1" applyFont="1" applyFill="1" applyBorder="1" applyAlignment="1">
      <alignment vertical="center"/>
    </xf>
    <xf numFmtId="4" fontId="16" fillId="0" borderId="31" xfId="48" applyNumberFormat="1" applyFont="1" applyFill="1" applyBorder="1" applyAlignment="1">
      <alignment vertical="center"/>
    </xf>
    <xf numFmtId="4" fontId="15" fillId="0" borderId="34" xfId="48" applyNumberFormat="1" applyFont="1" applyFill="1" applyBorder="1" applyAlignment="1">
      <alignment vertical="center"/>
    </xf>
    <xf numFmtId="4" fontId="13" fillId="0" borderId="31" xfId="48" applyNumberFormat="1" applyFont="1" applyFill="1" applyBorder="1" applyAlignment="1">
      <alignment vertical="center"/>
    </xf>
    <xf numFmtId="4" fontId="13" fillId="39" borderId="34" xfId="48" applyNumberFormat="1" applyFont="1" applyFill="1" applyBorder="1" applyAlignment="1">
      <alignment vertical="center"/>
    </xf>
    <xf numFmtId="4" fontId="13" fillId="39" borderId="23" xfId="48" applyNumberFormat="1" applyFont="1" applyFill="1" applyBorder="1" applyAlignment="1">
      <alignment vertical="center"/>
    </xf>
    <xf numFmtId="3" fontId="13" fillId="39" borderId="31" xfId="48" applyNumberFormat="1" applyFont="1" applyFill="1" applyBorder="1" applyAlignment="1">
      <alignment vertical="center"/>
    </xf>
    <xf numFmtId="4" fontId="13" fillId="39" borderId="35" xfId="48" applyNumberFormat="1" applyFont="1" applyFill="1" applyBorder="1" applyAlignment="1">
      <alignment vertical="center"/>
    </xf>
    <xf numFmtId="4" fontId="13" fillId="0" borderId="33" xfId="48" applyNumberFormat="1" applyFont="1" applyFill="1" applyBorder="1" applyAlignment="1">
      <alignment vertical="center"/>
    </xf>
    <xf numFmtId="4" fontId="16" fillId="0" borderId="34" xfId="48" applyNumberFormat="1" applyFont="1" applyFill="1" applyBorder="1" applyAlignment="1">
      <alignment vertical="center"/>
    </xf>
    <xf numFmtId="3" fontId="13" fillId="33" borderId="37" xfId="48" applyNumberFormat="1" applyFont="1" applyFill="1" applyBorder="1" applyAlignment="1">
      <alignment vertical="center"/>
    </xf>
    <xf numFmtId="4" fontId="13" fillId="33" borderId="38" xfId="48" applyNumberFormat="1" applyFont="1" applyFill="1" applyBorder="1" applyAlignment="1">
      <alignment vertical="center"/>
    </xf>
    <xf numFmtId="1" fontId="13" fillId="33" borderId="37" xfId="48" applyNumberFormat="1" applyFont="1" applyFill="1" applyBorder="1" applyAlignment="1">
      <alignment vertical="center"/>
    </xf>
    <xf numFmtId="4" fontId="13" fillId="33" borderId="41" xfId="48" applyNumberFormat="1" applyFont="1" applyFill="1" applyBorder="1" applyAlignment="1">
      <alignment vertical="center"/>
    </xf>
    <xf numFmtId="4" fontId="13" fillId="0" borderId="37" xfId="48" applyNumberFormat="1" applyFont="1" applyFill="1" applyBorder="1" applyAlignment="1">
      <alignment vertical="center"/>
    </xf>
    <xf numFmtId="4" fontId="13" fillId="39" borderId="42" xfId="48" applyNumberFormat="1" applyFont="1" applyFill="1" applyBorder="1" applyAlignment="1">
      <alignment vertical="center"/>
    </xf>
    <xf numFmtId="4" fontId="13" fillId="39" borderId="38" xfId="48" applyNumberFormat="1" applyFont="1" applyFill="1" applyBorder="1" applyAlignment="1">
      <alignment vertical="center"/>
    </xf>
    <xf numFmtId="3" fontId="13" fillId="39" borderId="37" xfId="48" applyNumberFormat="1" applyFont="1" applyFill="1" applyBorder="1" applyAlignment="1">
      <alignment vertical="center"/>
    </xf>
    <xf numFmtId="4" fontId="13" fillId="39" borderId="43" xfId="48" applyNumberFormat="1" applyFont="1" applyFill="1" applyBorder="1" applyAlignment="1">
      <alignment vertical="center"/>
    </xf>
    <xf numFmtId="4" fontId="13" fillId="0" borderId="41" xfId="48" applyNumberFormat="1" applyFont="1" applyFill="1" applyBorder="1" applyAlignment="1">
      <alignment vertical="center"/>
    </xf>
    <xf numFmtId="4" fontId="16" fillId="0" borderId="37" xfId="48" applyNumberFormat="1" applyFont="1" applyFill="1" applyBorder="1" applyAlignment="1">
      <alignment vertical="center"/>
    </xf>
    <xf numFmtId="4" fontId="16" fillId="0" borderId="41" xfId="48" applyNumberFormat="1" applyFont="1" applyFill="1" applyBorder="1" applyAlignment="1">
      <alignment vertical="center"/>
    </xf>
    <xf numFmtId="4" fontId="16" fillId="0" borderId="42" xfId="48" applyNumberFormat="1" applyFont="1" applyFill="1" applyBorder="1" applyAlignment="1">
      <alignment vertical="center"/>
    </xf>
    <xf numFmtId="0" fontId="10" fillId="33" borderId="30" xfId="0" applyFont="1" applyFill="1" applyBorder="1" applyAlignment="1">
      <alignment horizontal="center" vertical="center" wrapText="1"/>
    </xf>
    <xf numFmtId="4" fontId="13" fillId="33" borderId="31" xfId="48" applyNumberFormat="1" applyFont="1" applyFill="1" applyBorder="1" applyAlignment="1">
      <alignment vertical="center"/>
    </xf>
    <xf numFmtId="4" fontId="13" fillId="33" borderId="34" xfId="48" applyNumberFormat="1" applyFont="1" applyFill="1" applyBorder="1" applyAlignment="1">
      <alignment vertical="center"/>
    </xf>
    <xf numFmtId="0" fontId="10" fillId="33" borderId="36" xfId="0" applyFont="1" applyFill="1" applyBorder="1" applyAlignment="1">
      <alignment horizontal="center" vertical="center" wrapText="1"/>
    </xf>
    <xf numFmtId="3" fontId="14" fillId="33" borderId="37" xfId="48" applyNumberFormat="1" applyFont="1" applyFill="1" applyBorder="1" applyAlignment="1">
      <alignment vertical="center"/>
    </xf>
    <xf numFmtId="4" fontId="14" fillId="33" borderId="38" xfId="48" applyNumberFormat="1" applyFont="1" applyFill="1" applyBorder="1" applyAlignment="1">
      <alignment vertical="center"/>
    </xf>
    <xf numFmtId="4" fontId="13" fillId="33" borderId="37" xfId="48" applyNumberFormat="1" applyFont="1" applyFill="1" applyBorder="1" applyAlignment="1">
      <alignment vertical="center"/>
    </xf>
    <xf numFmtId="4" fontId="16" fillId="0" borderId="65" xfId="48" applyNumberFormat="1" applyFont="1" applyFill="1" applyBorder="1" applyAlignment="1">
      <alignment vertical="center"/>
    </xf>
    <xf numFmtId="4" fontId="16" fillId="0" borderId="48" xfId="48" applyNumberFormat="1" applyFont="1" applyFill="1" applyBorder="1" applyAlignment="1">
      <alignment vertical="center"/>
    </xf>
    <xf numFmtId="4" fontId="16" fillId="0" borderId="47" xfId="48" applyNumberFormat="1" applyFont="1" applyFill="1" applyBorder="1" applyAlignment="1">
      <alignment vertical="center"/>
    </xf>
    <xf numFmtId="3" fontId="13" fillId="33" borderId="65" xfId="48" applyNumberFormat="1" applyFont="1" applyFill="1" applyBorder="1" applyAlignment="1">
      <alignment vertical="center"/>
    </xf>
    <xf numFmtId="4" fontId="14" fillId="33" borderId="53" xfId="48" applyNumberFormat="1" applyFont="1" applyFill="1" applyBorder="1" applyAlignment="1">
      <alignment vertical="center"/>
    </xf>
    <xf numFmtId="4" fontId="13" fillId="33" borderId="65" xfId="48" applyNumberFormat="1" applyFont="1" applyFill="1" applyBorder="1" applyAlignment="1">
      <alignment vertical="center"/>
    </xf>
    <xf numFmtId="4" fontId="13" fillId="33" borderId="53" xfId="48" applyNumberFormat="1" applyFont="1" applyFill="1" applyBorder="1" applyAlignment="1">
      <alignment vertical="center"/>
    </xf>
    <xf numFmtId="1" fontId="13" fillId="33" borderId="65" xfId="48" applyNumberFormat="1" applyFont="1" applyFill="1" applyBorder="1" applyAlignment="1">
      <alignment vertical="center"/>
    </xf>
    <xf numFmtId="4" fontId="13" fillId="33" borderId="48" xfId="48" applyNumberFormat="1" applyFont="1" applyFill="1" applyBorder="1" applyAlignment="1">
      <alignment vertical="center"/>
    </xf>
    <xf numFmtId="4" fontId="13" fillId="33" borderId="47" xfId="48" applyNumberFormat="1" applyFont="1" applyFill="1" applyBorder="1" applyAlignment="1">
      <alignment vertical="center"/>
    </xf>
    <xf numFmtId="4" fontId="13" fillId="33" borderId="66" xfId="48" applyNumberFormat="1" applyFont="1" applyFill="1" applyBorder="1" applyAlignment="1">
      <alignment vertical="center"/>
    </xf>
    <xf numFmtId="0" fontId="10" fillId="33" borderId="67" xfId="0" applyFont="1" applyFill="1" applyBorder="1" applyAlignment="1">
      <alignment horizontal="center" vertical="center" wrapText="1"/>
    </xf>
    <xf numFmtId="4" fontId="16" fillId="0" borderId="68" xfId="48" applyNumberFormat="1" applyFont="1" applyFill="1" applyBorder="1" applyAlignment="1">
      <alignment vertical="center"/>
    </xf>
    <xf numFmtId="4" fontId="16" fillId="0" borderId="69" xfId="48" applyNumberFormat="1" applyFont="1" applyFill="1" applyBorder="1" applyAlignment="1">
      <alignment vertical="center"/>
    </xf>
    <xf numFmtId="0" fontId="15" fillId="37" borderId="10" xfId="0" applyFont="1" applyFill="1" applyBorder="1" applyAlignment="1">
      <alignment horizontal="center" vertical="center" wrapText="1"/>
    </xf>
    <xf numFmtId="4" fontId="15" fillId="37" borderId="14" xfId="48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5" fillId="41" borderId="10" xfId="0" applyFont="1" applyFill="1" applyBorder="1" applyAlignment="1">
      <alignment horizontal="center" vertical="center" wrapText="1"/>
    </xf>
    <xf numFmtId="3" fontId="15" fillId="41" borderId="13" xfId="48" applyNumberFormat="1" applyFont="1" applyFill="1" applyBorder="1" applyAlignment="1">
      <alignment vertical="center"/>
    </xf>
    <xf numFmtId="4" fontId="15" fillId="41" borderId="12" xfId="48" applyNumberFormat="1" applyFont="1" applyFill="1" applyBorder="1" applyAlignment="1">
      <alignment vertical="center"/>
    </xf>
    <xf numFmtId="4" fontId="15" fillId="41" borderId="16" xfId="48" applyNumberFormat="1" applyFont="1" applyFill="1" applyBorder="1" applyAlignment="1">
      <alignment vertical="center"/>
    </xf>
    <xf numFmtId="4" fontId="15" fillId="41" borderId="14" xfId="48" applyNumberFormat="1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vertical="center"/>
    </xf>
    <xf numFmtId="4" fontId="14" fillId="33" borderId="16" xfId="0" applyNumberFormat="1" applyFont="1" applyFill="1" applyBorder="1" applyAlignment="1">
      <alignment vertical="center"/>
    </xf>
    <xf numFmtId="0" fontId="18" fillId="33" borderId="13" xfId="0" applyFont="1" applyFill="1" applyBorder="1" applyAlignment="1">
      <alignment vertical="center"/>
    </xf>
    <xf numFmtId="4" fontId="18" fillId="33" borderId="16" xfId="0" applyNumberFormat="1" applyFont="1" applyFill="1" applyBorder="1" applyAlignment="1">
      <alignment vertical="center"/>
    </xf>
    <xf numFmtId="4" fontId="13" fillId="33" borderId="13" xfId="48" applyNumberFormat="1" applyFont="1" applyFill="1" applyBorder="1" applyAlignment="1">
      <alignment vertical="center"/>
    </xf>
    <xf numFmtId="4" fontId="13" fillId="33" borderId="15" xfId="48" applyNumberFormat="1" applyFont="1" applyFill="1" applyBorder="1" applyAlignment="1">
      <alignment vertical="center"/>
    </xf>
    <xf numFmtId="4" fontId="13" fillId="33" borderId="16" xfId="48" applyNumberFormat="1" applyFont="1" applyFill="1" applyBorder="1" applyAlignment="1">
      <alignment vertical="center"/>
    </xf>
    <xf numFmtId="3" fontId="15" fillId="36" borderId="17" xfId="48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1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21" fillId="0" borderId="0" xfId="0" applyNumberFormat="1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1" fontId="0" fillId="0" borderId="35" xfId="0" applyNumberFormat="1" applyBorder="1" applyAlignment="1">
      <alignment vertical="center"/>
    </xf>
    <xf numFmtId="1" fontId="22" fillId="0" borderId="35" xfId="0" applyNumberFormat="1" applyFont="1" applyBorder="1" applyAlignment="1">
      <alignment horizontal="center" vertical="center"/>
    </xf>
    <xf numFmtId="4" fontId="0" fillId="0" borderId="35" xfId="0" applyNumberFormat="1" applyBorder="1" applyAlignment="1">
      <alignment vertical="center"/>
    </xf>
    <xf numFmtId="2" fontId="0" fillId="0" borderId="35" xfId="0" applyNumberFormat="1" applyBorder="1" applyAlignment="1">
      <alignment vertical="center"/>
    </xf>
    <xf numFmtId="4" fontId="2" fillId="33" borderId="35" xfId="0" applyNumberFormat="1" applyFont="1" applyFill="1" applyBorder="1" applyAlignment="1">
      <alignment vertical="center"/>
    </xf>
    <xf numFmtId="0" fontId="2" fillId="40" borderId="35" xfId="0" applyFont="1" applyFill="1" applyBorder="1" applyAlignment="1">
      <alignment vertical="center"/>
    </xf>
    <xf numFmtId="4" fontId="2" fillId="0" borderId="35" xfId="0" applyNumberFormat="1" applyFont="1" applyBorder="1" applyAlignment="1">
      <alignment vertical="center"/>
    </xf>
    <xf numFmtId="4" fontId="2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right" vertical="center" wrapText="1"/>
    </xf>
    <xf numFmtId="4" fontId="3" fillId="0" borderId="35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" fontId="2" fillId="0" borderId="35" xfId="0" applyNumberFormat="1" applyFont="1" applyBorder="1" applyAlignment="1">
      <alignment vertical="center"/>
    </xf>
    <xf numFmtId="1" fontId="2" fillId="0" borderId="35" xfId="0" applyNumberFormat="1" applyFont="1" applyBorder="1" applyAlignment="1">
      <alignment horizontal="center" vertical="center"/>
    </xf>
    <xf numFmtId="2" fontId="0" fillId="33" borderId="35" xfId="0" applyNumberFormat="1" applyFill="1" applyBorder="1" applyAlignment="1">
      <alignment vertical="center"/>
    </xf>
    <xf numFmtId="4" fontId="0" fillId="33" borderId="35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4" fontId="2" fillId="0" borderId="35" xfId="0" applyNumberFormat="1" applyFont="1" applyBorder="1" applyAlignment="1">
      <alignment/>
    </xf>
    <xf numFmtId="0" fontId="2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14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4" fontId="2" fillId="0" borderId="35" xfId="0" applyNumberFormat="1" applyFont="1" applyBorder="1" applyAlignment="1">
      <alignment horizontal="right" vertical="center" wrapText="1"/>
    </xf>
    <xf numFmtId="4" fontId="14" fillId="0" borderId="35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vertical="center" wrapText="1"/>
    </xf>
    <xf numFmtId="4" fontId="0" fillId="0" borderId="0" xfId="0" applyNumberFormat="1" applyAlignment="1">
      <alignment vertical="center"/>
    </xf>
    <xf numFmtId="3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41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4" fontId="22" fillId="0" borderId="0" xfId="0" applyNumberFormat="1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41" fillId="33" borderId="0" xfId="0" applyFont="1" applyFill="1" applyAlignment="1" applyProtection="1">
      <alignment horizontal="left" vertical="center"/>
      <protection locked="0"/>
    </xf>
    <xf numFmtId="0" fontId="22" fillId="16" borderId="0" xfId="0" applyFont="1" applyFill="1" applyAlignment="1" applyProtection="1">
      <alignment vertical="center" wrapText="1"/>
      <protection locked="0"/>
    </xf>
    <xf numFmtId="1" fontId="22" fillId="0" borderId="35" xfId="0" applyNumberFormat="1" applyFont="1" applyBorder="1" applyAlignment="1" quotePrefix="1">
      <alignment horizontal="center" vertical="center"/>
    </xf>
    <xf numFmtId="1" fontId="22" fillId="0" borderId="35" xfId="0" applyNumberFormat="1" applyFont="1" applyBorder="1" applyAlignment="1">
      <alignment vertical="center"/>
    </xf>
    <xf numFmtId="1" fontId="22" fillId="0" borderId="35" xfId="0" applyNumberFormat="1" applyFont="1" applyBorder="1" applyAlignment="1">
      <alignment horizontal="center" vertical="center"/>
    </xf>
    <xf numFmtId="14" fontId="22" fillId="0" borderId="35" xfId="0" applyNumberFormat="1" applyFont="1" applyBorder="1" applyAlignment="1">
      <alignment horizontal="center" vertical="center"/>
    </xf>
    <xf numFmtId="4" fontId="22" fillId="0" borderId="35" xfId="0" applyNumberFormat="1" applyFont="1" applyBorder="1" applyAlignment="1">
      <alignment vertical="center"/>
    </xf>
    <xf numFmtId="4" fontId="22" fillId="0" borderId="35" xfId="0" applyNumberFormat="1" applyFont="1" applyBorder="1" applyAlignment="1" applyProtection="1">
      <alignment vertical="center" wrapText="1"/>
      <protection locked="0"/>
    </xf>
    <xf numFmtId="4" fontId="22" fillId="0" borderId="35" xfId="0" applyNumberFormat="1" applyFont="1" applyBorder="1" applyAlignment="1" applyProtection="1">
      <alignment vertical="center"/>
      <protection locked="0"/>
    </xf>
    <xf numFmtId="0" fontId="22" fillId="40" borderId="0" xfId="0" applyFont="1" applyFill="1" applyAlignment="1" applyProtection="1">
      <alignment vertical="center"/>
      <protection locked="0"/>
    </xf>
    <xf numFmtId="4" fontId="22" fillId="40" borderId="35" xfId="0" applyNumberFormat="1" applyFont="1" applyFill="1" applyBorder="1" applyAlignment="1" applyProtection="1">
      <alignment vertical="center"/>
      <protection locked="0"/>
    </xf>
    <xf numFmtId="0" fontId="41" fillId="5" borderId="35" xfId="0" applyFont="1" applyFill="1" applyBorder="1" applyAlignment="1" applyProtection="1">
      <alignment horizontal="center" vertical="center"/>
      <protection locked="0"/>
    </xf>
    <xf numFmtId="4" fontId="41" fillId="5" borderId="35" xfId="0" applyNumberFormat="1" applyFont="1" applyFill="1" applyBorder="1" applyAlignment="1" applyProtection="1">
      <alignment horizontal="righ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left" vertical="center" wrapText="1"/>
      <protection locked="0"/>
    </xf>
    <xf numFmtId="4" fontId="43" fillId="0" borderId="0" xfId="0" applyNumberFormat="1" applyFont="1" applyAlignment="1" applyProtection="1">
      <alignment horizontal="right"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horizontal="right" vertical="center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vertical="center" wrapText="1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33" borderId="0" xfId="0" applyFont="1" applyFill="1" applyAlignment="1" applyProtection="1">
      <alignment horizontal="left" vertical="center"/>
      <protection locked="0"/>
    </xf>
    <xf numFmtId="1" fontId="60" fillId="0" borderId="35" xfId="0" applyNumberFormat="1" applyFont="1" applyBorder="1" applyAlignment="1">
      <alignment horizontal="center" vertical="center" wrapText="1"/>
    </xf>
    <xf numFmtId="1" fontId="60" fillId="0" borderId="35" xfId="0" applyNumberFormat="1" applyFont="1" applyBorder="1" applyAlignment="1">
      <alignment horizontal="center" vertical="center"/>
    </xf>
    <xf numFmtId="2" fontId="60" fillId="0" borderId="35" xfId="0" applyNumberFormat="1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1" fontId="60" fillId="0" borderId="35" xfId="0" applyNumberFormat="1" applyFont="1" applyBorder="1" applyAlignment="1">
      <alignment vertical="center"/>
    </xf>
    <xf numFmtId="1" fontId="0" fillId="0" borderId="35" xfId="0" applyNumberFormat="1" applyBorder="1" applyAlignment="1">
      <alignment vertical="center" wrapText="1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vertical="center" wrapText="1"/>
    </xf>
    <xf numFmtId="0" fontId="60" fillId="0" borderId="0" xfId="0" applyFont="1" applyAlignment="1">
      <alignment vertical="center"/>
    </xf>
    <xf numFmtId="4" fontId="60" fillId="0" borderId="3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36" borderId="54" xfId="0" applyFont="1" applyFill="1" applyBorder="1" applyAlignment="1">
      <alignment horizontal="center" vertical="center" wrapText="1"/>
    </xf>
    <xf numFmtId="0" fontId="10" fillId="36" borderId="4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72" fontId="10" fillId="36" borderId="54" xfId="0" applyNumberFormat="1" applyFont="1" applyFill="1" applyBorder="1" applyAlignment="1">
      <alignment horizontal="center" vertical="center" wrapText="1"/>
    </xf>
    <xf numFmtId="0" fontId="12" fillId="36" borderId="46" xfId="0" applyFont="1" applyFill="1" applyBorder="1" applyAlignment="1">
      <alignment horizontal="center" vertical="center" wrapText="1"/>
    </xf>
    <xf numFmtId="0" fontId="12" fillId="36" borderId="59" xfId="0" applyFont="1" applyFill="1" applyBorder="1" applyAlignment="1">
      <alignment horizontal="center" vertical="center" wrapText="1"/>
    </xf>
    <xf numFmtId="172" fontId="10" fillId="36" borderId="46" xfId="0" applyNumberFormat="1" applyFont="1" applyFill="1" applyBorder="1" applyAlignment="1">
      <alignment horizontal="center" vertical="center" wrapText="1"/>
    </xf>
    <xf numFmtId="172" fontId="10" fillId="36" borderId="59" xfId="0" applyNumberFormat="1" applyFont="1" applyFill="1" applyBorder="1" applyAlignment="1">
      <alignment horizontal="center" vertical="center" wrapText="1"/>
    </xf>
    <xf numFmtId="4" fontId="10" fillId="36" borderId="43" xfId="0" applyNumberFormat="1" applyFont="1" applyFill="1" applyBorder="1" applyAlignment="1">
      <alignment horizontal="center" vertical="center" wrapText="1"/>
    </xf>
    <xf numFmtId="4" fontId="10" fillId="36" borderId="66" xfId="0" applyNumberFormat="1" applyFont="1" applyFill="1" applyBorder="1" applyAlignment="1">
      <alignment horizontal="center" vertical="center" wrapText="1"/>
    </xf>
    <xf numFmtId="4" fontId="10" fillId="36" borderId="70" xfId="0" applyNumberFormat="1" applyFont="1" applyFill="1" applyBorder="1" applyAlignment="1">
      <alignment horizontal="center" vertical="center" wrapText="1"/>
    </xf>
    <xf numFmtId="0" fontId="12" fillId="36" borderId="54" xfId="0" applyFont="1" applyFill="1" applyBorder="1" applyAlignment="1">
      <alignment horizontal="center" vertical="center" wrapText="1"/>
    </xf>
    <xf numFmtId="4" fontId="15" fillId="42" borderId="10" xfId="48" applyNumberFormat="1" applyFont="1" applyFill="1" applyBorder="1" applyAlignment="1">
      <alignment horizontal="center" vertical="center" wrapText="1"/>
    </xf>
    <xf numFmtId="4" fontId="15" fillId="42" borderId="11" xfId="48" applyNumberFormat="1" applyFont="1" applyFill="1" applyBorder="1" applyAlignment="1">
      <alignment horizontal="center" vertical="center" wrapText="1"/>
    </xf>
    <xf numFmtId="4" fontId="15" fillId="42" borderId="12" xfId="48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72" fontId="10" fillId="37" borderId="60" xfId="0" applyNumberFormat="1" applyFont="1" applyFill="1" applyBorder="1" applyAlignment="1">
      <alignment horizontal="center" vertical="center" wrapText="1"/>
    </xf>
    <xf numFmtId="172" fontId="10" fillId="37" borderId="65" xfId="0" applyNumberFormat="1" applyFont="1" applyFill="1" applyBorder="1" applyAlignment="1">
      <alignment horizontal="center" vertical="center" wrapText="1"/>
    </xf>
    <xf numFmtId="172" fontId="10" fillId="37" borderId="68" xfId="0" applyNumberFormat="1" applyFont="1" applyFill="1" applyBorder="1" applyAlignment="1">
      <alignment horizontal="center" vertical="center" wrapText="1"/>
    </xf>
    <xf numFmtId="172" fontId="10" fillId="37" borderId="71" xfId="0" applyNumberFormat="1" applyFont="1" applyFill="1" applyBorder="1" applyAlignment="1">
      <alignment horizontal="center" vertical="center" wrapText="1"/>
    </xf>
    <xf numFmtId="172" fontId="10" fillId="37" borderId="66" xfId="0" applyNumberFormat="1" applyFont="1" applyFill="1" applyBorder="1" applyAlignment="1">
      <alignment horizontal="center" vertical="center" wrapText="1"/>
    </xf>
    <xf numFmtId="172" fontId="10" fillId="37" borderId="70" xfId="0" applyNumberFormat="1" applyFont="1" applyFill="1" applyBorder="1" applyAlignment="1">
      <alignment horizontal="center" vertical="center" wrapText="1"/>
    </xf>
    <xf numFmtId="172" fontId="10" fillId="37" borderId="63" xfId="0" applyNumberFormat="1" applyFont="1" applyFill="1" applyBorder="1" applyAlignment="1">
      <alignment horizontal="center" vertical="center" wrapText="1"/>
    </xf>
    <xf numFmtId="172" fontId="10" fillId="37" borderId="48" xfId="0" applyNumberFormat="1" applyFont="1" applyFill="1" applyBorder="1" applyAlignment="1">
      <alignment horizontal="center" vertical="center" wrapText="1"/>
    </xf>
    <xf numFmtId="172" fontId="10" fillId="37" borderId="69" xfId="0" applyNumberFormat="1" applyFont="1" applyFill="1" applyBorder="1" applyAlignment="1">
      <alignment horizontal="center" vertical="center" wrapText="1"/>
    </xf>
    <xf numFmtId="0" fontId="12" fillId="33" borderId="54" xfId="0" applyFont="1" applyFill="1" applyBorder="1" applyAlignment="1">
      <alignment horizontal="center" vertical="center" wrapText="1"/>
    </xf>
    <xf numFmtId="0" fontId="12" fillId="33" borderId="5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0" fillId="36" borderId="60" xfId="0" applyFont="1" applyFill="1" applyBorder="1" applyAlignment="1">
      <alignment horizontal="center" vertical="center" wrapText="1"/>
    </xf>
    <xf numFmtId="0" fontId="10" fillId="36" borderId="65" xfId="0" applyFont="1" applyFill="1" applyBorder="1" applyAlignment="1">
      <alignment horizontal="center" vertical="center" wrapText="1"/>
    </xf>
    <xf numFmtId="172" fontId="10" fillId="36" borderId="63" xfId="0" applyNumberFormat="1" applyFont="1" applyFill="1" applyBorder="1" applyAlignment="1">
      <alignment horizontal="center" vertical="center" wrapText="1"/>
    </xf>
    <xf numFmtId="172" fontId="10" fillId="36" borderId="48" xfId="0" applyNumberFormat="1" applyFont="1" applyFill="1" applyBorder="1" applyAlignment="1">
      <alignment horizontal="center" vertical="center" wrapText="1"/>
    </xf>
    <xf numFmtId="0" fontId="14" fillId="43" borderId="10" xfId="0" applyFont="1" applyFill="1" applyBorder="1" applyAlignment="1">
      <alignment horizontal="center" vertical="center"/>
    </xf>
    <xf numFmtId="0" fontId="14" fillId="43" borderId="11" xfId="0" applyFont="1" applyFill="1" applyBorder="1" applyAlignment="1">
      <alignment horizontal="center" vertical="center"/>
    </xf>
    <xf numFmtId="0" fontId="14" fillId="43" borderId="12" xfId="0" applyFont="1" applyFill="1" applyBorder="1" applyAlignment="1">
      <alignment horizontal="center" vertical="center"/>
    </xf>
    <xf numFmtId="0" fontId="14" fillId="44" borderId="10" xfId="0" applyFont="1" applyFill="1" applyBorder="1" applyAlignment="1">
      <alignment horizontal="center" vertical="center" wrapText="1"/>
    </xf>
    <xf numFmtId="0" fontId="14" fillId="44" borderId="11" xfId="0" applyFont="1" applyFill="1" applyBorder="1" applyAlignment="1">
      <alignment horizontal="center" vertical="center" wrapText="1"/>
    </xf>
    <xf numFmtId="0" fontId="14" fillId="44" borderId="12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0" fontId="15" fillId="36" borderId="12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 wrapText="1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41" fillId="5" borderId="35" xfId="0" applyFont="1" applyFill="1" applyBorder="1" applyAlignment="1" applyProtection="1">
      <alignment horizontal="center" vertical="center" wrapText="1"/>
      <protection locked="0"/>
    </xf>
    <xf numFmtId="4" fontId="41" fillId="5" borderId="35" xfId="0" applyNumberFormat="1" applyFont="1" applyFill="1" applyBorder="1" applyAlignment="1" applyProtection="1">
      <alignment horizontal="center" vertical="center" wrapText="1"/>
      <protection locked="0"/>
    </xf>
    <xf numFmtId="0" fontId="41" fillId="5" borderId="35" xfId="0" applyFont="1" applyFill="1" applyBorder="1" applyAlignment="1" applyProtection="1">
      <alignment horizontal="right" vertical="center"/>
      <protection locked="0"/>
    </xf>
    <xf numFmtId="0" fontId="44" fillId="0" borderId="0" xfId="0" applyFont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1" fontId="60" fillId="0" borderId="72" xfId="0" applyNumberFormat="1" applyFont="1" applyBorder="1" applyAlignment="1">
      <alignment horizontal="center" vertical="center"/>
    </xf>
    <xf numFmtId="1" fontId="60" fillId="0" borderId="32" xfId="0" applyNumberFormat="1" applyFont="1" applyBorder="1" applyAlignment="1">
      <alignment horizontal="center" vertical="center"/>
    </xf>
    <xf numFmtId="1" fontId="60" fillId="0" borderId="34" xfId="0" applyNumberFormat="1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Hoja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1"/>
  <sheetViews>
    <sheetView tabSelected="1" zoomScalePageLayoutView="0" workbookViewId="0" topLeftCell="R96">
      <selection activeCell="Y107" sqref="Y107"/>
    </sheetView>
  </sheetViews>
  <sheetFormatPr defaultColWidth="11.421875" defaultRowHeight="15"/>
  <cols>
    <col min="1" max="1" width="4.8515625" style="1" customWidth="1"/>
    <col min="2" max="2" width="38.8515625" style="4" customWidth="1"/>
    <col min="3" max="3" width="7.8515625" style="4" customWidth="1"/>
    <col min="4" max="4" width="13.57421875" style="4" customWidth="1"/>
    <col min="5" max="5" width="8.421875" style="4" customWidth="1"/>
    <col min="6" max="6" width="13.57421875" style="4" customWidth="1"/>
    <col min="7" max="7" width="8.00390625" style="4" customWidth="1"/>
    <col min="8" max="8" width="13.57421875" style="4" customWidth="1"/>
    <col min="9" max="9" width="6.57421875" style="4" customWidth="1"/>
    <col min="10" max="10" width="13.57421875" style="4" customWidth="1"/>
    <col min="11" max="11" width="6.57421875" style="4" customWidth="1"/>
    <col min="12" max="12" width="13.57421875" style="4" customWidth="1"/>
    <col min="13" max="13" width="13.8515625" style="4" customWidth="1"/>
    <col min="14" max="14" width="7.8515625" style="4" customWidth="1"/>
    <col min="15" max="15" width="13.57421875" style="4" customWidth="1"/>
    <col min="16" max="16" width="14.00390625" style="4" customWidth="1"/>
    <col min="17" max="17" width="15.57421875" style="2" customWidth="1"/>
    <col min="18" max="18" width="2.8515625" style="4" customWidth="1"/>
    <col min="19" max="19" width="8.421875" style="4" customWidth="1"/>
    <col min="20" max="20" width="11.421875" style="4" customWidth="1"/>
    <col min="21" max="21" width="8.421875" style="4" customWidth="1"/>
    <col min="22" max="22" width="11.421875" style="4" customWidth="1"/>
    <col min="23" max="23" width="11.421875" style="2" customWidth="1"/>
    <col min="24" max="24" width="2.8515625" style="4" customWidth="1"/>
    <col min="25" max="25" width="34.421875" style="4" customWidth="1"/>
    <col min="26" max="26" width="6.57421875" style="4" customWidth="1"/>
    <col min="27" max="27" width="13.57421875" style="4" customWidth="1"/>
    <col min="28" max="16384" width="11.421875" style="4" customWidth="1"/>
  </cols>
  <sheetData>
    <row r="1" spans="1:26" ht="12.75">
      <c r="A1" s="1" t="s">
        <v>0</v>
      </c>
      <c r="B1" s="395" t="s">
        <v>1</v>
      </c>
      <c r="C1" s="395"/>
      <c r="D1" s="395"/>
      <c r="E1" s="3"/>
      <c r="F1" s="3"/>
      <c r="G1" s="3"/>
      <c r="H1" s="3"/>
      <c r="I1" s="3"/>
      <c r="J1" s="3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Z1" s="5" t="s">
        <v>2</v>
      </c>
    </row>
    <row r="2" spans="1:27" s="7" customFormat="1" ht="18">
      <c r="A2" s="6"/>
      <c r="B2" s="396" t="s">
        <v>3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</row>
    <row r="3" spans="2:23" ht="12.75">
      <c r="B3" s="8" t="s">
        <v>4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9"/>
      <c r="R3" s="11"/>
      <c r="S3" s="11"/>
      <c r="T3" s="11"/>
      <c r="U3" s="11"/>
      <c r="V3" s="11"/>
      <c r="W3" s="12"/>
    </row>
    <row r="4" spans="2:18" ht="12.75">
      <c r="B4" s="8" t="s">
        <v>5</v>
      </c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Q4" s="9"/>
      <c r="R4" s="10"/>
    </row>
    <row r="5" spans="2:23" ht="16.5" customHeight="1" thickBot="1">
      <c r="B5" s="13" t="s">
        <v>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0"/>
      <c r="W5" s="8"/>
    </row>
    <row r="6" spans="2:27" ht="16.5" customHeight="1" hidden="1">
      <c r="B6" s="4">
        <v>1</v>
      </c>
      <c r="C6" s="4">
        <f>B6+1</f>
        <v>2</v>
      </c>
      <c r="D6" s="4">
        <f aca="true" t="shared" si="0" ref="D6:AA6">C6+1</f>
        <v>3</v>
      </c>
      <c r="E6" s="4">
        <f>D6+1</f>
        <v>4</v>
      </c>
      <c r="F6" s="4">
        <f>E6+1</f>
        <v>5</v>
      </c>
      <c r="G6" s="4">
        <f>F6+1</f>
        <v>6</v>
      </c>
      <c r="H6" s="4">
        <f>G6+1</f>
        <v>7</v>
      </c>
      <c r="I6" s="4">
        <f t="shared" si="0"/>
        <v>8</v>
      </c>
      <c r="J6" s="4">
        <f t="shared" si="0"/>
        <v>9</v>
      </c>
      <c r="K6" s="4">
        <f t="shared" si="0"/>
        <v>10</v>
      </c>
      <c r="L6" s="4">
        <f t="shared" si="0"/>
        <v>11</v>
      </c>
      <c r="M6" s="4">
        <f t="shared" si="0"/>
        <v>12</v>
      </c>
      <c r="N6" s="4">
        <f t="shared" si="0"/>
        <v>13</v>
      </c>
      <c r="O6" s="4">
        <f t="shared" si="0"/>
        <v>14</v>
      </c>
      <c r="P6" s="4">
        <f t="shared" si="0"/>
        <v>15</v>
      </c>
      <c r="Q6" s="2">
        <f t="shared" si="0"/>
        <v>16</v>
      </c>
      <c r="R6" s="4">
        <f t="shared" si="0"/>
        <v>17</v>
      </c>
      <c r="S6" s="4">
        <f t="shared" si="0"/>
        <v>18</v>
      </c>
      <c r="T6" s="4">
        <f t="shared" si="0"/>
        <v>19</v>
      </c>
      <c r="U6" s="4">
        <f t="shared" si="0"/>
        <v>20</v>
      </c>
      <c r="V6" s="4">
        <f t="shared" si="0"/>
        <v>21</v>
      </c>
      <c r="W6" s="2">
        <f t="shared" si="0"/>
        <v>22</v>
      </c>
      <c r="X6" s="4">
        <f t="shared" si="0"/>
        <v>23</v>
      </c>
      <c r="Y6" s="4">
        <f t="shared" si="0"/>
        <v>24</v>
      </c>
      <c r="Z6" s="4">
        <f t="shared" si="0"/>
        <v>25</v>
      </c>
      <c r="AA6" s="4">
        <f t="shared" si="0"/>
        <v>26</v>
      </c>
    </row>
    <row r="7" spans="2:27" s="14" customFormat="1" ht="21" customHeight="1" thickBot="1">
      <c r="B7" s="397" t="s">
        <v>7</v>
      </c>
      <c r="C7" s="15" t="s">
        <v>8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18"/>
      <c r="S7" s="399" t="s">
        <v>9</v>
      </c>
      <c r="T7" s="400"/>
      <c r="U7" s="400"/>
      <c r="V7" s="400"/>
      <c r="W7" s="401"/>
      <c r="Y7" s="19" t="s">
        <v>8</v>
      </c>
      <c r="Z7" s="20"/>
      <c r="AA7" s="21"/>
    </row>
    <row r="8" spans="2:27" s="14" customFormat="1" ht="21" customHeight="1" thickBot="1">
      <c r="B8" s="398"/>
      <c r="C8" s="402" t="s">
        <v>10</v>
      </c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4"/>
      <c r="R8" s="22"/>
      <c r="S8" s="405"/>
      <c r="T8" s="406"/>
      <c r="U8" s="406"/>
      <c r="V8" s="406"/>
      <c r="W8" s="407"/>
      <c r="Y8" s="408" t="s">
        <v>11</v>
      </c>
      <c r="Z8" s="409"/>
      <c r="AA8" s="410"/>
    </row>
    <row r="9" spans="2:27" s="14" customFormat="1" ht="21" customHeight="1">
      <c r="B9" s="398"/>
      <c r="C9" s="411" t="s">
        <v>12</v>
      </c>
      <c r="D9" s="411" t="s">
        <v>13</v>
      </c>
      <c r="E9" s="411" t="s">
        <v>14</v>
      </c>
      <c r="F9" s="411" t="s">
        <v>15</v>
      </c>
      <c r="G9" s="411" t="s">
        <v>12</v>
      </c>
      <c r="H9" s="416" t="s">
        <v>16</v>
      </c>
      <c r="I9" s="419" t="s">
        <v>14</v>
      </c>
      <c r="J9" s="411" t="s">
        <v>17</v>
      </c>
      <c r="K9" s="419" t="s">
        <v>14</v>
      </c>
      <c r="L9" s="411" t="s">
        <v>18</v>
      </c>
      <c r="M9" s="411" t="s">
        <v>19</v>
      </c>
      <c r="N9" s="419" t="s">
        <v>14</v>
      </c>
      <c r="O9" s="411" t="s">
        <v>20</v>
      </c>
      <c r="P9" s="411" t="s">
        <v>21</v>
      </c>
      <c r="Q9" s="411" t="s">
        <v>22</v>
      </c>
      <c r="R9" s="22"/>
      <c r="S9" s="426" t="s">
        <v>23</v>
      </c>
      <c r="T9" s="429" t="s">
        <v>24</v>
      </c>
      <c r="U9" s="429" t="s">
        <v>25</v>
      </c>
      <c r="V9" s="429" t="s">
        <v>26</v>
      </c>
      <c r="W9" s="432" t="s">
        <v>27</v>
      </c>
      <c r="Y9" s="397" t="s">
        <v>7</v>
      </c>
      <c r="Z9" s="439" t="s">
        <v>14</v>
      </c>
      <c r="AA9" s="441" t="s">
        <v>28</v>
      </c>
    </row>
    <row r="10" spans="2:27" s="14" customFormat="1" ht="21" customHeight="1">
      <c r="B10" s="398"/>
      <c r="C10" s="412"/>
      <c r="D10" s="412"/>
      <c r="E10" s="414"/>
      <c r="F10" s="412"/>
      <c r="G10" s="412"/>
      <c r="H10" s="417"/>
      <c r="I10" s="412"/>
      <c r="J10" s="412"/>
      <c r="K10" s="412"/>
      <c r="L10" s="412"/>
      <c r="M10" s="412"/>
      <c r="N10" s="412"/>
      <c r="O10" s="412"/>
      <c r="P10" s="412"/>
      <c r="Q10" s="412"/>
      <c r="R10" s="18"/>
      <c r="S10" s="427"/>
      <c r="T10" s="430"/>
      <c r="U10" s="430"/>
      <c r="V10" s="430"/>
      <c r="W10" s="433"/>
      <c r="Y10" s="398"/>
      <c r="Z10" s="440"/>
      <c r="AA10" s="442"/>
    </row>
    <row r="11" spans="2:27" s="14" customFormat="1" ht="21" customHeight="1" thickBot="1">
      <c r="B11" s="398"/>
      <c r="C11" s="413"/>
      <c r="D11" s="413"/>
      <c r="E11" s="415"/>
      <c r="F11" s="413"/>
      <c r="G11" s="413"/>
      <c r="H11" s="418"/>
      <c r="I11" s="413"/>
      <c r="J11" s="413"/>
      <c r="K11" s="413"/>
      <c r="L11" s="413"/>
      <c r="M11" s="413"/>
      <c r="N11" s="413"/>
      <c r="O11" s="413"/>
      <c r="P11" s="413"/>
      <c r="Q11" s="413"/>
      <c r="R11" s="22"/>
      <c r="S11" s="428"/>
      <c r="T11" s="431"/>
      <c r="U11" s="431"/>
      <c r="V11" s="431"/>
      <c r="W11" s="434"/>
      <c r="Y11" s="398"/>
      <c r="Z11" s="440"/>
      <c r="AA11" s="442"/>
    </row>
    <row r="12" spans="2:27" s="23" customFormat="1" ht="21" customHeight="1" thickBot="1">
      <c r="B12" s="443" t="s">
        <v>29</v>
      </c>
      <c r="C12" s="444"/>
      <c r="D12" s="444"/>
      <c r="E12" s="444"/>
      <c r="F12" s="444"/>
      <c r="G12" s="444"/>
      <c r="H12" s="444"/>
      <c r="I12" s="444"/>
      <c r="J12" s="444"/>
      <c r="K12" s="444"/>
      <c r="L12" s="444"/>
      <c r="M12" s="444"/>
      <c r="N12" s="444"/>
      <c r="O12" s="444"/>
      <c r="P12" s="444"/>
      <c r="Q12" s="445"/>
      <c r="R12" s="10"/>
      <c r="S12" s="446" t="s">
        <v>29</v>
      </c>
      <c r="T12" s="447"/>
      <c r="U12" s="447"/>
      <c r="V12" s="447"/>
      <c r="W12" s="448"/>
      <c r="X12" s="14"/>
      <c r="Y12" s="449" t="s">
        <v>29</v>
      </c>
      <c r="Z12" s="450"/>
      <c r="AA12" s="451"/>
    </row>
    <row r="13" spans="1:27" ht="15" customHeight="1" thickBot="1">
      <c r="A13" s="1">
        <v>1</v>
      </c>
      <c r="B13" s="24" t="s">
        <v>30</v>
      </c>
      <c r="C13" s="25">
        <f aca="true" t="shared" si="1" ref="C13:P13">SUM(C14:C22)</f>
        <v>14</v>
      </c>
      <c r="D13" s="26">
        <f t="shared" si="1"/>
        <v>33844.490000000005</v>
      </c>
      <c r="E13" s="25">
        <f>SUM(E14:E22)</f>
        <v>0</v>
      </c>
      <c r="F13" s="27">
        <f>SUM(F14:F22)</f>
        <v>0</v>
      </c>
      <c r="G13" s="25">
        <f>SUM(G14:G22)</f>
        <v>14</v>
      </c>
      <c r="H13" s="27">
        <f>SUM(H14:H22)</f>
        <v>33844.490000000005</v>
      </c>
      <c r="I13" s="28">
        <f t="shared" si="1"/>
        <v>0</v>
      </c>
      <c r="J13" s="29">
        <f t="shared" si="1"/>
        <v>0</v>
      </c>
      <c r="K13" s="25">
        <f t="shared" si="1"/>
        <v>14</v>
      </c>
      <c r="L13" s="30">
        <f t="shared" si="1"/>
        <v>59612</v>
      </c>
      <c r="M13" s="29">
        <f t="shared" si="1"/>
        <v>0</v>
      </c>
      <c r="N13" s="31">
        <f t="shared" si="1"/>
        <v>0</v>
      </c>
      <c r="O13" s="32">
        <f t="shared" si="1"/>
        <v>0</v>
      </c>
      <c r="P13" s="29">
        <f t="shared" si="1"/>
        <v>0</v>
      </c>
      <c r="Q13" s="33">
        <f>SUM(Q14:Q22)</f>
        <v>93456.49</v>
      </c>
      <c r="R13" s="11"/>
      <c r="S13" s="34">
        <f>SUM(S14:S22)</f>
        <v>0</v>
      </c>
      <c r="T13" s="35">
        <f>SUM(T14:T22)</f>
        <v>0</v>
      </c>
      <c r="U13" s="36">
        <f>SUM(U14:U22)</f>
        <v>0</v>
      </c>
      <c r="V13" s="37">
        <f>SUM(V14:V22)</f>
        <v>0</v>
      </c>
      <c r="W13" s="38">
        <f>SUM(W14:W22)</f>
        <v>0</v>
      </c>
      <c r="X13" s="14"/>
      <c r="Y13" s="39" t="s">
        <v>30</v>
      </c>
      <c r="Z13" s="40">
        <f>SUM(Z14:Z22)</f>
        <v>4</v>
      </c>
      <c r="AA13" s="41">
        <f>SUM(AA14:AA22)</f>
        <v>7388.59</v>
      </c>
    </row>
    <row r="14" spans="1:27" ht="15" customHeight="1">
      <c r="A14" s="1">
        <f aca="true" t="shared" si="2" ref="A14:A77">A13+1</f>
        <v>2</v>
      </c>
      <c r="B14" s="42" t="s">
        <v>31</v>
      </c>
      <c r="C14" s="43"/>
      <c r="D14" s="44"/>
      <c r="E14" s="43"/>
      <c r="F14" s="45"/>
      <c r="G14" s="46"/>
      <c r="H14" s="47">
        <f>D14+F14</f>
        <v>0</v>
      </c>
      <c r="I14" s="48"/>
      <c r="J14" s="49"/>
      <c r="K14" s="43"/>
      <c r="L14" s="50"/>
      <c r="M14" s="51"/>
      <c r="N14" s="52"/>
      <c r="O14" s="53"/>
      <c r="P14" s="49"/>
      <c r="Q14" s="54">
        <f>H14+J14+L14+M14+O14+P14</f>
        <v>0</v>
      </c>
      <c r="R14" s="10"/>
      <c r="S14" s="55"/>
      <c r="T14" s="56"/>
      <c r="U14" s="57"/>
      <c r="V14" s="58"/>
      <c r="W14" s="59">
        <f aca="true" t="shared" si="3" ref="W14:W22">SUM(S14:V14)</f>
        <v>0</v>
      </c>
      <c r="X14" s="14"/>
      <c r="Y14" s="60"/>
      <c r="Z14" s="61"/>
      <c r="AA14" s="62"/>
    </row>
    <row r="15" spans="1:27" ht="15" customHeight="1">
      <c r="A15" s="1">
        <f t="shared" si="2"/>
        <v>3</v>
      </c>
      <c r="B15" s="63" t="s">
        <v>32</v>
      </c>
      <c r="C15" s="64"/>
      <c r="D15" s="65"/>
      <c r="E15" s="64"/>
      <c r="F15" s="66"/>
      <c r="G15" s="64"/>
      <c r="H15" s="47">
        <f>D15+F15</f>
        <v>0</v>
      </c>
      <c r="I15" s="67"/>
      <c r="J15" s="68"/>
      <c r="K15" s="64"/>
      <c r="L15" s="69"/>
      <c r="M15" s="70"/>
      <c r="N15" s="71"/>
      <c r="O15" s="72"/>
      <c r="P15" s="68"/>
      <c r="Q15" s="54">
        <f>H15+J15+L15+M15+O15+P15</f>
        <v>0</v>
      </c>
      <c r="R15" s="10"/>
      <c r="S15" s="73"/>
      <c r="T15" s="74"/>
      <c r="U15" s="75"/>
      <c r="V15" s="76"/>
      <c r="W15" s="59">
        <f t="shared" si="3"/>
        <v>0</v>
      </c>
      <c r="X15" s="14"/>
      <c r="Y15" s="77" t="s">
        <v>32</v>
      </c>
      <c r="Z15" s="78"/>
      <c r="AA15" s="79"/>
    </row>
    <row r="16" spans="1:27" ht="15" customHeight="1">
      <c r="A16" s="1">
        <f t="shared" si="2"/>
        <v>4</v>
      </c>
      <c r="B16" s="63" t="s">
        <v>33</v>
      </c>
      <c r="C16" s="64"/>
      <c r="D16" s="65"/>
      <c r="E16" s="64"/>
      <c r="F16" s="66"/>
      <c r="G16" s="64"/>
      <c r="H16" s="47">
        <f>D16+F16</f>
        <v>0</v>
      </c>
      <c r="I16" s="67"/>
      <c r="J16" s="68"/>
      <c r="K16" s="64"/>
      <c r="L16" s="69"/>
      <c r="M16" s="70"/>
      <c r="N16" s="71"/>
      <c r="O16" s="72"/>
      <c r="P16" s="68"/>
      <c r="Q16" s="54">
        <f aca="true" t="shared" si="4" ref="Q16:Q48">H16+J16+L16+M16+O16+P16</f>
        <v>0</v>
      </c>
      <c r="R16" s="11"/>
      <c r="S16" s="73"/>
      <c r="T16" s="74"/>
      <c r="U16" s="75"/>
      <c r="V16" s="76"/>
      <c r="W16" s="59">
        <f t="shared" si="3"/>
        <v>0</v>
      </c>
      <c r="X16" s="14"/>
      <c r="Y16" s="63" t="s">
        <v>33</v>
      </c>
      <c r="Z16" s="80"/>
      <c r="AA16" s="74"/>
    </row>
    <row r="17" spans="1:27" ht="15" customHeight="1">
      <c r="A17" s="1">
        <f t="shared" si="2"/>
        <v>5</v>
      </c>
      <c r="B17" s="63" t="s">
        <v>34</v>
      </c>
      <c r="C17" s="64"/>
      <c r="D17" s="65"/>
      <c r="E17" s="64"/>
      <c r="F17" s="66"/>
      <c r="G17" s="64"/>
      <c r="H17" s="47">
        <f>D17+F17</f>
        <v>0</v>
      </c>
      <c r="I17" s="67"/>
      <c r="J17" s="68"/>
      <c r="K17" s="64"/>
      <c r="L17" s="69"/>
      <c r="M17" s="70"/>
      <c r="N17" s="71"/>
      <c r="O17" s="72"/>
      <c r="P17" s="68"/>
      <c r="Q17" s="54">
        <f t="shared" si="4"/>
        <v>0</v>
      </c>
      <c r="R17" s="10"/>
      <c r="S17" s="73"/>
      <c r="T17" s="74"/>
      <c r="U17" s="75"/>
      <c r="V17" s="76"/>
      <c r="W17" s="59">
        <f t="shared" si="3"/>
        <v>0</v>
      </c>
      <c r="X17" s="14"/>
      <c r="Y17" s="63" t="s">
        <v>34</v>
      </c>
      <c r="Z17" s="80"/>
      <c r="AA17" s="74"/>
    </row>
    <row r="18" spans="1:27" ht="15" customHeight="1">
      <c r="A18" s="1">
        <f t="shared" si="2"/>
        <v>6</v>
      </c>
      <c r="B18" s="63" t="s">
        <v>35</v>
      </c>
      <c r="C18" s="64">
        <v>1</v>
      </c>
      <c r="D18" s="65">
        <v>3712.78</v>
      </c>
      <c r="E18" s="64"/>
      <c r="F18" s="66"/>
      <c r="G18" s="81">
        <f aca="true" t="shared" si="5" ref="G18:H22">C18+E18</f>
        <v>1</v>
      </c>
      <c r="H18" s="47">
        <f t="shared" si="5"/>
        <v>3712.78</v>
      </c>
      <c r="I18" s="67"/>
      <c r="J18" s="68"/>
      <c r="K18" s="64">
        <v>1</v>
      </c>
      <c r="L18" s="69">
        <v>8658</v>
      </c>
      <c r="M18" s="70"/>
      <c r="N18" s="71"/>
      <c r="O18" s="72"/>
      <c r="P18" s="68"/>
      <c r="Q18" s="54">
        <f t="shared" si="4"/>
        <v>12370.78</v>
      </c>
      <c r="R18" s="10"/>
      <c r="S18" s="73"/>
      <c r="T18" s="74"/>
      <c r="U18" s="75"/>
      <c r="V18" s="76"/>
      <c r="W18" s="59">
        <f t="shared" si="3"/>
        <v>0</v>
      </c>
      <c r="X18" s="14"/>
      <c r="Y18" s="63" t="s">
        <v>35</v>
      </c>
      <c r="Z18" s="80"/>
      <c r="AA18" s="74"/>
    </row>
    <row r="19" spans="1:27" ht="15" customHeight="1">
      <c r="A19" s="1">
        <f t="shared" si="2"/>
        <v>7</v>
      </c>
      <c r="B19" s="63" t="s">
        <v>36</v>
      </c>
      <c r="C19" s="64">
        <v>3</v>
      </c>
      <c r="D19" s="65">
        <v>8039.81</v>
      </c>
      <c r="E19" s="64"/>
      <c r="F19" s="66"/>
      <c r="G19" s="81">
        <f t="shared" si="5"/>
        <v>3</v>
      </c>
      <c r="H19" s="47">
        <f t="shared" si="5"/>
        <v>8039.81</v>
      </c>
      <c r="I19" s="67"/>
      <c r="J19" s="68"/>
      <c r="K19" s="64">
        <v>3</v>
      </c>
      <c r="L19" s="69">
        <v>16374</v>
      </c>
      <c r="M19" s="70"/>
      <c r="N19" s="71"/>
      <c r="O19" s="72"/>
      <c r="P19" s="68"/>
      <c r="Q19" s="54">
        <f t="shared" si="4"/>
        <v>24413.81</v>
      </c>
      <c r="R19" s="11"/>
      <c r="S19" s="73"/>
      <c r="T19" s="74"/>
      <c r="U19" s="75"/>
      <c r="V19" s="76"/>
      <c r="W19" s="59">
        <f t="shared" si="3"/>
        <v>0</v>
      </c>
      <c r="X19" s="14"/>
      <c r="Y19" s="63" t="s">
        <v>36</v>
      </c>
      <c r="Z19" s="80">
        <v>1</v>
      </c>
      <c r="AA19" s="74">
        <v>2103.59</v>
      </c>
    </row>
    <row r="20" spans="1:27" ht="15" customHeight="1">
      <c r="A20" s="1">
        <f t="shared" si="2"/>
        <v>8</v>
      </c>
      <c r="B20" s="63" t="s">
        <v>37</v>
      </c>
      <c r="C20" s="64">
        <v>10</v>
      </c>
      <c r="D20" s="65">
        <v>22091.9</v>
      </c>
      <c r="E20" s="64"/>
      <c r="F20" s="66"/>
      <c r="G20" s="81">
        <f t="shared" si="5"/>
        <v>10</v>
      </c>
      <c r="H20" s="47">
        <f t="shared" si="5"/>
        <v>22091.9</v>
      </c>
      <c r="I20" s="67"/>
      <c r="J20" s="68"/>
      <c r="K20" s="64">
        <v>10</v>
      </c>
      <c r="L20" s="69">
        <v>34580</v>
      </c>
      <c r="M20" s="70"/>
      <c r="N20" s="71"/>
      <c r="O20" s="72"/>
      <c r="P20" s="68"/>
      <c r="Q20" s="54">
        <f t="shared" si="4"/>
        <v>56671.9</v>
      </c>
      <c r="R20" s="10"/>
      <c r="S20" s="73"/>
      <c r="T20" s="74"/>
      <c r="U20" s="75"/>
      <c r="V20" s="76"/>
      <c r="W20" s="59">
        <f t="shared" si="3"/>
        <v>0</v>
      </c>
      <c r="X20" s="14"/>
      <c r="Y20" s="63" t="s">
        <v>37</v>
      </c>
      <c r="Z20" s="80">
        <v>1</v>
      </c>
      <c r="AA20" s="74">
        <v>2801.49</v>
      </c>
    </row>
    <row r="21" spans="1:27" ht="15" customHeight="1">
      <c r="A21" s="1">
        <f t="shared" si="2"/>
        <v>9</v>
      </c>
      <c r="B21" s="63" t="s">
        <v>38</v>
      </c>
      <c r="C21" s="64"/>
      <c r="D21" s="65"/>
      <c r="E21" s="64"/>
      <c r="F21" s="66"/>
      <c r="G21" s="64"/>
      <c r="H21" s="47">
        <f t="shared" si="5"/>
        <v>0</v>
      </c>
      <c r="I21" s="67"/>
      <c r="J21" s="68"/>
      <c r="K21" s="64"/>
      <c r="L21" s="69"/>
      <c r="M21" s="70"/>
      <c r="N21" s="71"/>
      <c r="O21" s="72"/>
      <c r="P21" s="68"/>
      <c r="Q21" s="54">
        <f t="shared" si="4"/>
        <v>0</v>
      </c>
      <c r="R21" s="10"/>
      <c r="S21" s="73"/>
      <c r="T21" s="74"/>
      <c r="U21" s="75"/>
      <c r="V21" s="76"/>
      <c r="W21" s="59">
        <f t="shared" si="3"/>
        <v>0</v>
      </c>
      <c r="X21" s="14"/>
      <c r="Y21" s="63" t="s">
        <v>38</v>
      </c>
      <c r="Z21" s="80"/>
      <c r="AA21" s="74"/>
    </row>
    <row r="22" spans="1:27" ht="15" customHeight="1" thickBot="1">
      <c r="A22" s="1">
        <f t="shared" si="2"/>
        <v>10</v>
      </c>
      <c r="B22" s="82" t="s">
        <v>39</v>
      </c>
      <c r="C22" s="83"/>
      <c r="D22" s="84"/>
      <c r="E22" s="83"/>
      <c r="F22" s="85"/>
      <c r="G22" s="86"/>
      <c r="H22" s="47">
        <f t="shared" si="5"/>
        <v>0</v>
      </c>
      <c r="I22" s="87"/>
      <c r="J22" s="88"/>
      <c r="K22" s="83"/>
      <c r="L22" s="89"/>
      <c r="M22" s="90"/>
      <c r="N22" s="91"/>
      <c r="O22" s="92"/>
      <c r="P22" s="88"/>
      <c r="Q22" s="54">
        <f t="shared" si="4"/>
        <v>0</v>
      </c>
      <c r="R22" s="11"/>
      <c r="S22" s="73"/>
      <c r="T22" s="74"/>
      <c r="U22" s="75"/>
      <c r="V22" s="76"/>
      <c r="W22" s="59">
        <f t="shared" si="3"/>
        <v>0</v>
      </c>
      <c r="X22" s="14"/>
      <c r="Y22" s="93" t="s">
        <v>39</v>
      </c>
      <c r="Z22" s="94">
        <v>2</v>
      </c>
      <c r="AA22" s="95">
        <v>2483.51</v>
      </c>
    </row>
    <row r="23" spans="1:27" ht="15" customHeight="1" thickBot="1">
      <c r="A23" s="1">
        <f t="shared" si="2"/>
        <v>11</v>
      </c>
      <c r="B23" s="24" t="s">
        <v>40</v>
      </c>
      <c r="C23" s="25">
        <f aca="true" t="shared" si="6" ref="C23:I23">SUM(C24:C29)</f>
        <v>12</v>
      </c>
      <c r="D23" s="96">
        <f t="shared" si="6"/>
        <v>9719.37</v>
      </c>
      <c r="E23" s="97">
        <f t="shared" si="6"/>
        <v>2</v>
      </c>
      <c r="F23" s="96">
        <f t="shared" si="6"/>
        <v>1711.22</v>
      </c>
      <c r="G23" s="40">
        <f>SUM(G24:G29)</f>
        <v>14</v>
      </c>
      <c r="H23" s="98">
        <f>SUM(H24:H29)</f>
        <v>11430.59</v>
      </c>
      <c r="I23" s="99">
        <f t="shared" si="6"/>
        <v>0</v>
      </c>
      <c r="J23" s="100">
        <f>SUM(I24:I29)</f>
        <v>0</v>
      </c>
      <c r="K23" s="25">
        <f aca="true" t="shared" si="7" ref="K23:Q23">SUM(K24:K29)</f>
        <v>13</v>
      </c>
      <c r="L23" s="30">
        <f t="shared" si="7"/>
        <v>14534</v>
      </c>
      <c r="M23" s="29">
        <f t="shared" si="7"/>
        <v>0</v>
      </c>
      <c r="N23" s="31">
        <f t="shared" si="7"/>
        <v>0</v>
      </c>
      <c r="O23" s="32">
        <f t="shared" si="7"/>
        <v>0</v>
      </c>
      <c r="P23" s="100">
        <f t="shared" si="7"/>
        <v>0</v>
      </c>
      <c r="Q23" s="33">
        <f t="shared" si="7"/>
        <v>25964.590000000004</v>
      </c>
      <c r="R23" s="10"/>
      <c r="S23" s="34">
        <f>SUM(S24:S29)</f>
        <v>0</v>
      </c>
      <c r="T23" s="35">
        <f>SUM(T24:T29)</f>
        <v>0</v>
      </c>
      <c r="U23" s="36">
        <f>SUM(U24:U29)</f>
        <v>0</v>
      </c>
      <c r="V23" s="37">
        <f>SUM(V24:V29)</f>
        <v>0</v>
      </c>
      <c r="W23" s="38">
        <f>SUM(W24:W29)</f>
        <v>0</v>
      </c>
      <c r="X23" s="14"/>
      <c r="Y23" s="101" t="s">
        <v>41</v>
      </c>
      <c r="Z23" s="102">
        <f>SUM(Z24:Z29)</f>
        <v>10</v>
      </c>
      <c r="AA23" s="103">
        <f>SUM(AA24:AA29)</f>
        <v>8480.61</v>
      </c>
    </row>
    <row r="24" spans="1:27" ht="15" customHeight="1">
      <c r="A24" s="1">
        <f t="shared" si="2"/>
        <v>12</v>
      </c>
      <c r="B24" s="42" t="s">
        <v>42</v>
      </c>
      <c r="C24" s="64"/>
      <c r="D24" s="65"/>
      <c r="E24" s="64"/>
      <c r="F24" s="66"/>
      <c r="G24" s="64"/>
      <c r="H24" s="47">
        <f aca="true" t="shared" si="8" ref="H24:H29">D24+F24</f>
        <v>0</v>
      </c>
      <c r="I24" s="67"/>
      <c r="J24" s="68"/>
      <c r="K24" s="64"/>
      <c r="L24" s="69"/>
      <c r="M24" s="70"/>
      <c r="N24" s="71"/>
      <c r="O24" s="72"/>
      <c r="P24" s="68"/>
      <c r="Q24" s="54">
        <f t="shared" si="4"/>
        <v>0</v>
      </c>
      <c r="R24" s="10"/>
      <c r="S24" s="55"/>
      <c r="T24" s="56"/>
      <c r="U24" s="57"/>
      <c r="V24" s="58"/>
      <c r="W24" s="104">
        <f aca="true" t="shared" si="9" ref="W24:W29">SUM(S24:V24)</f>
        <v>0</v>
      </c>
      <c r="X24" s="14"/>
      <c r="Y24" s="105" t="s">
        <v>43</v>
      </c>
      <c r="Z24" s="106">
        <v>3</v>
      </c>
      <c r="AA24" s="56">
        <v>2227.15</v>
      </c>
    </row>
    <row r="25" spans="1:27" ht="15" customHeight="1">
      <c r="A25" s="1">
        <f t="shared" si="2"/>
        <v>13</v>
      </c>
      <c r="B25" s="107" t="s">
        <v>44</v>
      </c>
      <c r="C25" s="64"/>
      <c r="D25" s="65"/>
      <c r="E25" s="64"/>
      <c r="F25" s="66"/>
      <c r="G25" s="64"/>
      <c r="H25" s="47">
        <f t="shared" si="8"/>
        <v>0</v>
      </c>
      <c r="I25" s="67"/>
      <c r="J25" s="68"/>
      <c r="K25" s="64"/>
      <c r="L25" s="69"/>
      <c r="M25" s="70"/>
      <c r="N25" s="71"/>
      <c r="O25" s="72"/>
      <c r="P25" s="68"/>
      <c r="Q25" s="54">
        <f t="shared" si="4"/>
        <v>0</v>
      </c>
      <c r="R25" s="11"/>
      <c r="S25" s="73"/>
      <c r="T25" s="74"/>
      <c r="U25" s="75"/>
      <c r="V25" s="76"/>
      <c r="W25" s="59">
        <f t="shared" si="9"/>
        <v>0</v>
      </c>
      <c r="X25" s="14"/>
      <c r="Y25" s="107" t="s">
        <v>45</v>
      </c>
      <c r="Z25" s="80">
        <v>1</v>
      </c>
      <c r="AA25" s="74">
        <v>987.27</v>
      </c>
    </row>
    <row r="26" spans="1:27" ht="15" customHeight="1">
      <c r="A26" s="1">
        <f t="shared" si="2"/>
        <v>14</v>
      </c>
      <c r="B26" s="107" t="s">
        <v>46</v>
      </c>
      <c r="C26" s="64"/>
      <c r="D26" s="65"/>
      <c r="E26" s="64"/>
      <c r="F26" s="66"/>
      <c r="G26" s="64"/>
      <c r="H26" s="47">
        <f t="shared" si="8"/>
        <v>0</v>
      </c>
      <c r="I26" s="67"/>
      <c r="J26" s="68"/>
      <c r="K26" s="64"/>
      <c r="L26" s="69"/>
      <c r="M26" s="70"/>
      <c r="N26" s="71"/>
      <c r="O26" s="72"/>
      <c r="P26" s="68"/>
      <c r="Q26" s="54">
        <f t="shared" si="4"/>
        <v>0</v>
      </c>
      <c r="R26" s="10"/>
      <c r="S26" s="73"/>
      <c r="T26" s="74"/>
      <c r="U26" s="75"/>
      <c r="V26" s="76"/>
      <c r="W26" s="59">
        <f t="shared" si="9"/>
        <v>0</v>
      </c>
      <c r="X26" s="14"/>
      <c r="Y26" s="107" t="s">
        <v>47</v>
      </c>
      <c r="Z26" s="80">
        <v>3</v>
      </c>
      <c r="AA26" s="74">
        <v>2437.02</v>
      </c>
    </row>
    <row r="27" spans="1:27" ht="15" customHeight="1">
      <c r="A27" s="1">
        <f t="shared" si="2"/>
        <v>15</v>
      </c>
      <c r="B27" s="107" t="s">
        <v>48</v>
      </c>
      <c r="C27" s="64">
        <v>4</v>
      </c>
      <c r="D27" s="65">
        <v>2803.17</v>
      </c>
      <c r="E27" s="64">
        <v>2</v>
      </c>
      <c r="F27" s="65">
        <v>1711.22</v>
      </c>
      <c r="G27" s="81">
        <f>C27+E27</f>
        <v>6</v>
      </c>
      <c r="H27" s="47">
        <f t="shared" si="8"/>
        <v>4514.39</v>
      </c>
      <c r="I27" s="67"/>
      <c r="J27" s="68"/>
      <c r="K27" s="64">
        <v>6</v>
      </c>
      <c r="L27" s="69">
        <v>6708</v>
      </c>
      <c r="M27" s="70"/>
      <c r="N27" s="71"/>
      <c r="O27" s="72"/>
      <c r="P27" s="68"/>
      <c r="Q27" s="54">
        <f t="shared" si="4"/>
        <v>11222.39</v>
      </c>
      <c r="R27" s="10"/>
      <c r="S27" s="73"/>
      <c r="T27" s="74"/>
      <c r="U27" s="75"/>
      <c r="V27" s="76"/>
      <c r="W27" s="59">
        <f t="shared" si="9"/>
        <v>0</v>
      </c>
      <c r="X27" s="14"/>
      <c r="Y27" s="107" t="s">
        <v>49</v>
      </c>
      <c r="Z27" s="80">
        <v>2</v>
      </c>
      <c r="AA27" s="74">
        <v>1814.15</v>
      </c>
    </row>
    <row r="28" spans="1:27" ht="15" customHeight="1">
      <c r="A28" s="1">
        <f t="shared" si="2"/>
        <v>16</v>
      </c>
      <c r="B28" s="107" t="s">
        <v>50</v>
      </c>
      <c r="C28" s="64">
        <v>4</v>
      </c>
      <c r="D28" s="65">
        <v>3428.76</v>
      </c>
      <c r="E28" s="64"/>
      <c r="F28" s="66"/>
      <c r="G28" s="81">
        <f>C28+E28</f>
        <v>4</v>
      </c>
      <c r="H28" s="47">
        <f t="shared" si="8"/>
        <v>3428.76</v>
      </c>
      <c r="I28" s="67"/>
      <c r="J28" s="68"/>
      <c r="K28" s="64">
        <v>3</v>
      </c>
      <c r="L28" s="69">
        <v>3354</v>
      </c>
      <c r="M28" s="70"/>
      <c r="N28" s="71"/>
      <c r="O28" s="72"/>
      <c r="P28" s="68"/>
      <c r="Q28" s="54">
        <f t="shared" si="4"/>
        <v>6782.76</v>
      </c>
      <c r="R28" s="11"/>
      <c r="S28" s="73"/>
      <c r="T28" s="74"/>
      <c r="U28" s="75"/>
      <c r="V28" s="76"/>
      <c r="W28" s="59">
        <f t="shared" si="9"/>
        <v>0</v>
      </c>
      <c r="X28" s="14"/>
      <c r="Y28" s="107" t="s">
        <v>51</v>
      </c>
      <c r="Z28" s="80">
        <v>1</v>
      </c>
      <c r="AA28" s="74">
        <v>1015.02</v>
      </c>
    </row>
    <row r="29" spans="1:27" ht="15" customHeight="1" thickBot="1">
      <c r="A29" s="1">
        <f t="shared" si="2"/>
        <v>17</v>
      </c>
      <c r="B29" s="108" t="s">
        <v>52</v>
      </c>
      <c r="C29" s="64">
        <v>4</v>
      </c>
      <c r="D29" s="65">
        <v>3487.44</v>
      </c>
      <c r="E29" s="64"/>
      <c r="F29" s="66"/>
      <c r="G29" s="81">
        <f>C29+E29</f>
        <v>4</v>
      </c>
      <c r="H29" s="47">
        <f t="shared" si="8"/>
        <v>3487.44</v>
      </c>
      <c r="I29" s="67"/>
      <c r="J29" s="68"/>
      <c r="K29" s="64">
        <v>4</v>
      </c>
      <c r="L29" s="69">
        <v>4472</v>
      </c>
      <c r="M29" s="70"/>
      <c r="N29" s="71"/>
      <c r="O29" s="72"/>
      <c r="P29" s="68"/>
      <c r="Q29" s="54">
        <f t="shared" si="4"/>
        <v>7959.4400000000005</v>
      </c>
      <c r="R29" s="10"/>
      <c r="S29" s="109"/>
      <c r="T29" s="95"/>
      <c r="U29" s="110"/>
      <c r="V29" s="111"/>
      <c r="W29" s="112">
        <f t="shared" si="9"/>
        <v>0</v>
      </c>
      <c r="X29" s="14"/>
      <c r="Y29" s="113" t="s">
        <v>53</v>
      </c>
      <c r="Z29" s="94"/>
      <c r="AA29" s="95"/>
    </row>
    <row r="30" spans="1:27" ht="15" customHeight="1" thickBot="1">
      <c r="A30" s="1">
        <f t="shared" si="2"/>
        <v>18</v>
      </c>
      <c r="B30" s="24" t="s">
        <v>54</v>
      </c>
      <c r="C30" s="25">
        <f aca="true" t="shared" si="10" ref="C30:Q30">SUM(C31:C36)</f>
        <v>67</v>
      </c>
      <c r="D30" s="26">
        <f t="shared" si="10"/>
        <v>52508.17999999999</v>
      </c>
      <c r="E30" s="114">
        <f t="shared" si="10"/>
        <v>1</v>
      </c>
      <c r="F30" s="27">
        <f t="shared" si="10"/>
        <v>841.98</v>
      </c>
      <c r="G30" s="114">
        <f t="shared" si="10"/>
        <v>68</v>
      </c>
      <c r="H30" s="27">
        <f t="shared" si="10"/>
        <v>53350.15999999999</v>
      </c>
      <c r="I30" s="28">
        <f t="shared" si="10"/>
        <v>0</v>
      </c>
      <c r="J30" s="100">
        <f t="shared" si="10"/>
        <v>0</v>
      </c>
      <c r="K30" s="25">
        <f t="shared" si="10"/>
        <v>35</v>
      </c>
      <c r="L30" s="30">
        <f t="shared" si="10"/>
        <v>50906.92</v>
      </c>
      <c r="M30" s="29">
        <f t="shared" si="10"/>
        <v>0</v>
      </c>
      <c r="N30" s="31">
        <f t="shared" si="10"/>
        <v>0</v>
      </c>
      <c r="O30" s="32">
        <f t="shared" si="10"/>
        <v>0</v>
      </c>
      <c r="P30" s="100">
        <f t="shared" si="10"/>
        <v>0</v>
      </c>
      <c r="Q30" s="38">
        <f t="shared" si="10"/>
        <v>104257.07999999999</v>
      </c>
      <c r="R30" s="10"/>
      <c r="S30" s="34">
        <f>SUM(S31:S36)</f>
        <v>0</v>
      </c>
      <c r="T30" s="41">
        <f>SUM(T31:T36)</f>
        <v>0</v>
      </c>
      <c r="U30" s="115">
        <f>SUM(U31:U36)</f>
        <v>0</v>
      </c>
      <c r="V30" s="116">
        <f>SUM(V31:V36)</f>
        <v>0</v>
      </c>
      <c r="W30" s="38">
        <f>SUM(W31:W36)</f>
        <v>0</v>
      </c>
      <c r="X30" s="14"/>
      <c r="Y30" s="101" t="s">
        <v>55</v>
      </c>
      <c r="Z30" s="102">
        <f>SUM(Z31:Z36)</f>
        <v>229</v>
      </c>
      <c r="AA30" s="103">
        <f>SUM(AA31:AA36)</f>
        <v>208569.22</v>
      </c>
    </row>
    <row r="31" spans="1:27" ht="15" customHeight="1">
      <c r="A31" s="1">
        <f t="shared" si="2"/>
        <v>19</v>
      </c>
      <c r="B31" s="77" t="s">
        <v>56</v>
      </c>
      <c r="C31" s="64">
        <v>10</v>
      </c>
      <c r="D31" s="65">
        <v>8074.91</v>
      </c>
      <c r="E31" s="64"/>
      <c r="F31" s="66"/>
      <c r="G31" s="81">
        <f aca="true" t="shared" si="11" ref="G31:H36">C31+E31</f>
        <v>10</v>
      </c>
      <c r="H31" s="47">
        <f t="shared" si="11"/>
        <v>8074.91</v>
      </c>
      <c r="I31" s="67"/>
      <c r="J31" s="68"/>
      <c r="K31" s="64">
        <v>3</v>
      </c>
      <c r="L31" s="69">
        <v>3212.46</v>
      </c>
      <c r="M31" s="70"/>
      <c r="N31" s="71"/>
      <c r="O31" s="72"/>
      <c r="P31" s="68"/>
      <c r="Q31" s="54">
        <f t="shared" si="4"/>
        <v>11287.369999999999</v>
      </c>
      <c r="R31" s="11"/>
      <c r="S31" s="55"/>
      <c r="T31" s="56"/>
      <c r="U31" s="57"/>
      <c r="V31" s="58"/>
      <c r="W31" s="104">
        <f aca="true" t="shared" si="12" ref="W31:W36">SUM(S31:V31)</f>
        <v>0</v>
      </c>
      <c r="X31" s="14"/>
      <c r="Y31" s="117" t="s">
        <v>57</v>
      </c>
      <c r="Z31" s="106">
        <v>215</v>
      </c>
      <c r="AA31" s="56">
        <v>197939.11</v>
      </c>
    </row>
    <row r="32" spans="1:27" ht="15" customHeight="1">
      <c r="A32" s="1">
        <f t="shared" si="2"/>
        <v>20</v>
      </c>
      <c r="B32" s="63" t="s">
        <v>58</v>
      </c>
      <c r="C32" s="64">
        <v>16</v>
      </c>
      <c r="D32" s="65">
        <v>12327.51</v>
      </c>
      <c r="E32" s="64"/>
      <c r="F32" s="66"/>
      <c r="G32" s="81">
        <f t="shared" si="11"/>
        <v>16</v>
      </c>
      <c r="H32" s="47">
        <f t="shared" si="11"/>
        <v>12327.51</v>
      </c>
      <c r="I32" s="67"/>
      <c r="J32" s="68"/>
      <c r="K32" s="64">
        <v>5</v>
      </c>
      <c r="L32" s="69">
        <v>6930</v>
      </c>
      <c r="M32" s="70"/>
      <c r="N32" s="71"/>
      <c r="O32" s="72"/>
      <c r="P32" s="68"/>
      <c r="Q32" s="54">
        <f t="shared" si="4"/>
        <v>19257.510000000002</v>
      </c>
      <c r="R32" s="10"/>
      <c r="S32" s="73"/>
      <c r="T32" s="74"/>
      <c r="U32" s="75"/>
      <c r="V32" s="76"/>
      <c r="W32" s="59">
        <f t="shared" si="12"/>
        <v>0</v>
      </c>
      <c r="X32" s="14"/>
      <c r="Y32" s="63" t="s">
        <v>59</v>
      </c>
      <c r="Z32" s="80">
        <v>12</v>
      </c>
      <c r="AA32" s="74">
        <v>9383.7</v>
      </c>
    </row>
    <row r="33" spans="1:27" ht="15" customHeight="1">
      <c r="A33" s="1">
        <f t="shared" si="2"/>
        <v>21</v>
      </c>
      <c r="B33" s="63" t="s">
        <v>60</v>
      </c>
      <c r="C33" s="64">
        <v>15</v>
      </c>
      <c r="D33" s="65">
        <v>11987.44</v>
      </c>
      <c r="E33" s="64">
        <v>1</v>
      </c>
      <c r="F33" s="66">
        <v>841.98</v>
      </c>
      <c r="G33" s="81">
        <f t="shared" si="11"/>
        <v>16</v>
      </c>
      <c r="H33" s="47">
        <f t="shared" si="11"/>
        <v>12829.42</v>
      </c>
      <c r="I33" s="67"/>
      <c r="J33" s="68"/>
      <c r="K33" s="64">
        <v>11</v>
      </c>
      <c r="L33" s="69">
        <v>18856.46</v>
      </c>
      <c r="M33" s="70"/>
      <c r="N33" s="71"/>
      <c r="O33" s="72"/>
      <c r="P33" s="68"/>
      <c r="Q33" s="54">
        <f t="shared" si="4"/>
        <v>31685.879999999997</v>
      </c>
      <c r="R33" s="10"/>
      <c r="S33" s="73"/>
      <c r="T33" s="74"/>
      <c r="U33" s="75"/>
      <c r="V33" s="76"/>
      <c r="W33" s="59">
        <f t="shared" si="12"/>
        <v>0</v>
      </c>
      <c r="X33" s="14"/>
      <c r="Y33" s="63" t="s">
        <v>61</v>
      </c>
      <c r="Z33" s="80">
        <v>2</v>
      </c>
      <c r="AA33" s="74">
        <v>1246.41</v>
      </c>
    </row>
    <row r="34" spans="1:27" ht="15" customHeight="1">
      <c r="A34" s="1">
        <f t="shared" si="2"/>
        <v>22</v>
      </c>
      <c r="B34" s="63" t="s">
        <v>62</v>
      </c>
      <c r="C34" s="64">
        <v>17</v>
      </c>
      <c r="D34" s="65">
        <v>12967.88</v>
      </c>
      <c r="E34" s="64"/>
      <c r="F34" s="66"/>
      <c r="G34" s="81">
        <f t="shared" si="11"/>
        <v>17</v>
      </c>
      <c r="H34" s="47">
        <f t="shared" si="11"/>
        <v>12967.88</v>
      </c>
      <c r="I34" s="67"/>
      <c r="J34" s="68"/>
      <c r="K34" s="64">
        <v>14</v>
      </c>
      <c r="L34" s="69">
        <v>18332</v>
      </c>
      <c r="M34" s="70"/>
      <c r="N34" s="71"/>
      <c r="O34" s="72"/>
      <c r="P34" s="68"/>
      <c r="Q34" s="54">
        <f t="shared" si="4"/>
        <v>31299.879999999997</v>
      </c>
      <c r="R34" s="11"/>
      <c r="S34" s="73"/>
      <c r="T34" s="74"/>
      <c r="U34" s="75"/>
      <c r="V34" s="76"/>
      <c r="W34" s="59">
        <f t="shared" si="12"/>
        <v>0</v>
      </c>
      <c r="X34" s="14"/>
      <c r="Y34" s="63" t="s">
        <v>63</v>
      </c>
      <c r="Z34" s="80"/>
      <c r="AA34" s="74"/>
    </row>
    <row r="35" spans="1:27" ht="15" customHeight="1">
      <c r="A35" s="1">
        <f t="shared" si="2"/>
        <v>23</v>
      </c>
      <c r="B35" s="63" t="s">
        <v>64</v>
      </c>
      <c r="C35" s="64">
        <v>7</v>
      </c>
      <c r="D35" s="65">
        <v>5576.81</v>
      </c>
      <c r="E35" s="64"/>
      <c r="F35" s="66"/>
      <c r="G35" s="81">
        <f t="shared" si="11"/>
        <v>7</v>
      </c>
      <c r="H35" s="47">
        <f t="shared" si="11"/>
        <v>5576.81</v>
      </c>
      <c r="I35" s="67"/>
      <c r="J35" s="68"/>
      <c r="K35" s="64"/>
      <c r="L35" s="69"/>
      <c r="M35" s="70"/>
      <c r="N35" s="71"/>
      <c r="O35" s="72"/>
      <c r="P35" s="68"/>
      <c r="Q35" s="54">
        <f t="shared" si="4"/>
        <v>5576.81</v>
      </c>
      <c r="R35" s="10"/>
      <c r="S35" s="73"/>
      <c r="T35" s="74"/>
      <c r="U35" s="75"/>
      <c r="V35" s="76"/>
      <c r="W35" s="59">
        <f t="shared" si="12"/>
        <v>0</v>
      </c>
      <c r="X35" s="14"/>
      <c r="Y35" s="63" t="s">
        <v>65</v>
      </c>
      <c r="Z35" s="80"/>
      <c r="AA35" s="74"/>
    </row>
    <row r="36" spans="1:27" ht="15" customHeight="1" thickBot="1">
      <c r="A36" s="1">
        <f t="shared" si="2"/>
        <v>24</v>
      </c>
      <c r="B36" s="82" t="s">
        <v>66</v>
      </c>
      <c r="C36" s="64">
        <v>2</v>
      </c>
      <c r="D36" s="65">
        <v>1573.63</v>
      </c>
      <c r="E36" s="64"/>
      <c r="F36" s="66"/>
      <c r="G36" s="81">
        <f t="shared" si="11"/>
        <v>2</v>
      </c>
      <c r="H36" s="47">
        <f t="shared" si="11"/>
        <v>1573.63</v>
      </c>
      <c r="I36" s="67"/>
      <c r="J36" s="68"/>
      <c r="K36" s="64">
        <v>2</v>
      </c>
      <c r="L36" s="69">
        <v>3576</v>
      </c>
      <c r="M36" s="70"/>
      <c r="N36" s="71"/>
      <c r="O36" s="72"/>
      <c r="P36" s="68"/>
      <c r="Q36" s="54">
        <f t="shared" si="4"/>
        <v>5149.63</v>
      </c>
      <c r="R36" s="10"/>
      <c r="S36" s="109"/>
      <c r="T36" s="95"/>
      <c r="U36" s="110"/>
      <c r="V36" s="111"/>
      <c r="W36" s="112">
        <f t="shared" si="12"/>
        <v>0</v>
      </c>
      <c r="X36" s="14"/>
      <c r="Y36" s="93" t="s">
        <v>67</v>
      </c>
      <c r="Z36" s="94"/>
      <c r="AA36" s="95"/>
    </row>
    <row r="37" spans="1:27" ht="15" customHeight="1" thickBot="1">
      <c r="A37" s="1">
        <f t="shared" si="2"/>
        <v>25</v>
      </c>
      <c r="B37" s="24" t="s">
        <v>68</v>
      </c>
      <c r="C37" s="25">
        <f aca="true" t="shared" si="13" ref="C37:P37">SUM(C38:C42)</f>
        <v>23</v>
      </c>
      <c r="D37" s="26">
        <f t="shared" si="13"/>
        <v>17525.649999999998</v>
      </c>
      <c r="E37" s="25">
        <f>SUM(E38:E42)</f>
        <v>0</v>
      </c>
      <c r="F37" s="27">
        <f>SUM(F38:F42)</f>
        <v>0</v>
      </c>
      <c r="G37" s="25">
        <f>SUM(G38:G42)</f>
        <v>23</v>
      </c>
      <c r="H37" s="27">
        <f>SUM(H38:H42)</f>
        <v>17525.649999999998</v>
      </c>
      <c r="I37" s="28">
        <f t="shared" si="13"/>
        <v>0</v>
      </c>
      <c r="J37" s="100">
        <f t="shared" si="13"/>
        <v>0</v>
      </c>
      <c r="K37" s="25">
        <f t="shared" si="13"/>
        <v>8</v>
      </c>
      <c r="L37" s="30">
        <f t="shared" si="13"/>
        <v>11624</v>
      </c>
      <c r="M37" s="29">
        <f t="shared" si="13"/>
        <v>0</v>
      </c>
      <c r="N37" s="31">
        <f t="shared" si="13"/>
        <v>0</v>
      </c>
      <c r="O37" s="32">
        <f t="shared" si="13"/>
        <v>0</v>
      </c>
      <c r="P37" s="100">
        <f t="shared" si="13"/>
        <v>0</v>
      </c>
      <c r="Q37" s="38">
        <f>SUM(Q38:Q42)</f>
        <v>29149.649999999998</v>
      </c>
      <c r="R37" s="11"/>
      <c r="S37" s="34">
        <f>SUM(S38:S42)</f>
        <v>0</v>
      </c>
      <c r="T37" s="41">
        <f>SUM(T38:T42)</f>
        <v>0</v>
      </c>
      <c r="U37" s="115">
        <f>SUM(U38:U42)</f>
        <v>0</v>
      </c>
      <c r="V37" s="116">
        <f>SUM(V38:V42)</f>
        <v>0</v>
      </c>
      <c r="W37" s="38">
        <f>SUM(W38:W42)</f>
        <v>0</v>
      </c>
      <c r="X37" s="14"/>
      <c r="Y37" s="101" t="s">
        <v>69</v>
      </c>
      <c r="Z37" s="102">
        <f>SUM(Z38:Z42)</f>
        <v>4</v>
      </c>
      <c r="AA37" s="103">
        <f>SUM(AA38:AA42)</f>
        <v>3381.67</v>
      </c>
    </row>
    <row r="38" spans="1:27" ht="15" customHeight="1">
      <c r="A38" s="1">
        <f t="shared" si="2"/>
        <v>26</v>
      </c>
      <c r="B38" s="77" t="s">
        <v>70</v>
      </c>
      <c r="C38" s="64">
        <v>3</v>
      </c>
      <c r="D38" s="65">
        <v>2364.2</v>
      </c>
      <c r="E38" s="64"/>
      <c r="F38" s="66"/>
      <c r="G38" s="81">
        <f>C38+E38</f>
        <v>3</v>
      </c>
      <c r="H38" s="47">
        <f aca="true" t="shared" si="14" ref="H38:H48">D38+F38</f>
        <v>2364.2</v>
      </c>
      <c r="I38" s="67"/>
      <c r="J38" s="68"/>
      <c r="K38" s="64"/>
      <c r="L38" s="69"/>
      <c r="M38" s="70"/>
      <c r="N38" s="71"/>
      <c r="O38" s="72"/>
      <c r="P38" s="68"/>
      <c r="Q38" s="54">
        <f t="shared" si="4"/>
        <v>2364.2</v>
      </c>
      <c r="R38" s="10"/>
      <c r="S38" s="55"/>
      <c r="T38" s="56"/>
      <c r="U38" s="57"/>
      <c r="V38" s="58"/>
      <c r="W38" s="59">
        <f>SUM(S38:V38)</f>
        <v>0</v>
      </c>
      <c r="X38" s="14"/>
      <c r="Y38" s="117" t="s">
        <v>71</v>
      </c>
      <c r="Z38" s="106">
        <v>4</v>
      </c>
      <c r="AA38" s="56">
        <v>3381.67</v>
      </c>
    </row>
    <row r="39" spans="1:27" ht="15" customHeight="1">
      <c r="A39" s="1">
        <f t="shared" si="2"/>
        <v>27</v>
      </c>
      <c r="B39" s="63" t="s">
        <v>72</v>
      </c>
      <c r="C39" s="64">
        <v>12</v>
      </c>
      <c r="D39" s="65">
        <v>9361.33</v>
      </c>
      <c r="E39" s="64"/>
      <c r="F39" s="66"/>
      <c r="G39" s="81">
        <f>C39+E39</f>
        <v>12</v>
      </c>
      <c r="H39" s="47">
        <f t="shared" si="14"/>
        <v>9361.33</v>
      </c>
      <c r="I39" s="67"/>
      <c r="J39" s="68"/>
      <c r="K39" s="64">
        <v>3</v>
      </c>
      <c r="L39" s="69">
        <v>6034</v>
      </c>
      <c r="M39" s="70"/>
      <c r="N39" s="71"/>
      <c r="O39" s="72"/>
      <c r="P39" s="68"/>
      <c r="Q39" s="54">
        <f t="shared" si="4"/>
        <v>15395.33</v>
      </c>
      <c r="R39" s="10"/>
      <c r="S39" s="73"/>
      <c r="T39" s="74"/>
      <c r="U39" s="75"/>
      <c r="V39" s="76"/>
      <c r="W39" s="59">
        <f>SUM(S39:V39)</f>
        <v>0</v>
      </c>
      <c r="X39" s="14"/>
      <c r="Y39" s="63" t="s">
        <v>73</v>
      </c>
      <c r="Z39" s="80"/>
      <c r="AA39" s="74"/>
    </row>
    <row r="40" spans="1:27" ht="15" customHeight="1">
      <c r="A40" s="1">
        <f t="shared" si="2"/>
        <v>28</v>
      </c>
      <c r="B40" s="63" t="s">
        <v>74</v>
      </c>
      <c r="C40" s="64">
        <v>2</v>
      </c>
      <c r="D40" s="65">
        <v>1528.21</v>
      </c>
      <c r="E40" s="64"/>
      <c r="F40" s="66"/>
      <c r="G40" s="81">
        <f>C40+E40</f>
        <v>2</v>
      </c>
      <c r="H40" s="47">
        <f t="shared" si="14"/>
        <v>1528.21</v>
      </c>
      <c r="I40" s="67"/>
      <c r="J40" s="68"/>
      <c r="K40" s="64">
        <v>1</v>
      </c>
      <c r="L40" s="69">
        <v>1118</v>
      </c>
      <c r="M40" s="70"/>
      <c r="N40" s="71"/>
      <c r="O40" s="72"/>
      <c r="P40" s="68"/>
      <c r="Q40" s="54">
        <f t="shared" si="4"/>
        <v>2646.21</v>
      </c>
      <c r="R40" s="11"/>
      <c r="S40" s="73"/>
      <c r="T40" s="74"/>
      <c r="U40" s="75"/>
      <c r="V40" s="76"/>
      <c r="W40" s="59">
        <f>SUM(S40:V40)</f>
        <v>0</v>
      </c>
      <c r="X40" s="14"/>
      <c r="Y40" s="63" t="s">
        <v>75</v>
      </c>
      <c r="Z40" s="80"/>
      <c r="AA40" s="74"/>
    </row>
    <row r="41" spans="1:27" ht="15" customHeight="1">
      <c r="A41" s="1">
        <f t="shared" si="2"/>
        <v>29</v>
      </c>
      <c r="B41" s="63" t="s">
        <v>76</v>
      </c>
      <c r="C41" s="64">
        <v>6</v>
      </c>
      <c r="D41" s="65">
        <v>4271.91</v>
      </c>
      <c r="E41" s="64"/>
      <c r="F41" s="66"/>
      <c r="G41" s="81">
        <f>C41+E41</f>
        <v>6</v>
      </c>
      <c r="H41" s="47">
        <f t="shared" si="14"/>
        <v>4271.91</v>
      </c>
      <c r="I41" s="67"/>
      <c r="J41" s="68"/>
      <c r="K41" s="64">
        <v>4</v>
      </c>
      <c r="L41" s="69">
        <v>4472</v>
      </c>
      <c r="M41" s="70"/>
      <c r="N41" s="71"/>
      <c r="O41" s="72"/>
      <c r="P41" s="68"/>
      <c r="Q41" s="54">
        <f t="shared" si="4"/>
        <v>8743.91</v>
      </c>
      <c r="R41" s="10"/>
      <c r="S41" s="73"/>
      <c r="T41" s="74"/>
      <c r="U41" s="75"/>
      <c r="V41" s="76"/>
      <c r="W41" s="59">
        <f>SUM(S41:V41)</f>
        <v>0</v>
      </c>
      <c r="X41" s="14"/>
      <c r="Y41" s="63" t="s">
        <v>77</v>
      </c>
      <c r="Z41" s="80"/>
      <c r="AA41" s="74"/>
    </row>
    <row r="42" spans="1:27" ht="15" customHeight="1" thickBot="1">
      <c r="A42" s="1">
        <f t="shared" si="2"/>
        <v>30</v>
      </c>
      <c r="B42" s="82" t="s">
        <v>78</v>
      </c>
      <c r="C42" s="64"/>
      <c r="D42" s="65"/>
      <c r="E42" s="64"/>
      <c r="F42" s="66"/>
      <c r="G42" s="64"/>
      <c r="H42" s="47">
        <f t="shared" si="14"/>
        <v>0</v>
      </c>
      <c r="I42" s="67"/>
      <c r="J42" s="68"/>
      <c r="K42" s="64"/>
      <c r="L42" s="69"/>
      <c r="M42" s="70"/>
      <c r="N42" s="71"/>
      <c r="O42" s="72"/>
      <c r="P42" s="68"/>
      <c r="Q42" s="54">
        <f t="shared" si="4"/>
        <v>0</v>
      </c>
      <c r="R42" s="10"/>
      <c r="S42" s="109"/>
      <c r="T42" s="95"/>
      <c r="U42" s="110"/>
      <c r="V42" s="111"/>
      <c r="W42" s="59">
        <f>SUM(S42:V42)</f>
        <v>0</v>
      </c>
      <c r="X42" s="14"/>
      <c r="Y42" s="93" t="s">
        <v>79</v>
      </c>
      <c r="Z42" s="94"/>
      <c r="AA42" s="95"/>
    </row>
    <row r="43" spans="1:27" ht="15" customHeight="1" thickBot="1">
      <c r="A43" s="1">
        <f t="shared" si="2"/>
        <v>31</v>
      </c>
      <c r="B43" s="24" t="s">
        <v>80</v>
      </c>
      <c r="C43" s="25">
        <f aca="true" t="shared" si="15" ref="C43:H43">SUM(C44:C48)</f>
        <v>0</v>
      </c>
      <c r="D43" s="26">
        <f t="shared" si="15"/>
        <v>0</v>
      </c>
      <c r="E43" s="114">
        <f t="shared" si="15"/>
        <v>0</v>
      </c>
      <c r="F43" s="27">
        <f t="shared" si="15"/>
        <v>0</v>
      </c>
      <c r="G43" s="114">
        <f t="shared" si="15"/>
        <v>0</v>
      </c>
      <c r="H43" s="27">
        <f t="shared" si="15"/>
        <v>0</v>
      </c>
      <c r="I43" s="28">
        <f aca="true" t="shared" si="16" ref="I43:Q43">SUM(I44:I48)</f>
        <v>0</v>
      </c>
      <c r="J43" s="100">
        <f t="shared" si="16"/>
        <v>0</v>
      </c>
      <c r="K43" s="25">
        <f t="shared" si="16"/>
        <v>0</v>
      </c>
      <c r="L43" s="30">
        <f t="shared" si="16"/>
        <v>0</v>
      </c>
      <c r="M43" s="29">
        <f t="shared" si="16"/>
        <v>0</v>
      </c>
      <c r="N43" s="31">
        <f t="shared" si="16"/>
        <v>0</v>
      </c>
      <c r="O43" s="32">
        <f t="shared" si="16"/>
        <v>0</v>
      </c>
      <c r="P43" s="100">
        <f t="shared" si="16"/>
        <v>0</v>
      </c>
      <c r="Q43" s="38">
        <f t="shared" si="16"/>
        <v>0</v>
      </c>
      <c r="R43" s="11"/>
      <c r="S43" s="34">
        <f>SUM(S44:S48)</f>
        <v>0</v>
      </c>
      <c r="T43" s="41">
        <f>SUM(T44:T48)</f>
        <v>0</v>
      </c>
      <c r="U43" s="115">
        <f>SUM(U44:U48)</f>
        <v>0</v>
      </c>
      <c r="V43" s="116">
        <f>SUM(V44:V48)</f>
        <v>0</v>
      </c>
      <c r="W43" s="38">
        <f>SUM(W45:W47)</f>
        <v>0</v>
      </c>
      <c r="X43" s="14"/>
      <c r="Y43" s="101" t="s">
        <v>80</v>
      </c>
      <c r="Z43" s="102">
        <f>SUM(Z44:Z48)</f>
        <v>0</v>
      </c>
      <c r="AA43" s="103">
        <f>SUM(AA44:AA48)</f>
        <v>0</v>
      </c>
    </row>
    <row r="44" spans="1:27" ht="15" customHeight="1">
      <c r="A44" s="1">
        <f t="shared" si="2"/>
        <v>32</v>
      </c>
      <c r="B44" s="77">
        <v>12</v>
      </c>
      <c r="C44" s="64"/>
      <c r="D44" s="65"/>
      <c r="E44" s="64"/>
      <c r="F44" s="66"/>
      <c r="G44" s="64"/>
      <c r="H44" s="47">
        <f t="shared" si="14"/>
        <v>0</v>
      </c>
      <c r="I44" s="67"/>
      <c r="J44" s="68"/>
      <c r="K44" s="64"/>
      <c r="L44" s="69"/>
      <c r="M44" s="70"/>
      <c r="N44" s="71"/>
      <c r="O44" s="72"/>
      <c r="P44" s="68"/>
      <c r="Q44" s="54">
        <f t="shared" si="4"/>
        <v>0</v>
      </c>
      <c r="R44" s="10"/>
      <c r="S44" s="55"/>
      <c r="T44" s="56"/>
      <c r="U44" s="57"/>
      <c r="V44" s="58"/>
      <c r="W44" s="118"/>
      <c r="X44" s="14"/>
      <c r="Y44" s="117">
        <v>12</v>
      </c>
      <c r="Z44" s="106"/>
      <c r="AA44" s="56"/>
    </row>
    <row r="45" spans="1:27" ht="15" customHeight="1">
      <c r="A45" s="1">
        <f t="shared" si="2"/>
        <v>33</v>
      </c>
      <c r="B45" s="77">
        <v>11</v>
      </c>
      <c r="C45" s="64"/>
      <c r="D45" s="65"/>
      <c r="E45" s="64"/>
      <c r="F45" s="66"/>
      <c r="G45" s="64"/>
      <c r="H45" s="47">
        <f t="shared" si="14"/>
        <v>0</v>
      </c>
      <c r="I45" s="67"/>
      <c r="J45" s="68"/>
      <c r="K45" s="64"/>
      <c r="L45" s="69"/>
      <c r="M45" s="70"/>
      <c r="N45" s="71"/>
      <c r="O45" s="72"/>
      <c r="P45" s="68"/>
      <c r="Q45" s="54">
        <f t="shared" si="4"/>
        <v>0</v>
      </c>
      <c r="R45" s="10"/>
      <c r="S45" s="119"/>
      <c r="T45" s="79"/>
      <c r="U45" s="120"/>
      <c r="V45" s="121"/>
      <c r="W45" s="59">
        <f>SUM(S45:V45)</f>
        <v>0</v>
      </c>
      <c r="X45" s="14"/>
      <c r="Y45" s="63">
        <v>11</v>
      </c>
      <c r="Z45" s="80"/>
      <c r="AA45" s="74"/>
    </row>
    <row r="46" spans="1:27" ht="15" customHeight="1">
      <c r="A46" s="1">
        <f t="shared" si="2"/>
        <v>34</v>
      </c>
      <c r="B46" s="77">
        <v>10</v>
      </c>
      <c r="C46" s="64"/>
      <c r="D46" s="65"/>
      <c r="E46" s="64"/>
      <c r="F46" s="66"/>
      <c r="G46" s="64"/>
      <c r="H46" s="47">
        <f t="shared" si="14"/>
        <v>0</v>
      </c>
      <c r="I46" s="67"/>
      <c r="J46" s="68"/>
      <c r="K46" s="64"/>
      <c r="L46" s="69"/>
      <c r="M46" s="70"/>
      <c r="N46" s="71"/>
      <c r="O46" s="72"/>
      <c r="P46" s="68"/>
      <c r="Q46" s="54">
        <f t="shared" si="4"/>
        <v>0</v>
      </c>
      <c r="R46" s="11"/>
      <c r="S46" s="119"/>
      <c r="T46" s="79"/>
      <c r="U46" s="120"/>
      <c r="V46" s="121"/>
      <c r="W46" s="59">
        <f>SUM(S46:V46)</f>
        <v>0</v>
      </c>
      <c r="X46" s="14"/>
      <c r="Y46" s="63">
        <v>10</v>
      </c>
      <c r="Z46" s="80"/>
      <c r="AA46" s="74"/>
    </row>
    <row r="47" spans="1:27" ht="15" customHeight="1">
      <c r="A47" s="1">
        <f t="shared" si="2"/>
        <v>35</v>
      </c>
      <c r="B47" s="122">
        <v>9</v>
      </c>
      <c r="C47" s="64"/>
      <c r="D47" s="65"/>
      <c r="E47" s="64"/>
      <c r="F47" s="66"/>
      <c r="G47" s="64"/>
      <c r="H47" s="47">
        <f t="shared" si="14"/>
        <v>0</v>
      </c>
      <c r="I47" s="67"/>
      <c r="J47" s="68"/>
      <c r="K47" s="64"/>
      <c r="L47" s="69"/>
      <c r="M47" s="70"/>
      <c r="N47" s="71"/>
      <c r="O47" s="72"/>
      <c r="P47" s="68"/>
      <c r="Q47" s="54">
        <f t="shared" si="4"/>
        <v>0</v>
      </c>
      <c r="R47" s="10"/>
      <c r="S47" s="73"/>
      <c r="T47" s="74"/>
      <c r="U47" s="75"/>
      <c r="V47" s="76"/>
      <c r="W47" s="59">
        <f>SUM(S47:V47)</f>
        <v>0</v>
      </c>
      <c r="X47" s="14"/>
      <c r="Y47" s="63">
        <v>9</v>
      </c>
      <c r="Z47" s="80"/>
      <c r="AA47" s="74"/>
    </row>
    <row r="48" spans="1:27" ht="15" customHeight="1" thickBot="1">
      <c r="A48" s="1">
        <f t="shared" si="2"/>
        <v>36</v>
      </c>
      <c r="B48" s="123">
        <v>8</v>
      </c>
      <c r="C48" s="86"/>
      <c r="D48" s="65"/>
      <c r="E48" s="64"/>
      <c r="F48" s="66"/>
      <c r="G48" s="64"/>
      <c r="H48" s="47">
        <f t="shared" si="14"/>
        <v>0</v>
      </c>
      <c r="I48" s="67"/>
      <c r="J48" s="68"/>
      <c r="K48" s="64"/>
      <c r="L48" s="69"/>
      <c r="M48" s="70"/>
      <c r="N48" s="71"/>
      <c r="O48" s="72"/>
      <c r="P48" s="68"/>
      <c r="Q48" s="54">
        <f t="shared" si="4"/>
        <v>0</v>
      </c>
      <c r="R48" s="10"/>
      <c r="S48" s="109"/>
      <c r="T48" s="95"/>
      <c r="U48" s="110"/>
      <c r="V48" s="111"/>
      <c r="W48" s="59">
        <f>SUM(S48:V48)</f>
        <v>0</v>
      </c>
      <c r="X48" s="14"/>
      <c r="Y48" s="124">
        <v>8</v>
      </c>
      <c r="Z48" s="94"/>
      <c r="AA48" s="95"/>
    </row>
    <row r="49" spans="1:27" ht="21" customHeight="1" thickBot="1">
      <c r="A49" s="4">
        <f t="shared" si="2"/>
        <v>37</v>
      </c>
      <c r="B49" s="125" t="s">
        <v>81</v>
      </c>
      <c r="C49" s="126">
        <f>+C43+C37+C30+C23+C13</f>
        <v>116</v>
      </c>
      <c r="D49" s="127">
        <f>D13+D23+D30+D37+D43</f>
        <v>113597.69</v>
      </c>
      <c r="E49" s="126">
        <f>+E43+E37+E30+E23+E13</f>
        <v>3</v>
      </c>
      <c r="F49" s="127">
        <f>F13+F23+F30+F37+F43</f>
        <v>2553.2</v>
      </c>
      <c r="G49" s="128">
        <f aca="true" t="shared" si="17" ref="G49:P49">+G43+G37+G30+G23+G13</f>
        <v>119</v>
      </c>
      <c r="H49" s="129">
        <f t="shared" si="17"/>
        <v>116150.88999999998</v>
      </c>
      <c r="I49" s="126">
        <f t="shared" si="17"/>
        <v>0</v>
      </c>
      <c r="J49" s="127">
        <f t="shared" si="17"/>
        <v>0</v>
      </c>
      <c r="K49" s="126">
        <f t="shared" si="17"/>
        <v>70</v>
      </c>
      <c r="L49" s="130">
        <f t="shared" si="17"/>
        <v>136676.91999999998</v>
      </c>
      <c r="M49" s="131">
        <f t="shared" si="17"/>
        <v>0</v>
      </c>
      <c r="N49" s="126">
        <f t="shared" si="17"/>
        <v>0</v>
      </c>
      <c r="O49" s="130">
        <f t="shared" si="17"/>
        <v>0</v>
      </c>
      <c r="P49" s="127">
        <f t="shared" si="17"/>
        <v>0</v>
      </c>
      <c r="Q49" s="131">
        <f>Q13+Q23+Q30+Q37+Q43</f>
        <v>252827.81</v>
      </c>
      <c r="R49" s="11"/>
      <c r="S49" s="132">
        <f>+S43+S37+S30+S23+S13</f>
        <v>0</v>
      </c>
      <c r="T49" s="130">
        <f>+T43+T37+T30+T23+T13</f>
        <v>0</v>
      </c>
      <c r="U49" s="132">
        <f>+U43+U37+U30+U23+U13</f>
        <v>0</v>
      </c>
      <c r="V49" s="127">
        <f>+V43+V37+V30+V23+V13</f>
        <v>0</v>
      </c>
      <c r="W49" s="133">
        <f>+W43+W37+W30+W23+W13</f>
        <v>0</v>
      </c>
      <c r="X49" s="14"/>
      <c r="Y49" s="134" t="s">
        <v>81</v>
      </c>
      <c r="Z49" s="135">
        <f>Z13+Z23+Z30+Z37+Z43</f>
        <v>247</v>
      </c>
      <c r="AA49" s="136">
        <f>AA13+AA23+AA30+AA37+AA43</f>
        <v>227820.09000000003</v>
      </c>
    </row>
    <row r="50" spans="1:27" s="23" customFormat="1" ht="21" customHeight="1" thickBot="1">
      <c r="A50" s="23">
        <f t="shared" si="2"/>
        <v>38</v>
      </c>
      <c r="B50" s="452" t="s">
        <v>82</v>
      </c>
      <c r="C50" s="453"/>
      <c r="D50" s="453"/>
      <c r="E50" s="453"/>
      <c r="F50" s="453"/>
      <c r="G50" s="453"/>
      <c r="H50" s="453"/>
      <c r="I50" s="453"/>
      <c r="J50" s="453"/>
      <c r="K50" s="453"/>
      <c r="L50" s="453"/>
      <c r="M50" s="453"/>
      <c r="N50" s="453"/>
      <c r="O50" s="453"/>
      <c r="P50" s="453"/>
      <c r="Q50" s="454"/>
      <c r="R50" s="10"/>
      <c r="S50" s="420" t="s">
        <v>83</v>
      </c>
      <c r="T50" s="421"/>
      <c r="U50" s="421"/>
      <c r="V50" s="421"/>
      <c r="W50" s="422"/>
      <c r="X50" s="14"/>
      <c r="Y50" s="423" t="s">
        <v>84</v>
      </c>
      <c r="Z50" s="424"/>
      <c r="AA50" s="425"/>
    </row>
    <row r="51" spans="1:27" ht="15" customHeight="1" thickBot="1">
      <c r="A51" s="1">
        <f t="shared" si="2"/>
        <v>39</v>
      </c>
      <c r="B51" s="137" t="s">
        <v>40</v>
      </c>
      <c r="C51" s="138">
        <f aca="true" t="shared" si="18" ref="C51:P51">SUM(C52:C57)</f>
        <v>22</v>
      </c>
      <c r="D51" s="139">
        <f t="shared" si="18"/>
        <v>20000.699999999997</v>
      </c>
      <c r="E51" s="138">
        <f t="shared" si="18"/>
        <v>3</v>
      </c>
      <c r="F51" s="139">
        <f t="shared" si="18"/>
        <v>3579.2</v>
      </c>
      <c r="G51" s="138">
        <f t="shared" si="18"/>
        <v>25</v>
      </c>
      <c r="H51" s="139">
        <f t="shared" si="18"/>
        <v>23579.9</v>
      </c>
      <c r="I51" s="138">
        <f t="shared" si="18"/>
        <v>13</v>
      </c>
      <c r="J51" s="140">
        <f t="shared" si="18"/>
        <v>7411.21</v>
      </c>
      <c r="K51" s="141">
        <f t="shared" si="18"/>
        <v>0</v>
      </c>
      <c r="L51" s="142">
        <f t="shared" si="18"/>
        <v>0</v>
      </c>
      <c r="M51" s="143">
        <f t="shared" si="18"/>
        <v>0</v>
      </c>
      <c r="N51" s="138">
        <f t="shared" si="18"/>
        <v>25</v>
      </c>
      <c r="O51" s="144">
        <f>SUM(O52:O57)</f>
        <v>27808.46</v>
      </c>
      <c r="P51" s="145">
        <f t="shared" si="18"/>
        <v>0</v>
      </c>
      <c r="Q51" s="38">
        <f>SUM(Q52:Q57)</f>
        <v>58799.57</v>
      </c>
      <c r="R51" s="10"/>
      <c r="S51" s="34">
        <f>SUM(S52:S57)</f>
        <v>0</v>
      </c>
      <c r="T51" s="116">
        <f>SUM(T52:T57)</f>
        <v>0</v>
      </c>
      <c r="U51" s="115">
        <f>SUM(U52:U57)</f>
        <v>0</v>
      </c>
      <c r="V51" s="41">
        <f>SUM(V52:V57)</f>
        <v>0</v>
      </c>
      <c r="W51" s="38">
        <f>SUM(W52:W57)</f>
        <v>0</v>
      </c>
      <c r="X51" s="14"/>
      <c r="Y51" s="146" t="s">
        <v>85</v>
      </c>
      <c r="Z51" s="147">
        <f>SUM(Z52:Z56)</f>
        <v>24</v>
      </c>
      <c r="AA51" s="148">
        <f>SUM(AA52:AA57)</f>
        <v>65240.47</v>
      </c>
    </row>
    <row r="52" spans="1:27" ht="15" customHeight="1">
      <c r="A52" s="1">
        <f t="shared" si="2"/>
        <v>40</v>
      </c>
      <c r="B52" s="77" t="s">
        <v>42</v>
      </c>
      <c r="C52" s="64"/>
      <c r="D52" s="65"/>
      <c r="E52" s="64"/>
      <c r="F52" s="65"/>
      <c r="G52" s="64"/>
      <c r="H52" s="47">
        <f aca="true" t="shared" si="19" ref="H52:H57">D52+F52</f>
        <v>0</v>
      </c>
      <c r="I52" s="64"/>
      <c r="J52" s="74"/>
      <c r="K52" s="67"/>
      <c r="L52" s="75"/>
      <c r="M52" s="70"/>
      <c r="N52" s="64"/>
      <c r="O52" s="149"/>
      <c r="P52" s="68"/>
      <c r="Q52" s="54">
        <f aca="true" t="shared" si="20" ref="Q52:Q57">H52+J52+L52+M52+O52+P52</f>
        <v>0</v>
      </c>
      <c r="R52" s="11"/>
      <c r="S52" s="55"/>
      <c r="T52" s="58"/>
      <c r="U52" s="57"/>
      <c r="V52" s="56"/>
      <c r="W52" s="150">
        <f aca="true" t="shared" si="21" ref="W52:W57">SUM(S52:V52)</f>
        <v>0</v>
      </c>
      <c r="X52" s="14"/>
      <c r="Y52" s="151" t="s">
        <v>86</v>
      </c>
      <c r="Z52" s="106">
        <v>20</v>
      </c>
      <c r="AA52" s="56">
        <v>57764.29</v>
      </c>
    </row>
    <row r="53" spans="1:27" ht="15" customHeight="1">
      <c r="A53" s="1">
        <f t="shared" si="2"/>
        <v>41</v>
      </c>
      <c r="B53" s="63" t="s">
        <v>87</v>
      </c>
      <c r="C53" s="64"/>
      <c r="D53" s="65"/>
      <c r="E53" s="64"/>
      <c r="F53" s="65"/>
      <c r="G53" s="64"/>
      <c r="H53" s="47">
        <f t="shared" si="19"/>
        <v>0</v>
      </c>
      <c r="I53" s="64"/>
      <c r="J53" s="74"/>
      <c r="K53" s="67"/>
      <c r="L53" s="75"/>
      <c r="M53" s="70"/>
      <c r="N53" s="64"/>
      <c r="O53" s="149"/>
      <c r="P53" s="68"/>
      <c r="Q53" s="54">
        <f t="shared" si="20"/>
        <v>0</v>
      </c>
      <c r="R53" s="10"/>
      <c r="S53" s="73"/>
      <c r="T53" s="76"/>
      <c r="U53" s="75"/>
      <c r="V53" s="74"/>
      <c r="W53" s="152">
        <f t="shared" si="21"/>
        <v>0</v>
      </c>
      <c r="X53" s="14"/>
      <c r="Y53" s="153" t="s">
        <v>88</v>
      </c>
      <c r="Z53" s="80">
        <v>2</v>
      </c>
      <c r="AA53" s="74">
        <v>5378.01</v>
      </c>
    </row>
    <row r="54" spans="1:27" ht="15" customHeight="1">
      <c r="A54" s="1">
        <f t="shared" si="2"/>
        <v>42</v>
      </c>
      <c r="B54" s="63" t="s">
        <v>46</v>
      </c>
      <c r="C54" s="64"/>
      <c r="D54" s="65"/>
      <c r="E54" s="64"/>
      <c r="F54" s="65"/>
      <c r="G54" s="64"/>
      <c r="H54" s="47">
        <f t="shared" si="19"/>
        <v>0</v>
      </c>
      <c r="I54" s="64"/>
      <c r="J54" s="74"/>
      <c r="K54" s="67"/>
      <c r="L54" s="75"/>
      <c r="M54" s="70"/>
      <c r="N54" s="64"/>
      <c r="O54" s="149"/>
      <c r="P54" s="68"/>
      <c r="Q54" s="54">
        <f t="shared" si="20"/>
        <v>0</v>
      </c>
      <c r="R54" s="10"/>
      <c r="S54" s="73"/>
      <c r="T54" s="76"/>
      <c r="U54" s="75"/>
      <c r="V54" s="74"/>
      <c r="W54" s="152">
        <f t="shared" si="21"/>
        <v>0</v>
      </c>
      <c r="X54" s="14"/>
      <c r="Y54" s="153" t="s">
        <v>89</v>
      </c>
      <c r="Z54" s="80">
        <v>2</v>
      </c>
      <c r="AA54" s="74">
        <v>2098.17</v>
      </c>
    </row>
    <row r="55" spans="1:27" ht="15" customHeight="1">
      <c r="A55" s="1">
        <f t="shared" si="2"/>
        <v>43</v>
      </c>
      <c r="B55" s="63" t="s">
        <v>48</v>
      </c>
      <c r="C55" s="64">
        <v>3</v>
      </c>
      <c r="D55" s="65">
        <v>2738.55</v>
      </c>
      <c r="E55" s="64">
        <v>1</v>
      </c>
      <c r="F55" s="65">
        <v>849.14</v>
      </c>
      <c r="G55" s="81">
        <f>C55+E55</f>
        <v>4</v>
      </c>
      <c r="H55" s="47">
        <f t="shared" si="19"/>
        <v>3587.69</v>
      </c>
      <c r="I55" s="64"/>
      <c r="J55" s="74"/>
      <c r="K55" s="67"/>
      <c r="L55" s="75"/>
      <c r="M55" s="70"/>
      <c r="N55" s="64">
        <v>4</v>
      </c>
      <c r="O55" s="149">
        <v>4472</v>
      </c>
      <c r="P55" s="68"/>
      <c r="Q55" s="54">
        <f t="shared" si="20"/>
        <v>8059.6900000000005</v>
      </c>
      <c r="R55" s="11"/>
      <c r="S55" s="73"/>
      <c r="T55" s="76"/>
      <c r="U55" s="75"/>
      <c r="V55" s="74"/>
      <c r="W55" s="152">
        <f t="shared" si="21"/>
        <v>0</v>
      </c>
      <c r="X55" s="14"/>
      <c r="Y55" s="153" t="s">
        <v>90</v>
      </c>
      <c r="Z55" s="80"/>
      <c r="AA55" s="74"/>
    </row>
    <row r="56" spans="1:27" ht="15" customHeight="1">
      <c r="A56" s="1">
        <f t="shared" si="2"/>
        <v>44</v>
      </c>
      <c r="B56" s="63" t="s">
        <v>50</v>
      </c>
      <c r="C56" s="64">
        <v>13</v>
      </c>
      <c r="D56" s="65">
        <v>12020.48</v>
      </c>
      <c r="E56" s="64">
        <v>2</v>
      </c>
      <c r="F56" s="65">
        <v>2730.06</v>
      </c>
      <c r="G56" s="81">
        <f>C56+E56</f>
        <v>15</v>
      </c>
      <c r="H56" s="47">
        <f t="shared" si="19"/>
        <v>14750.539999999999</v>
      </c>
      <c r="I56" s="64">
        <v>9</v>
      </c>
      <c r="J56" s="74">
        <v>5004.38</v>
      </c>
      <c r="K56" s="67"/>
      <c r="L56" s="75"/>
      <c r="M56" s="70"/>
      <c r="N56" s="64">
        <v>16</v>
      </c>
      <c r="O56" s="149">
        <v>17746.46</v>
      </c>
      <c r="P56" s="68"/>
      <c r="Q56" s="54">
        <f t="shared" si="20"/>
        <v>37501.38</v>
      </c>
      <c r="R56" s="10"/>
      <c r="S56" s="73"/>
      <c r="T56" s="76"/>
      <c r="U56" s="75"/>
      <c r="V56" s="74"/>
      <c r="W56" s="152">
        <f t="shared" si="21"/>
        <v>0</v>
      </c>
      <c r="X56" s="14"/>
      <c r="Y56" s="154" t="s">
        <v>91</v>
      </c>
      <c r="Z56" s="155"/>
      <c r="AA56" s="156"/>
    </row>
    <row r="57" spans="1:27" ht="15" customHeight="1" thickBot="1">
      <c r="A57" s="1">
        <f t="shared" si="2"/>
        <v>45</v>
      </c>
      <c r="B57" s="82" t="s">
        <v>52</v>
      </c>
      <c r="C57" s="64">
        <v>6</v>
      </c>
      <c r="D57" s="65">
        <v>5241.67</v>
      </c>
      <c r="E57" s="64"/>
      <c r="F57" s="65"/>
      <c r="G57" s="81">
        <f>C57+E57</f>
        <v>6</v>
      </c>
      <c r="H57" s="47">
        <f t="shared" si="19"/>
        <v>5241.67</v>
      </c>
      <c r="I57" s="64">
        <v>4</v>
      </c>
      <c r="J57" s="74">
        <v>2406.83</v>
      </c>
      <c r="K57" s="67"/>
      <c r="L57" s="75"/>
      <c r="M57" s="70"/>
      <c r="N57" s="64">
        <v>5</v>
      </c>
      <c r="O57" s="149">
        <v>5590</v>
      </c>
      <c r="P57" s="68"/>
      <c r="Q57" s="54">
        <f t="shared" si="20"/>
        <v>13238.5</v>
      </c>
      <c r="R57" s="10"/>
      <c r="S57" s="109"/>
      <c r="T57" s="111"/>
      <c r="U57" s="110"/>
      <c r="V57" s="95"/>
      <c r="W57" s="157">
        <f t="shared" si="21"/>
        <v>0</v>
      </c>
      <c r="X57" s="14"/>
      <c r="Y57" s="158" t="s">
        <v>92</v>
      </c>
      <c r="Z57" s="159"/>
      <c r="AA57" s="160"/>
    </row>
    <row r="58" spans="1:27" ht="15" customHeight="1" thickBot="1">
      <c r="A58" s="1">
        <f t="shared" si="2"/>
        <v>46</v>
      </c>
      <c r="B58" s="24" t="s">
        <v>54</v>
      </c>
      <c r="C58" s="25">
        <f aca="true" t="shared" si="22" ref="C58:P58">SUM(C59:C64)</f>
        <v>315</v>
      </c>
      <c r="D58" s="26">
        <f t="shared" si="22"/>
        <v>255527.37</v>
      </c>
      <c r="E58" s="25">
        <f t="shared" si="22"/>
        <v>3</v>
      </c>
      <c r="F58" s="26">
        <f t="shared" si="22"/>
        <v>3468.55</v>
      </c>
      <c r="G58" s="25">
        <f t="shared" si="22"/>
        <v>318</v>
      </c>
      <c r="H58" s="26">
        <f t="shared" si="22"/>
        <v>258995.91999999998</v>
      </c>
      <c r="I58" s="97">
        <f t="shared" si="22"/>
        <v>245</v>
      </c>
      <c r="J58" s="41">
        <f t="shared" si="22"/>
        <v>119379.83000000002</v>
      </c>
      <c r="K58" s="28">
        <f t="shared" si="22"/>
        <v>0</v>
      </c>
      <c r="L58" s="115">
        <f t="shared" si="22"/>
        <v>0</v>
      </c>
      <c r="M58" s="29">
        <f t="shared" si="22"/>
        <v>0</v>
      </c>
      <c r="N58" s="161">
        <f t="shared" si="22"/>
        <v>340</v>
      </c>
      <c r="O58" s="41">
        <f t="shared" si="22"/>
        <v>385499.22000000003</v>
      </c>
      <c r="P58" s="115">
        <f t="shared" si="22"/>
        <v>0</v>
      </c>
      <c r="Q58" s="38">
        <f>SUM(Q59:Q64)</f>
        <v>763874.9700000001</v>
      </c>
      <c r="R58" s="11"/>
      <c r="S58" s="34">
        <f>SUM(S59:S64)</f>
        <v>0</v>
      </c>
      <c r="T58" s="116">
        <f>SUM(T59:T64)</f>
        <v>0</v>
      </c>
      <c r="U58" s="115">
        <f>SUM(U59:U64)</f>
        <v>0</v>
      </c>
      <c r="V58" s="41">
        <f>SUM(V59:V64)</f>
        <v>0</v>
      </c>
      <c r="W58" s="38">
        <f>SUM(W59:W64)</f>
        <v>0</v>
      </c>
      <c r="X58" s="14"/>
      <c r="Y58" s="162" t="s">
        <v>93</v>
      </c>
      <c r="Z58" s="102">
        <f>SUM(Z59:Z63)</f>
        <v>12</v>
      </c>
      <c r="AA58" s="103">
        <f>SUM(AA59:AA63)</f>
        <v>11735.94</v>
      </c>
    </row>
    <row r="59" spans="1:27" ht="15" customHeight="1">
      <c r="A59" s="1">
        <f t="shared" si="2"/>
        <v>47</v>
      </c>
      <c r="B59" s="77" t="s">
        <v>56</v>
      </c>
      <c r="C59" s="64">
        <v>19</v>
      </c>
      <c r="D59" s="65">
        <v>16261.72</v>
      </c>
      <c r="E59" s="64"/>
      <c r="F59" s="65"/>
      <c r="G59" s="81">
        <f aca="true" t="shared" si="23" ref="G59:H64">C59+E59</f>
        <v>19</v>
      </c>
      <c r="H59" s="47">
        <f t="shared" si="23"/>
        <v>16261.72</v>
      </c>
      <c r="I59" s="64">
        <v>12</v>
      </c>
      <c r="J59" s="74">
        <v>6174.46</v>
      </c>
      <c r="K59" s="67"/>
      <c r="L59" s="75"/>
      <c r="M59" s="70"/>
      <c r="N59" s="64">
        <v>24</v>
      </c>
      <c r="O59" s="149">
        <v>28047.64</v>
      </c>
      <c r="P59" s="68"/>
      <c r="Q59" s="54">
        <f aca="true" t="shared" si="24" ref="Q59:Q64">H59+J59+L59+M59+O59+P59</f>
        <v>50483.82</v>
      </c>
      <c r="R59" s="10"/>
      <c r="S59" s="55"/>
      <c r="T59" s="58"/>
      <c r="U59" s="57"/>
      <c r="V59" s="56"/>
      <c r="W59" s="150">
        <f aca="true" t="shared" si="25" ref="W59:W64">SUM(S59:V59)</f>
        <v>0</v>
      </c>
      <c r="X59" s="14"/>
      <c r="Y59" s="163">
        <v>14</v>
      </c>
      <c r="Z59" s="106">
        <v>8</v>
      </c>
      <c r="AA59" s="56">
        <v>8449.76</v>
      </c>
    </row>
    <row r="60" spans="1:27" ht="15" customHeight="1">
      <c r="A60" s="1">
        <f t="shared" si="2"/>
        <v>48</v>
      </c>
      <c r="B60" s="63" t="s">
        <v>58</v>
      </c>
      <c r="C60" s="64">
        <v>37</v>
      </c>
      <c r="D60" s="65">
        <v>29342.23</v>
      </c>
      <c r="E60" s="64"/>
      <c r="F60" s="65"/>
      <c r="G60" s="81">
        <f t="shared" si="23"/>
        <v>37</v>
      </c>
      <c r="H60" s="47">
        <f t="shared" si="23"/>
        <v>29342.23</v>
      </c>
      <c r="I60" s="64">
        <v>25</v>
      </c>
      <c r="J60" s="74">
        <v>12394.89</v>
      </c>
      <c r="K60" s="67"/>
      <c r="L60" s="75"/>
      <c r="M60" s="70"/>
      <c r="N60" s="64">
        <v>47</v>
      </c>
      <c r="O60" s="149">
        <v>54926</v>
      </c>
      <c r="P60" s="68"/>
      <c r="Q60" s="54">
        <f t="shared" si="24"/>
        <v>96663.12</v>
      </c>
      <c r="R60" s="10"/>
      <c r="S60" s="73"/>
      <c r="T60" s="76"/>
      <c r="U60" s="75"/>
      <c r="V60" s="74"/>
      <c r="W60" s="152">
        <f t="shared" si="25"/>
        <v>0</v>
      </c>
      <c r="X60" s="14"/>
      <c r="Y60" s="164">
        <v>13</v>
      </c>
      <c r="Z60" s="80">
        <v>2</v>
      </c>
      <c r="AA60" s="74">
        <v>1433.37</v>
      </c>
    </row>
    <row r="61" spans="1:27" ht="15" customHeight="1">
      <c r="A61" s="1">
        <f t="shared" si="2"/>
        <v>49</v>
      </c>
      <c r="B61" s="63" t="s">
        <v>60</v>
      </c>
      <c r="C61" s="64">
        <v>191</v>
      </c>
      <c r="D61" s="65">
        <v>155695.05</v>
      </c>
      <c r="E61" s="64">
        <v>3</v>
      </c>
      <c r="F61" s="65">
        <v>3468.55</v>
      </c>
      <c r="G61" s="81">
        <f t="shared" si="23"/>
        <v>194</v>
      </c>
      <c r="H61" s="47">
        <f t="shared" si="23"/>
        <v>159163.59999999998</v>
      </c>
      <c r="I61" s="64">
        <v>162</v>
      </c>
      <c r="J61" s="74">
        <v>84352.07</v>
      </c>
      <c r="K61" s="67"/>
      <c r="L61" s="75"/>
      <c r="M61" s="70"/>
      <c r="N61" s="64">
        <v>193</v>
      </c>
      <c r="O61" s="149">
        <v>216311.94</v>
      </c>
      <c r="P61" s="68"/>
      <c r="Q61" s="54">
        <f t="shared" si="24"/>
        <v>459827.61</v>
      </c>
      <c r="R61" s="11"/>
      <c r="S61" s="73"/>
      <c r="T61" s="76"/>
      <c r="U61" s="75"/>
      <c r="V61" s="74"/>
      <c r="W61" s="152">
        <f t="shared" si="25"/>
        <v>0</v>
      </c>
      <c r="X61" s="14"/>
      <c r="Y61" s="164">
        <v>12</v>
      </c>
      <c r="Z61" s="80">
        <v>1</v>
      </c>
      <c r="AA61" s="74">
        <v>829.98</v>
      </c>
    </row>
    <row r="62" spans="1:27" ht="15" customHeight="1">
      <c r="A62" s="1">
        <f t="shared" si="2"/>
        <v>50</v>
      </c>
      <c r="B62" s="63" t="s">
        <v>62</v>
      </c>
      <c r="C62" s="64">
        <v>36</v>
      </c>
      <c r="D62" s="65">
        <v>28827.19</v>
      </c>
      <c r="E62" s="64"/>
      <c r="F62" s="65"/>
      <c r="G62" s="81">
        <f t="shared" si="23"/>
        <v>36</v>
      </c>
      <c r="H62" s="47">
        <f t="shared" si="23"/>
        <v>28827.19</v>
      </c>
      <c r="I62" s="64">
        <v>28</v>
      </c>
      <c r="J62" s="74">
        <v>9059.39</v>
      </c>
      <c r="K62" s="67"/>
      <c r="L62" s="75"/>
      <c r="M62" s="70"/>
      <c r="N62" s="64">
        <v>37</v>
      </c>
      <c r="O62" s="149">
        <v>41366</v>
      </c>
      <c r="P62" s="68"/>
      <c r="Q62" s="54">
        <f t="shared" si="24"/>
        <v>79252.58</v>
      </c>
      <c r="R62" s="10"/>
      <c r="S62" s="73"/>
      <c r="T62" s="76"/>
      <c r="U62" s="75"/>
      <c r="V62" s="74"/>
      <c r="W62" s="152">
        <f t="shared" si="25"/>
        <v>0</v>
      </c>
      <c r="X62" s="14"/>
      <c r="Y62" s="164">
        <v>11</v>
      </c>
      <c r="Z62" s="80"/>
      <c r="AA62" s="74"/>
    </row>
    <row r="63" spans="1:27" ht="15" customHeight="1" thickBot="1">
      <c r="A63" s="1">
        <f t="shared" si="2"/>
        <v>51</v>
      </c>
      <c r="B63" s="63" t="s">
        <v>64</v>
      </c>
      <c r="C63" s="64">
        <v>25</v>
      </c>
      <c r="D63" s="65">
        <v>19797.92</v>
      </c>
      <c r="E63" s="64"/>
      <c r="F63" s="65"/>
      <c r="G63" s="81">
        <f t="shared" si="23"/>
        <v>25</v>
      </c>
      <c r="H63" s="47">
        <f t="shared" si="23"/>
        <v>19797.92</v>
      </c>
      <c r="I63" s="64">
        <v>16</v>
      </c>
      <c r="J63" s="74">
        <v>6575.61</v>
      </c>
      <c r="K63" s="67"/>
      <c r="L63" s="75"/>
      <c r="M63" s="70"/>
      <c r="N63" s="64">
        <v>32</v>
      </c>
      <c r="O63" s="149">
        <v>35681.64</v>
      </c>
      <c r="P63" s="68"/>
      <c r="Q63" s="54">
        <f t="shared" si="24"/>
        <v>62055.17</v>
      </c>
      <c r="R63" s="10"/>
      <c r="S63" s="73"/>
      <c r="T63" s="76"/>
      <c r="U63" s="75"/>
      <c r="V63" s="74"/>
      <c r="W63" s="152">
        <f t="shared" si="25"/>
        <v>0</v>
      </c>
      <c r="X63" s="14"/>
      <c r="Y63" s="165">
        <v>10</v>
      </c>
      <c r="Z63" s="94">
        <v>1</v>
      </c>
      <c r="AA63" s="95">
        <v>1022.83</v>
      </c>
    </row>
    <row r="64" spans="1:27" ht="15" customHeight="1" thickBot="1">
      <c r="A64" s="1">
        <f t="shared" si="2"/>
        <v>52</v>
      </c>
      <c r="B64" s="82" t="s">
        <v>66</v>
      </c>
      <c r="C64" s="64">
        <v>7</v>
      </c>
      <c r="D64" s="65">
        <v>5603.26</v>
      </c>
      <c r="E64" s="64"/>
      <c r="F64" s="65"/>
      <c r="G64" s="81">
        <f t="shared" si="23"/>
        <v>7</v>
      </c>
      <c r="H64" s="47">
        <f t="shared" si="23"/>
        <v>5603.26</v>
      </c>
      <c r="I64" s="64">
        <v>2</v>
      </c>
      <c r="J64" s="74">
        <v>823.41</v>
      </c>
      <c r="K64" s="67"/>
      <c r="L64" s="75"/>
      <c r="M64" s="70"/>
      <c r="N64" s="64">
        <v>7</v>
      </c>
      <c r="O64" s="149">
        <v>9166</v>
      </c>
      <c r="P64" s="68"/>
      <c r="Q64" s="54">
        <f t="shared" si="24"/>
        <v>15592.67</v>
      </c>
      <c r="R64" s="11"/>
      <c r="S64" s="109"/>
      <c r="T64" s="111"/>
      <c r="U64" s="110"/>
      <c r="V64" s="95"/>
      <c r="W64" s="152">
        <f t="shared" si="25"/>
        <v>0</v>
      </c>
      <c r="X64" s="14"/>
      <c r="Y64" s="101" t="s">
        <v>94</v>
      </c>
      <c r="Z64" s="102">
        <f>SUM(Z65:Z69)</f>
        <v>0</v>
      </c>
      <c r="AA64" s="103">
        <f>SUM(AA65:AA69)</f>
        <v>0</v>
      </c>
    </row>
    <row r="65" spans="1:27" ht="15" customHeight="1" thickBot="1">
      <c r="A65" s="1">
        <f t="shared" si="2"/>
        <v>53</v>
      </c>
      <c r="B65" s="24" t="s">
        <v>95</v>
      </c>
      <c r="C65" s="25">
        <f aca="true" t="shared" si="26" ref="C65:P65">SUM(C66:C70)</f>
        <v>98</v>
      </c>
      <c r="D65" s="26">
        <f t="shared" si="26"/>
        <v>75390.16</v>
      </c>
      <c r="E65" s="25">
        <f t="shared" si="26"/>
        <v>2</v>
      </c>
      <c r="F65" s="26">
        <f t="shared" si="26"/>
        <v>2575.7</v>
      </c>
      <c r="G65" s="25">
        <f t="shared" si="26"/>
        <v>100</v>
      </c>
      <c r="H65" s="26">
        <f t="shared" si="26"/>
        <v>77965.86</v>
      </c>
      <c r="I65" s="97">
        <f t="shared" si="26"/>
        <v>87</v>
      </c>
      <c r="J65" s="41">
        <f t="shared" si="26"/>
        <v>35565.23</v>
      </c>
      <c r="K65" s="28">
        <f t="shared" si="26"/>
        <v>0</v>
      </c>
      <c r="L65" s="115">
        <f t="shared" si="26"/>
        <v>0</v>
      </c>
      <c r="M65" s="29">
        <f t="shared" si="26"/>
        <v>0</v>
      </c>
      <c r="N65" s="161">
        <f t="shared" si="26"/>
        <v>114</v>
      </c>
      <c r="O65" s="166">
        <f>SUM(O66:O70)</f>
        <v>128341.73999999999</v>
      </c>
      <c r="P65" s="115">
        <f t="shared" si="26"/>
        <v>0</v>
      </c>
      <c r="Q65" s="38">
        <f>SUM(Q66:Q70)</f>
        <v>241872.83000000002</v>
      </c>
      <c r="R65" s="10"/>
      <c r="S65" s="34">
        <f>SUM(S66:S70)</f>
        <v>0</v>
      </c>
      <c r="T65" s="116">
        <f>SUM(T66:T70)</f>
        <v>0</v>
      </c>
      <c r="U65" s="115">
        <f>SUM(U66:U70)</f>
        <v>0</v>
      </c>
      <c r="V65" s="41">
        <f>SUM(V66:V70)</f>
        <v>0</v>
      </c>
      <c r="W65" s="167">
        <f>SUM(W66:W70)</f>
        <v>0</v>
      </c>
      <c r="X65" s="14"/>
      <c r="Y65" s="117" t="s">
        <v>96</v>
      </c>
      <c r="Z65" s="106"/>
      <c r="AA65" s="56"/>
    </row>
    <row r="66" spans="1:27" ht="15" customHeight="1">
      <c r="A66" s="1">
        <f t="shared" si="2"/>
        <v>54</v>
      </c>
      <c r="B66" s="77" t="s">
        <v>70</v>
      </c>
      <c r="C66" s="64">
        <v>8</v>
      </c>
      <c r="D66" s="65">
        <v>6417.75</v>
      </c>
      <c r="E66" s="64"/>
      <c r="F66" s="65"/>
      <c r="G66" s="81">
        <f>C66+E66</f>
        <v>8</v>
      </c>
      <c r="H66" s="47">
        <f aca="true" t="shared" si="27" ref="H66:H76">D66+F66</f>
        <v>6417.75</v>
      </c>
      <c r="I66" s="64">
        <v>8</v>
      </c>
      <c r="J66" s="74">
        <v>3679.26</v>
      </c>
      <c r="K66" s="67"/>
      <c r="L66" s="75"/>
      <c r="M66" s="70"/>
      <c r="N66" s="64">
        <v>11</v>
      </c>
      <c r="O66" s="149">
        <v>13638</v>
      </c>
      <c r="P66" s="68"/>
      <c r="Q66" s="54">
        <f>H66+J66+L66+M66+O66+P66</f>
        <v>23735.010000000002</v>
      </c>
      <c r="R66" s="10"/>
      <c r="S66" s="55"/>
      <c r="T66" s="58"/>
      <c r="U66" s="57"/>
      <c r="V66" s="56"/>
      <c r="W66" s="152">
        <f>SUM(S66:V66)</f>
        <v>0</v>
      </c>
      <c r="X66" s="14"/>
      <c r="Y66" s="63" t="s">
        <v>97</v>
      </c>
      <c r="Z66" s="80"/>
      <c r="AA66" s="74"/>
    </row>
    <row r="67" spans="1:27" ht="15" customHeight="1">
      <c r="A67" s="1">
        <f t="shared" si="2"/>
        <v>55</v>
      </c>
      <c r="B67" s="63" t="s">
        <v>72</v>
      </c>
      <c r="C67" s="64">
        <v>31</v>
      </c>
      <c r="D67" s="65">
        <v>24588.91</v>
      </c>
      <c r="E67" s="64">
        <v>1</v>
      </c>
      <c r="F67" s="65">
        <v>1303.38</v>
      </c>
      <c r="G67" s="81">
        <f>C67+E67</f>
        <v>32</v>
      </c>
      <c r="H67" s="47">
        <f t="shared" si="27"/>
        <v>25892.29</v>
      </c>
      <c r="I67" s="64">
        <v>31</v>
      </c>
      <c r="J67" s="74">
        <v>15885.61</v>
      </c>
      <c r="K67" s="67"/>
      <c r="L67" s="75"/>
      <c r="M67" s="70"/>
      <c r="N67" s="64">
        <v>40</v>
      </c>
      <c r="O67" s="149">
        <v>44625.64</v>
      </c>
      <c r="P67" s="68"/>
      <c r="Q67" s="54">
        <f>H67+J67+L67+M67+O67+P67</f>
        <v>86403.54000000001</v>
      </c>
      <c r="R67" s="11"/>
      <c r="S67" s="73"/>
      <c r="T67" s="76"/>
      <c r="U67" s="75"/>
      <c r="V67" s="74"/>
      <c r="W67" s="152">
        <f>SUM(S67:V67)</f>
        <v>0</v>
      </c>
      <c r="X67" s="14"/>
      <c r="Y67" s="63" t="s">
        <v>98</v>
      </c>
      <c r="Z67" s="80"/>
      <c r="AA67" s="74"/>
    </row>
    <row r="68" spans="1:27" ht="15" customHeight="1">
      <c r="A68" s="1">
        <f t="shared" si="2"/>
        <v>56</v>
      </c>
      <c r="B68" s="63" t="s">
        <v>74</v>
      </c>
      <c r="C68" s="64">
        <v>35</v>
      </c>
      <c r="D68" s="65">
        <v>26868.93</v>
      </c>
      <c r="E68" s="64">
        <v>1</v>
      </c>
      <c r="F68" s="65">
        <v>1272.32</v>
      </c>
      <c r="G68" s="81">
        <f>C68+E68</f>
        <v>36</v>
      </c>
      <c r="H68" s="47">
        <f t="shared" si="27"/>
        <v>28141.25</v>
      </c>
      <c r="I68" s="64">
        <v>32</v>
      </c>
      <c r="J68" s="74">
        <v>10127.9</v>
      </c>
      <c r="K68" s="67"/>
      <c r="L68" s="75"/>
      <c r="M68" s="70"/>
      <c r="N68" s="64">
        <v>37</v>
      </c>
      <c r="O68" s="149">
        <v>41057.28</v>
      </c>
      <c r="P68" s="68"/>
      <c r="Q68" s="54">
        <f>H68+J68+L68+M68+O68+P68</f>
        <v>79326.43</v>
      </c>
      <c r="R68" s="10"/>
      <c r="S68" s="73"/>
      <c r="T68" s="76"/>
      <c r="U68" s="75"/>
      <c r="V68" s="74"/>
      <c r="W68" s="152">
        <f>SUM(S68:V68)</f>
        <v>0</v>
      </c>
      <c r="X68" s="14"/>
      <c r="Y68" s="63" t="s">
        <v>99</v>
      </c>
      <c r="Z68" s="80"/>
      <c r="AA68" s="74"/>
    </row>
    <row r="69" spans="1:27" ht="15" customHeight="1" thickBot="1">
      <c r="A69" s="1">
        <f t="shared" si="2"/>
        <v>57</v>
      </c>
      <c r="B69" s="63" t="s">
        <v>76</v>
      </c>
      <c r="C69" s="64">
        <v>24</v>
      </c>
      <c r="D69" s="65">
        <v>17514.57</v>
      </c>
      <c r="E69" s="64"/>
      <c r="F69" s="65"/>
      <c r="G69" s="81">
        <f>C69+E69</f>
        <v>24</v>
      </c>
      <c r="H69" s="47">
        <f t="shared" si="27"/>
        <v>17514.57</v>
      </c>
      <c r="I69" s="64">
        <v>16</v>
      </c>
      <c r="J69" s="74">
        <v>5872.46</v>
      </c>
      <c r="K69" s="67"/>
      <c r="L69" s="75"/>
      <c r="M69" s="70"/>
      <c r="N69" s="64">
        <v>26</v>
      </c>
      <c r="O69" s="149">
        <v>29020.82</v>
      </c>
      <c r="P69" s="68"/>
      <c r="Q69" s="54">
        <f>H69+J69+L69+M69+O69+P69</f>
        <v>52407.85</v>
      </c>
      <c r="R69" s="10"/>
      <c r="S69" s="73"/>
      <c r="T69" s="76"/>
      <c r="U69" s="75"/>
      <c r="V69" s="74"/>
      <c r="W69" s="152">
        <f>SUM(S69:V69)</f>
        <v>0</v>
      </c>
      <c r="X69" s="14"/>
      <c r="Y69" s="93" t="s">
        <v>100</v>
      </c>
      <c r="Z69" s="94"/>
      <c r="AA69" s="95"/>
    </row>
    <row r="70" spans="1:27" ht="15" customHeight="1" thickBot="1">
      <c r="A70" s="1">
        <f t="shared" si="2"/>
        <v>58</v>
      </c>
      <c r="B70" s="82" t="s">
        <v>101</v>
      </c>
      <c r="C70" s="64"/>
      <c r="D70" s="65"/>
      <c r="E70" s="64"/>
      <c r="F70" s="65"/>
      <c r="G70" s="64"/>
      <c r="H70" s="47">
        <f t="shared" si="27"/>
        <v>0</v>
      </c>
      <c r="I70" s="64"/>
      <c r="J70" s="74"/>
      <c r="K70" s="67"/>
      <c r="L70" s="75"/>
      <c r="M70" s="70"/>
      <c r="N70" s="64"/>
      <c r="O70" s="149"/>
      <c r="P70" s="68"/>
      <c r="Q70" s="54">
        <f>H70+J70+L70+M70+O70+P70</f>
        <v>0</v>
      </c>
      <c r="R70" s="11"/>
      <c r="S70" s="109"/>
      <c r="T70" s="111"/>
      <c r="U70" s="110"/>
      <c r="V70" s="95"/>
      <c r="W70" s="157">
        <f>SUM(S70:V70)</f>
        <v>0</v>
      </c>
      <c r="X70" s="14"/>
      <c r="Y70" s="168" t="s">
        <v>102</v>
      </c>
      <c r="Z70" s="102">
        <f>SUM(Z71:Z75)</f>
        <v>1</v>
      </c>
      <c r="AA70" s="103">
        <f>SUM(AA71:AA75)</f>
        <v>1072</v>
      </c>
    </row>
    <row r="71" spans="1:27" ht="15" customHeight="1" thickBot="1">
      <c r="A71" s="1">
        <f t="shared" si="2"/>
        <v>59</v>
      </c>
      <c r="B71" s="24" t="s">
        <v>103</v>
      </c>
      <c r="C71" s="25">
        <v>0</v>
      </c>
      <c r="D71" s="26">
        <v>0</v>
      </c>
      <c r="E71" s="25">
        <v>0</v>
      </c>
      <c r="F71" s="26">
        <v>0</v>
      </c>
      <c r="G71" s="25">
        <v>0</v>
      </c>
      <c r="H71" s="26">
        <v>0</v>
      </c>
      <c r="I71" s="25">
        <v>0</v>
      </c>
      <c r="J71" s="41">
        <v>0</v>
      </c>
      <c r="K71" s="28">
        <v>0</v>
      </c>
      <c r="L71" s="115">
        <v>0</v>
      </c>
      <c r="M71" s="29">
        <v>0</v>
      </c>
      <c r="N71" s="25">
        <v>0</v>
      </c>
      <c r="O71" s="166">
        <v>0</v>
      </c>
      <c r="P71" s="100">
        <v>0</v>
      </c>
      <c r="Q71" s="38">
        <v>0</v>
      </c>
      <c r="R71" s="10"/>
      <c r="S71" s="34">
        <f>SUM(S72:S76)</f>
        <v>0</v>
      </c>
      <c r="T71" s="116">
        <f>SUM(T72:T76)</f>
        <v>0</v>
      </c>
      <c r="U71" s="115">
        <f>SUM(U72:U76)</f>
        <v>0</v>
      </c>
      <c r="V71" s="41">
        <f>SUM(V72:V76)</f>
        <v>0</v>
      </c>
      <c r="W71" s="38">
        <f>SUM(W72:W76)</f>
        <v>0</v>
      </c>
      <c r="X71" s="14"/>
      <c r="Y71" s="117" t="s">
        <v>96</v>
      </c>
      <c r="Z71" s="106">
        <v>1</v>
      </c>
      <c r="AA71" s="56">
        <v>1072</v>
      </c>
    </row>
    <row r="72" spans="1:27" ht="15" customHeight="1">
      <c r="A72" s="1">
        <f t="shared" si="2"/>
        <v>60</v>
      </c>
      <c r="B72" s="77">
        <v>12</v>
      </c>
      <c r="C72" s="64"/>
      <c r="D72" s="65"/>
      <c r="E72" s="64"/>
      <c r="F72" s="65"/>
      <c r="G72" s="64"/>
      <c r="H72" s="47">
        <f t="shared" si="27"/>
        <v>0</v>
      </c>
      <c r="I72" s="64"/>
      <c r="J72" s="74"/>
      <c r="K72" s="67"/>
      <c r="L72" s="75"/>
      <c r="M72" s="70"/>
      <c r="N72" s="64"/>
      <c r="O72" s="149"/>
      <c r="P72" s="68"/>
      <c r="Q72" s="54">
        <f>H72+J72+L72+M72+O72+P72</f>
        <v>0</v>
      </c>
      <c r="R72" s="10"/>
      <c r="S72" s="55"/>
      <c r="T72" s="58"/>
      <c r="U72" s="57"/>
      <c r="V72" s="56"/>
      <c r="W72" s="59">
        <f>SUM(S72:V72)</f>
        <v>0</v>
      </c>
      <c r="X72" s="14"/>
      <c r="Y72" s="63" t="s">
        <v>97</v>
      </c>
      <c r="Z72" s="80"/>
      <c r="AA72" s="74"/>
    </row>
    <row r="73" spans="1:27" ht="15" customHeight="1">
      <c r="A73" s="1">
        <f t="shared" si="2"/>
        <v>61</v>
      </c>
      <c r="B73" s="77">
        <v>11</v>
      </c>
      <c r="C73" s="64"/>
      <c r="D73" s="65"/>
      <c r="E73" s="64"/>
      <c r="F73" s="65"/>
      <c r="G73" s="64"/>
      <c r="H73" s="47">
        <f t="shared" si="27"/>
        <v>0</v>
      </c>
      <c r="I73" s="64"/>
      <c r="J73" s="74"/>
      <c r="K73" s="67"/>
      <c r="L73" s="75"/>
      <c r="M73" s="70"/>
      <c r="N73" s="64"/>
      <c r="O73" s="149"/>
      <c r="P73" s="68"/>
      <c r="Q73" s="54">
        <f>H73+J73+L73+M73+O73+P73</f>
        <v>0</v>
      </c>
      <c r="R73" s="11"/>
      <c r="S73" s="119"/>
      <c r="T73" s="121"/>
      <c r="U73" s="120"/>
      <c r="V73" s="79"/>
      <c r="W73" s="59">
        <f>SUM(S73:V73)</f>
        <v>0</v>
      </c>
      <c r="X73" s="14"/>
      <c r="Y73" s="63" t="s">
        <v>98</v>
      </c>
      <c r="Z73" s="80"/>
      <c r="AA73" s="74"/>
    </row>
    <row r="74" spans="1:27" ht="15" customHeight="1">
      <c r="A74" s="1">
        <f t="shared" si="2"/>
        <v>62</v>
      </c>
      <c r="B74" s="77">
        <v>10</v>
      </c>
      <c r="C74" s="64"/>
      <c r="D74" s="65"/>
      <c r="E74" s="64"/>
      <c r="F74" s="65"/>
      <c r="G74" s="64"/>
      <c r="H74" s="47">
        <f t="shared" si="27"/>
        <v>0</v>
      </c>
      <c r="I74" s="64"/>
      <c r="J74" s="74"/>
      <c r="K74" s="67"/>
      <c r="L74" s="75"/>
      <c r="M74" s="70"/>
      <c r="N74" s="64"/>
      <c r="O74" s="149"/>
      <c r="P74" s="68"/>
      <c r="Q74" s="54">
        <f>H74+J74+L74+M74+O74+P74</f>
        <v>0</v>
      </c>
      <c r="R74" s="10"/>
      <c r="S74" s="119"/>
      <c r="T74" s="121"/>
      <c r="U74" s="120"/>
      <c r="V74" s="79"/>
      <c r="W74" s="59">
        <f>SUM(S74:V74)</f>
        <v>0</v>
      </c>
      <c r="X74" s="14"/>
      <c r="Y74" s="63" t="s">
        <v>99</v>
      </c>
      <c r="Z74" s="80"/>
      <c r="AA74" s="74"/>
    </row>
    <row r="75" spans="1:27" ht="15" customHeight="1" thickBot="1">
      <c r="A75" s="1">
        <f t="shared" si="2"/>
        <v>63</v>
      </c>
      <c r="B75" s="122">
        <v>9</v>
      </c>
      <c r="C75" s="64"/>
      <c r="D75" s="65"/>
      <c r="E75" s="64"/>
      <c r="F75" s="65"/>
      <c r="G75" s="64"/>
      <c r="H75" s="47">
        <f t="shared" si="27"/>
        <v>0</v>
      </c>
      <c r="I75" s="64"/>
      <c r="J75" s="74"/>
      <c r="K75" s="67"/>
      <c r="L75" s="75"/>
      <c r="M75" s="70"/>
      <c r="N75" s="64"/>
      <c r="O75" s="149"/>
      <c r="P75" s="68"/>
      <c r="Q75" s="54">
        <f>H75+J75+L75+M75+O75+P75</f>
        <v>0</v>
      </c>
      <c r="R75" s="10"/>
      <c r="S75" s="73"/>
      <c r="T75" s="76"/>
      <c r="U75" s="75"/>
      <c r="V75" s="74"/>
      <c r="W75" s="59">
        <f>SUM(S75:V75)</f>
        <v>0</v>
      </c>
      <c r="X75" s="14"/>
      <c r="Y75" s="93" t="s">
        <v>100</v>
      </c>
      <c r="Z75" s="94"/>
      <c r="AA75" s="95"/>
    </row>
    <row r="76" spans="1:27" ht="15" customHeight="1" thickBot="1">
      <c r="A76" s="1">
        <f t="shared" si="2"/>
        <v>64</v>
      </c>
      <c r="B76" s="123">
        <v>8</v>
      </c>
      <c r="C76" s="64"/>
      <c r="D76" s="65"/>
      <c r="E76" s="64"/>
      <c r="F76" s="65"/>
      <c r="G76" s="64"/>
      <c r="H76" s="47">
        <f t="shared" si="27"/>
        <v>0</v>
      </c>
      <c r="I76" s="64"/>
      <c r="J76" s="74"/>
      <c r="K76" s="67"/>
      <c r="L76" s="75"/>
      <c r="M76" s="70"/>
      <c r="N76" s="64"/>
      <c r="O76" s="149"/>
      <c r="P76" s="68"/>
      <c r="Q76" s="54">
        <f>H76+J76+L76+M76+O76+P76</f>
        <v>0</v>
      </c>
      <c r="R76" s="11"/>
      <c r="S76" s="109"/>
      <c r="T76" s="111"/>
      <c r="U76" s="110"/>
      <c r="V76" s="95"/>
      <c r="W76" s="59">
        <f>SUM(S76:V76)</f>
        <v>0</v>
      </c>
      <c r="X76" s="14"/>
      <c r="Y76" s="169" t="s">
        <v>104</v>
      </c>
      <c r="Z76" s="102">
        <f>SUM(Z77:Z81)</f>
        <v>0</v>
      </c>
      <c r="AA76" s="103">
        <f>SUM(AA77:AA81)</f>
        <v>0</v>
      </c>
    </row>
    <row r="77" spans="1:27" ht="15" customHeight="1" thickBot="1">
      <c r="A77" s="1">
        <f t="shared" si="2"/>
        <v>65</v>
      </c>
      <c r="B77" s="170" t="s">
        <v>85</v>
      </c>
      <c r="C77" s="25">
        <f aca="true" t="shared" si="28" ref="C77:P77">SUM(C78:C83)</f>
        <v>47</v>
      </c>
      <c r="D77" s="26">
        <f t="shared" si="28"/>
        <v>160435.65</v>
      </c>
      <c r="E77" s="25">
        <f t="shared" si="28"/>
        <v>3</v>
      </c>
      <c r="F77" s="26">
        <f t="shared" si="28"/>
        <v>9601.41</v>
      </c>
      <c r="G77" s="25">
        <f t="shared" si="28"/>
        <v>50</v>
      </c>
      <c r="H77" s="26">
        <f t="shared" si="28"/>
        <v>170037.06</v>
      </c>
      <c r="I77" s="25">
        <f t="shared" si="28"/>
        <v>37</v>
      </c>
      <c r="J77" s="26">
        <f t="shared" si="28"/>
        <v>13813.560000000001</v>
      </c>
      <c r="K77" s="28">
        <f t="shared" si="28"/>
        <v>0</v>
      </c>
      <c r="L77" s="32">
        <f t="shared" si="28"/>
        <v>0</v>
      </c>
      <c r="M77" s="29">
        <f t="shared" si="28"/>
        <v>0</v>
      </c>
      <c r="N77" s="25">
        <f>SUM(N78:N83)</f>
        <v>61</v>
      </c>
      <c r="O77" s="166">
        <f t="shared" si="28"/>
        <v>72503.64</v>
      </c>
      <c r="P77" s="29">
        <f t="shared" si="28"/>
        <v>0</v>
      </c>
      <c r="Q77" s="38">
        <f>SUM(Q78:Q83)</f>
        <v>256354.26</v>
      </c>
      <c r="R77" s="10"/>
      <c r="S77" s="34">
        <f>SUM(S78:S83)</f>
        <v>0</v>
      </c>
      <c r="T77" s="116">
        <f>SUM(T78:T83)</f>
        <v>0</v>
      </c>
      <c r="U77" s="115">
        <f>SUM(U78:U83)</f>
        <v>0</v>
      </c>
      <c r="V77" s="41">
        <f>SUM(V78:V83)</f>
        <v>0</v>
      </c>
      <c r="W77" s="38">
        <f>SUM(W78:W83)</f>
        <v>0</v>
      </c>
      <c r="X77" s="14"/>
      <c r="Y77" s="117" t="s">
        <v>105</v>
      </c>
      <c r="Z77" s="106"/>
      <c r="AA77" s="56"/>
    </row>
    <row r="78" spans="1:27" ht="15" customHeight="1">
      <c r="A78" s="1">
        <f aca="true" t="shared" si="29" ref="A78:A124">A77+1</f>
        <v>66</v>
      </c>
      <c r="B78" s="77" t="s">
        <v>86</v>
      </c>
      <c r="C78" s="64">
        <v>4</v>
      </c>
      <c r="D78" s="65">
        <v>15255.62</v>
      </c>
      <c r="E78" s="64"/>
      <c r="F78" s="65"/>
      <c r="G78" s="81">
        <f aca="true" t="shared" si="30" ref="G78:H83">C78+E78</f>
        <v>4</v>
      </c>
      <c r="H78" s="47">
        <f t="shared" si="30"/>
        <v>15255.62</v>
      </c>
      <c r="I78" s="64">
        <v>2</v>
      </c>
      <c r="J78" s="74">
        <v>1445.85</v>
      </c>
      <c r="K78" s="67"/>
      <c r="L78" s="75"/>
      <c r="M78" s="70"/>
      <c r="N78" s="46">
        <v>4</v>
      </c>
      <c r="O78" s="149">
        <v>7552</v>
      </c>
      <c r="P78" s="70"/>
      <c r="Q78" s="54">
        <f aca="true" t="shared" si="31" ref="Q78:Q83">H78+J78+L78+M78+O78+P78</f>
        <v>24253.47</v>
      </c>
      <c r="R78" s="10"/>
      <c r="S78" s="55"/>
      <c r="T78" s="58"/>
      <c r="U78" s="57"/>
      <c r="V78" s="56"/>
      <c r="W78" s="104">
        <f>SUM(S78:V78)</f>
        <v>0</v>
      </c>
      <c r="X78" s="14"/>
      <c r="Y78" s="63" t="s">
        <v>106</v>
      </c>
      <c r="Z78" s="80"/>
      <c r="AA78" s="74"/>
    </row>
    <row r="79" spans="1:27" ht="15" customHeight="1">
      <c r="A79" s="1">
        <f t="shared" si="29"/>
        <v>67</v>
      </c>
      <c r="B79" s="63" t="s">
        <v>88</v>
      </c>
      <c r="C79" s="64">
        <v>12</v>
      </c>
      <c r="D79" s="65">
        <v>44212.63</v>
      </c>
      <c r="E79" s="64"/>
      <c r="F79" s="65"/>
      <c r="G79" s="81">
        <f t="shared" si="30"/>
        <v>12</v>
      </c>
      <c r="H79" s="47">
        <f t="shared" si="30"/>
        <v>44212.63</v>
      </c>
      <c r="I79" s="64">
        <v>5</v>
      </c>
      <c r="J79" s="74">
        <v>2210</v>
      </c>
      <c r="K79" s="67"/>
      <c r="L79" s="75"/>
      <c r="M79" s="70"/>
      <c r="N79" s="64">
        <v>12</v>
      </c>
      <c r="O79" s="149">
        <v>20216</v>
      </c>
      <c r="P79" s="70"/>
      <c r="Q79" s="54">
        <f t="shared" si="31"/>
        <v>66638.63</v>
      </c>
      <c r="R79" s="11"/>
      <c r="S79" s="73"/>
      <c r="T79" s="76"/>
      <c r="U79" s="75"/>
      <c r="V79" s="74"/>
      <c r="W79" s="59">
        <f>SUM(S79:V79)</f>
        <v>0</v>
      </c>
      <c r="X79" s="14"/>
      <c r="Y79" s="63" t="s">
        <v>107</v>
      </c>
      <c r="Z79" s="80"/>
      <c r="AA79" s="74"/>
    </row>
    <row r="80" spans="1:27" ht="15" customHeight="1">
      <c r="A80" s="1">
        <f t="shared" si="29"/>
        <v>68</v>
      </c>
      <c r="B80" s="63" t="s">
        <v>89</v>
      </c>
      <c r="C80" s="64">
        <v>14</v>
      </c>
      <c r="D80" s="65">
        <v>48413.05</v>
      </c>
      <c r="E80" s="64"/>
      <c r="F80" s="65"/>
      <c r="G80" s="81">
        <f t="shared" si="30"/>
        <v>14</v>
      </c>
      <c r="H80" s="47">
        <f t="shared" si="30"/>
        <v>48413.05</v>
      </c>
      <c r="I80" s="64">
        <v>5</v>
      </c>
      <c r="J80" s="74">
        <v>2361.99</v>
      </c>
      <c r="K80" s="67"/>
      <c r="L80" s="75"/>
      <c r="M80" s="70"/>
      <c r="N80" s="64">
        <v>13</v>
      </c>
      <c r="O80" s="149">
        <v>18294</v>
      </c>
      <c r="P80" s="70"/>
      <c r="Q80" s="54">
        <f t="shared" si="31"/>
        <v>69069.04000000001</v>
      </c>
      <c r="R80" s="10"/>
      <c r="S80" s="73"/>
      <c r="T80" s="76"/>
      <c r="U80" s="75"/>
      <c r="V80" s="74"/>
      <c r="W80" s="59">
        <f>SUM(S80:V80)</f>
        <v>0</v>
      </c>
      <c r="X80" s="14"/>
      <c r="Y80" s="63" t="s">
        <v>96</v>
      </c>
      <c r="Z80" s="80"/>
      <c r="AA80" s="74"/>
    </row>
    <row r="81" spans="1:27" ht="15" customHeight="1" thickBot="1">
      <c r="A81" s="1">
        <f t="shared" si="29"/>
        <v>69</v>
      </c>
      <c r="B81" s="63" t="s">
        <v>90</v>
      </c>
      <c r="C81" s="64">
        <v>2</v>
      </c>
      <c r="D81" s="65">
        <v>6475.29</v>
      </c>
      <c r="E81" s="64"/>
      <c r="F81" s="65"/>
      <c r="G81" s="81">
        <f t="shared" si="30"/>
        <v>2</v>
      </c>
      <c r="H81" s="47">
        <f t="shared" si="30"/>
        <v>6475.29</v>
      </c>
      <c r="I81" s="64">
        <v>1</v>
      </c>
      <c r="J81" s="74">
        <v>624.36</v>
      </c>
      <c r="K81" s="67"/>
      <c r="L81" s="75"/>
      <c r="M81" s="70"/>
      <c r="N81" s="64">
        <v>2</v>
      </c>
      <c r="O81" s="149">
        <v>3476</v>
      </c>
      <c r="P81" s="70"/>
      <c r="Q81" s="54">
        <f t="shared" si="31"/>
        <v>10575.65</v>
      </c>
      <c r="R81" s="10"/>
      <c r="S81" s="73"/>
      <c r="T81" s="76"/>
      <c r="U81" s="75"/>
      <c r="V81" s="74"/>
      <c r="W81" s="59">
        <f>SUM(S81:V81)</f>
        <v>0</v>
      </c>
      <c r="X81" s="14"/>
      <c r="Y81" s="93" t="s">
        <v>97</v>
      </c>
      <c r="Z81" s="94"/>
      <c r="AA81" s="95"/>
    </row>
    <row r="82" spans="1:27" ht="15" customHeight="1" thickBot="1">
      <c r="A82" s="1">
        <f t="shared" si="29"/>
        <v>70</v>
      </c>
      <c r="B82" s="82" t="s">
        <v>91</v>
      </c>
      <c r="C82" s="64">
        <v>15</v>
      </c>
      <c r="D82" s="65">
        <v>46079.06</v>
      </c>
      <c r="E82" s="64">
        <v>3</v>
      </c>
      <c r="F82" s="65">
        <v>9601.41</v>
      </c>
      <c r="G82" s="81">
        <f t="shared" si="30"/>
        <v>18</v>
      </c>
      <c r="H82" s="47">
        <f t="shared" si="30"/>
        <v>55680.47</v>
      </c>
      <c r="I82" s="64">
        <v>13</v>
      </c>
      <c r="J82" s="74">
        <v>5203</v>
      </c>
      <c r="K82" s="67"/>
      <c r="L82" s="75"/>
      <c r="M82" s="70"/>
      <c r="N82" s="64">
        <v>18</v>
      </c>
      <c r="O82" s="149">
        <v>18909.64</v>
      </c>
      <c r="P82" s="70"/>
      <c r="Q82" s="54">
        <f t="shared" si="31"/>
        <v>79793.11</v>
      </c>
      <c r="R82" s="11"/>
      <c r="S82" s="171"/>
      <c r="T82" s="172"/>
      <c r="U82" s="173"/>
      <c r="V82" s="156"/>
      <c r="W82" s="174">
        <f>SUM(S82:V82)</f>
        <v>0</v>
      </c>
      <c r="X82" s="14"/>
      <c r="Y82" s="168" t="s">
        <v>108</v>
      </c>
      <c r="Z82" s="102">
        <f>SUM(Z83:Z87)</f>
        <v>8</v>
      </c>
      <c r="AA82" s="103">
        <f>SUM(AA83:AA87)</f>
        <v>7051.78</v>
      </c>
    </row>
    <row r="83" spans="1:27" ht="15" customHeight="1" thickBot="1">
      <c r="A83" s="1">
        <f t="shared" si="29"/>
        <v>71</v>
      </c>
      <c r="B83" s="175" t="s">
        <v>109</v>
      </c>
      <c r="C83" s="176"/>
      <c r="D83" s="177"/>
      <c r="E83" s="176"/>
      <c r="F83" s="177"/>
      <c r="G83" s="81">
        <f t="shared" si="30"/>
        <v>0</v>
      </c>
      <c r="H83" s="47">
        <f>D83+F83</f>
        <v>0</v>
      </c>
      <c r="I83" s="178">
        <v>11</v>
      </c>
      <c r="J83" s="179">
        <v>1968.36</v>
      </c>
      <c r="K83" s="180"/>
      <c r="L83" s="181"/>
      <c r="M83" s="182"/>
      <c r="N83" s="183">
        <v>12</v>
      </c>
      <c r="O83" s="184">
        <v>4056</v>
      </c>
      <c r="P83" s="182"/>
      <c r="Q83" s="54">
        <f t="shared" si="31"/>
        <v>6024.36</v>
      </c>
      <c r="R83" s="10"/>
      <c r="S83" s="109"/>
      <c r="T83" s="111"/>
      <c r="U83" s="110"/>
      <c r="V83" s="95"/>
      <c r="W83" s="112"/>
      <c r="X83" s="14"/>
      <c r="Y83" s="117" t="s">
        <v>105</v>
      </c>
      <c r="Z83" s="106"/>
      <c r="AA83" s="56"/>
    </row>
    <row r="84" spans="1:27" ht="15" customHeight="1" thickBot="1">
      <c r="A84" s="1">
        <f t="shared" si="29"/>
        <v>72</v>
      </c>
      <c r="B84" s="24" t="s">
        <v>93</v>
      </c>
      <c r="C84" s="25">
        <f aca="true" t="shared" si="32" ref="C84:Q84">SUM(C85:C89)</f>
        <v>98</v>
      </c>
      <c r="D84" s="26">
        <f t="shared" si="32"/>
        <v>96426.01999999999</v>
      </c>
      <c r="E84" s="25">
        <f t="shared" si="32"/>
        <v>1</v>
      </c>
      <c r="F84" s="26">
        <f t="shared" si="32"/>
        <v>1617.93</v>
      </c>
      <c r="G84" s="25">
        <f t="shared" si="32"/>
        <v>99</v>
      </c>
      <c r="H84" s="26">
        <f t="shared" si="32"/>
        <v>98043.95</v>
      </c>
      <c r="I84" s="25">
        <f t="shared" si="32"/>
        <v>86</v>
      </c>
      <c r="J84" s="41">
        <f t="shared" si="32"/>
        <v>73906.34</v>
      </c>
      <c r="K84" s="28">
        <f t="shared" si="32"/>
        <v>0</v>
      </c>
      <c r="L84" s="115">
        <f t="shared" si="32"/>
        <v>0</v>
      </c>
      <c r="M84" s="29">
        <f t="shared" si="32"/>
        <v>0</v>
      </c>
      <c r="N84" s="25">
        <f t="shared" si="32"/>
        <v>99</v>
      </c>
      <c r="O84" s="166">
        <f t="shared" si="32"/>
        <v>119922</v>
      </c>
      <c r="P84" s="29">
        <f t="shared" si="32"/>
        <v>0</v>
      </c>
      <c r="Q84" s="38">
        <f t="shared" si="32"/>
        <v>291872.29</v>
      </c>
      <c r="R84" s="10"/>
      <c r="S84" s="34">
        <f>SUM(S85:S89)</f>
        <v>0</v>
      </c>
      <c r="T84" s="116">
        <f>SUM(T85:T89)</f>
        <v>0</v>
      </c>
      <c r="U84" s="115">
        <f>SUM(U85:U89)</f>
        <v>0</v>
      </c>
      <c r="V84" s="41">
        <f>SUM(V85:V89)</f>
        <v>0</v>
      </c>
      <c r="W84" s="38">
        <f>SUM(W85:W89)</f>
        <v>0</v>
      </c>
      <c r="X84" s="14"/>
      <c r="Y84" s="63" t="s">
        <v>106</v>
      </c>
      <c r="Z84" s="80">
        <v>1</v>
      </c>
      <c r="AA84" s="74">
        <v>888.12</v>
      </c>
    </row>
    <row r="85" spans="1:27" ht="15" customHeight="1">
      <c r="A85" s="1">
        <f t="shared" si="29"/>
        <v>73</v>
      </c>
      <c r="B85" s="185">
        <v>14</v>
      </c>
      <c r="C85" s="64">
        <v>10</v>
      </c>
      <c r="D85" s="65">
        <v>10087.41</v>
      </c>
      <c r="E85" s="64"/>
      <c r="F85" s="65"/>
      <c r="G85" s="81">
        <f>C85+E85</f>
        <v>10</v>
      </c>
      <c r="H85" s="47">
        <f aca="true" t="shared" si="33" ref="H85:H95">D85+F85</f>
        <v>10087.41</v>
      </c>
      <c r="I85" s="64">
        <v>8</v>
      </c>
      <c r="J85" s="74">
        <v>7522.5</v>
      </c>
      <c r="K85" s="67"/>
      <c r="L85" s="75"/>
      <c r="M85" s="70"/>
      <c r="N85" s="64">
        <v>10</v>
      </c>
      <c r="O85" s="149">
        <v>11180</v>
      </c>
      <c r="P85" s="68"/>
      <c r="Q85" s="54">
        <f>H85+J85+L85+M85+O85+P85</f>
        <v>28789.91</v>
      </c>
      <c r="R85" s="11"/>
      <c r="S85" s="55"/>
      <c r="T85" s="58"/>
      <c r="U85" s="57"/>
      <c r="V85" s="56"/>
      <c r="W85" s="59">
        <f>SUM(S85:V85)</f>
        <v>0</v>
      </c>
      <c r="X85" s="14"/>
      <c r="Y85" s="63" t="s">
        <v>107</v>
      </c>
      <c r="Z85" s="80"/>
      <c r="AA85" s="74"/>
    </row>
    <row r="86" spans="1:27" ht="15" customHeight="1">
      <c r="A86" s="1">
        <f t="shared" si="29"/>
        <v>74</v>
      </c>
      <c r="B86" s="164">
        <v>13</v>
      </c>
      <c r="C86" s="64">
        <v>26</v>
      </c>
      <c r="D86" s="65">
        <v>26447.62</v>
      </c>
      <c r="E86" s="64"/>
      <c r="F86" s="65"/>
      <c r="G86" s="81">
        <f>C86+E86</f>
        <v>26</v>
      </c>
      <c r="H86" s="47">
        <f t="shared" si="33"/>
        <v>26447.62</v>
      </c>
      <c r="I86" s="64">
        <v>21</v>
      </c>
      <c r="J86" s="74">
        <v>18385.09</v>
      </c>
      <c r="K86" s="67"/>
      <c r="L86" s="75"/>
      <c r="M86" s="70"/>
      <c r="N86" s="64">
        <v>26</v>
      </c>
      <c r="O86" s="149">
        <v>37068</v>
      </c>
      <c r="P86" s="68"/>
      <c r="Q86" s="54">
        <f>H86+J86+L86+M86+O86+P86</f>
        <v>81900.70999999999</v>
      </c>
      <c r="R86" s="10"/>
      <c r="S86" s="73"/>
      <c r="T86" s="76"/>
      <c r="U86" s="75"/>
      <c r="V86" s="74"/>
      <c r="W86" s="59">
        <f>SUM(S86:V86)</f>
        <v>0</v>
      </c>
      <c r="X86" s="14"/>
      <c r="Y86" s="63" t="s">
        <v>96</v>
      </c>
      <c r="Z86" s="80">
        <v>1</v>
      </c>
      <c r="AA86" s="74">
        <v>865.29</v>
      </c>
    </row>
    <row r="87" spans="1:27" ht="15" customHeight="1" thickBot="1">
      <c r="A87" s="1">
        <f t="shared" si="29"/>
        <v>75</v>
      </c>
      <c r="B87" s="164">
        <v>12</v>
      </c>
      <c r="C87" s="64">
        <v>13</v>
      </c>
      <c r="D87" s="65">
        <v>12939.07</v>
      </c>
      <c r="E87" s="64"/>
      <c r="F87" s="65"/>
      <c r="G87" s="81">
        <f>C87+E87</f>
        <v>13</v>
      </c>
      <c r="H87" s="47">
        <f t="shared" si="33"/>
        <v>12939.07</v>
      </c>
      <c r="I87" s="64">
        <v>10</v>
      </c>
      <c r="J87" s="74">
        <v>8116.6</v>
      </c>
      <c r="K87" s="67"/>
      <c r="L87" s="75"/>
      <c r="M87" s="70"/>
      <c r="N87" s="64">
        <v>13</v>
      </c>
      <c r="O87" s="149">
        <v>16074</v>
      </c>
      <c r="P87" s="68"/>
      <c r="Q87" s="54">
        <f>H87+J87+L87+M87+O87+P87</f>
        <v>37129.67</v>
      </c>
      <c r="R87" s="10"/>
      <c r="S87" s="73"/>
      <c r="T87" s="76"/>
      <c r="U87" s="75"/>
      <c r="V87" s="74"/>
      <c r="W87" s="59">
        <f>SUM(S87:V87)</f>
        <v>0</v>
      </c>
      <c r="X87" s="14"/>
      <c r="Y87" s="93" t="s">
        <v>97</v>
      </c>
      <c r="Z87" s="94">
        <v>6</v>
      </c>
      <c r="AA87" s="95">
        <v>5298.37</v>
      </c>
    </row>
    <row r="88" spans="1:27" ht="25.5" customHeight="1" thickBot="1">
      <c r="A88" s="1">
        <f t="shared" si="29"/>
        <v>76</v>
      </c>
      <c r="B88" s="164">
        <v>11</v>
      </c>
      <c r="C88" s="64">
        <v>11</v>
      </c>
      <c r="D88" s="65">
        <v>10800</v>
      </c>
      <c r="E88" s="64"/>
      <c r="F88" s="65"/>
      <c r="G88" s="81">
        <f>C88+E88</f>
        <v>11</v>
      </c>
      <c r="H88" s="47">
        <f t="shared" si="33"/>
        <v>10800</v>
      </c>
      <c r="I88" s="64">
        <v>11</v>
      </c>
      <c r="J88" s="74">
        <v>9043.45</v>
      </c>
      <c r="K88" s="67"/>
      <c r="L88" s="75"/>
      <c r="M88" s="70"/>
      <c r="N88" s="64">
        <v>11</v>
      </c>
      <c r="O88" s="149">
        <v>12298</v>
      </c>
      <c r="P88" s="68"/>
      <c r="Q88" s="54">
        <f>H88+J88+L88+M88+O88+P88</f>
        <v>32141.45</v>
      </c>
      <c r="R88" s="11"/>
      <c r="S88" s="73"/>
      <c r="T88" s="76"/>
      <c r="U88" s="75"/>
      <c r="V88" s="74"/>
      <c r="W88" s="59">
        <f>SUM(S88:V88)</f>
        <v>0</v>
      </c>
      <c r="X88" s="14"/>
      <c r="Y88" s="169" t="s">
        <v>110</v>
      </c>
      <c r="Z88" s="102">
        <f>SUM(Z89:Z96)</f>
        <v>15</v>
      </c>
      <c r="AA88" s="103">
        <f>SUM(AA89:AA96)</f>
        <v>13581.550000000001</v>
      </c>
    </row>
    <row r="89" spans="1:27" ht="15" customHeight="1" thickBot="1">
      <c r="A89" s="1">
        <f t="shared" si="29"/>
        <v>77</v>
      </c>
      <c r="B89" s="186">
        <v>10</v>
      </c>
      <c r="C89" s="64">
        <v>38</v>
      </c>
      <c r="D89" s="65">
        <v>36151.92</v>
      </c>
      <c r="E89" s="64">
        <v>1</v>
      </c>
      <c r="F89" s="65">
        <v>1617.93</v>
      </c>
      <c r="G89" s="81">
        <f>C89+E89</f>
        <v>39</v>
      </c>
      <c r="H89" s="47">
        <f t="shared" si="33"/>
        <v>37769.85</v>
      </c>
      <c r="I89" s="64">
        <v>36</v>
      </c>
      <c r="J89" s="74">
        <v>30838.7</v>
      </c>
      <c r="K89" s="67"/>
      <c r="L89" s="75"/>
      <c r="M89" s="70"/>
      <c r="N89" s="64">
        <v>39</v>
      </c>
      <c r="O89" s="149">
        <v>43302</v>
      </c>
      <c r="P89" s="68"/>
      <c r="Q89" s="54">
        <f>H89+J89+L89+M89+O89+P89</f>
        <v>111910.55</v>
      </c>
      <c r="R89" s="10"/>
      <c r="S89" s="109"/>
      <c r="T89" s="111"/>
      <c r="U89" s="110"/>
      <c r="V89" s="95"/>
      <c r="W89" s="59">
        <f>SUM(S89:V89)</f>
        <v>0</v>
      </c>
      <c r="X89" s="14"/>
      <c r="Y89" s="117" t="s">
        <v>105</v>
      </c>
      <c r="Z89" s="106">
        <v>1</v>
      </c>
      <c r="AA89" s="56">
        <v>1077.68</v>
      </c>
    </row>
    <row r="90" spans="1:27" ht="15" customHeight="1" thickBot="1">
      <c r="A90" s="1">
        <f t="shared" si="29"/>
        <v>78</v>
      </c>
      <c r="B90" s="24" t="s">
        <v>94</v>
      </c>
      <c r="C90" s="25">
        <f aca="true" t="shared" si="34" ref="C90:Q90">SUM(C91:C95)</f>
        <v>0</v>
      </c>
      <c r="D90" s="26">
        <f t="shared" si="34"/>
        <v>0</v>
      </c>
      <c r="E90" s="25">
        <f t="shared" si="34"/>
        <v>0</v>
      </c>
      <c r="F90" s="26">
        <f t="shared" si="34"/>
        <v>0</v>
      </c>
      <c r="G90" s="25">
        <f t="shared" si="34"/>
        <v>0</v>
      </c>
      <c r="H90" s="26">
        <f t="shared" si="34"/>
        <v>0</v>
      </c>
      <c r="I90" s="25">
        <f t="shared" si="34"/>
        <v>0</v>
      </c>
      <c r="J90" s="41">
        <f t="shared" si="34"/>
        <v>0</v>
      </c>
      <c r="K90" s="28">
        <f t="shared" si="34"/>
        <v>0</v>
      </c>
      <c r="L90" s="115">
        <f t="shared" si="34"/>
        <v>0</v>
      </c>
      <c r="M90" s="29">
        <f t="shared" si="34"/>
        <v>0</v>
      </c>
      <c r="N90" s="25">
        <f t="shared" si="34"/>
        <v>0</v>
      </c>
      <c r="O90" s="166">
        <f t="shared" si="34"/>
        <v>0</v>
      </c>
      <c r="P90" s="100">
        <f t="shared" si="34"/>
        <v>0</v>
      </c>
      <c r="Q90" s="38">
        <f t="shared" si="34"/>
        <v>0</v>
      </c>
      <c r="R90" s="10"/>
      <c r="S90" s="34">
        <f>SUM(S91:S95)</f>
        <v>0</v>
      </c>
      <c r="T90" s="116">
        <f>SUM(T91:T95)</f>
        <v>0</v>
      </c>
      <c r="U90" s="115">
        <f>SUM(U91:U95)</f>
        <v>0</v>
      </c>
      <c r="V90" s="41">
        <f>SUM(V91:V95)</f>
        <v>0</v>
      </c>
      <c r="W90" s="38">
        <f>SUM(W91:W95)</f>
        <v>0</v>
      </c>
      <c r="X90" s="14"/>
      <c r="Y90" s="63" t="s">
        <v>106</v>
      </c>
      <c r="Z90" s="80"/>
      <c r="AA90" s="74"/>
    </row>
    <row r="91" spans="1:27" ht="15" customHeight="1">
      <c r="A91" s="1">
        <f t="shared" si="29"/>
        <v>79</v>
      </c>
      <c r="B91" s="77" t="s">
        <v>96</v>
      </c>
      <c r="C91" s="64"/>
      <c r="D91" s="65"/>
      <c r="E91" s="64"/>
      <c r="F91" s="65"/>
      <c r="G91" s="64"/>
      <c r="H91" s="47">
        <f t="shared" si="33"/>
        <v>0</v>
      </c>
      <c r="I91" s="64"/>
      <c r="J91" s="74"/>
      <c r="K91" s="67"/>
      <c r="L91" s="75"/>
      <c r="M91" s="70"/>
      <c r="N91" s="64"/>
      <c r="O91" s="149"/>
      <c r="P91" s="68"/>
      <c r="Q91" s="54">
        <f>H91+J91+L91+M91+O91+P91</f>
        <v>0</v>
      </c>
      <c r="R91" s="11"/>
      <c r="S91" s="55"/>
      <c r="T91" s="58"/>
      <c r="U91" s="57"/>
      <c r="V91" s="56"/>
      <c r="W91" s="59">
        <f>SUM(S91:V91)</f>
        <v>0</v>
      </c>
      <c r="X91" s="14"/>
      <c r="Y91" s="63" t="s">
        <v>107</v>
      </c>
      <c r="Z91" s="80"/>
      <c r="AA91" s="74"/>
    </row>
    <row r="92" spans="1:27" ht="15" customHeight="1">
      <c r="A92" s="1">
        <f t="shared" si="29"/>
        <v>80</v>
      </c>
      <c r="B92" s="63" t="s">
        <v>97</v>
      </c>
      <c r="C92" s="64"/>
      <c r="D92" s="65"/>
      <c r="E92" s="64"/>
      <c r="F92" s="65"/>
      <c r="G92" s="64"/>
      <c r="H92" s="47">
        <f t="shared" si="33"/>
        <v>0</v>
      </c>
      <c r="I92" s="64"/>
      <c r="J92" s="74"/>
      <c r="K92" s="67"/>
      <c r="L92" s="75"/>
      <c r="M92" s="70"/>
      <c r="N92" s="64"/>
      <c r="O92" s="149"/>
      <c r="P92" s="68"/>
      <c r="Q92" s="54">
        <f>H92+J92+L92+M92+O92+P92</f>
        <v>0</v>
      </c>
      <c r="R92" s="10"/>
      <c r="S92" s="73"/>
      <c r="T92" s="76"/>
      <c r="U92" s="75"/>
      <c r="V92" s="74"/>
      <c r="W92" s="59">
        <f>SUM(S92:V92)</f>
        <v>0</v>
      </c>
      <c r="X92" s="14"/>
      <c r="Y92" s="63" t="s">
        <v>96</v>
      </c>
      <c r="Z92" s="80">
        <v>13</v>
      </c>
      <c r="AA92" s="74">
        <v>11657.79</v>
      </c>
    </row>
    <row r="93" spans="1:27" ht="15" customHeight="1">
      <c r="A93" s="1">
        <f t="shared" si="29"/>
        <v>81</v>
      </c>
      <c r="B93" s="63" t="s">
        <v>98</v>
      </c>
      <c r="C93" s="64"/>
      <c r="D93" s="65"/>
      <c r="E93" s="64"/>
      <c r="F93" s="65"/>
      <c r="G93" s="64"/>
      <c r="H93" s="47">
        <f t="shared" si="33"/>
        <v>0</v>
      </c>
      <c r="I93" s="64"/>
      <c r="J93" s="74"/>
      <c r="K93" s="67"/>
      <c r="L93" s="75"/>
      <c r="M93" s="70"/>
      <c r="N93" s="64"/>
      <c r="O93" s="149"/>
      <c r="P93" s="68"/>
      <c r="Q93" s="54">
        <f>H93+J93+L93+M93+O93+P93</f>
        <v>0</v>
      </c>
      <c r="R93" s="10"/>
      <c r="S93" s="73"/>
      <c r="T93" s="76"/>
      <c r="U93" s="75"/>
      <c r="V93" s="74"/>
      <c r="W93" s="59">
        <f>SUM(S93:V93)</f>
        <v>0</v>
      </c>
      <c r="X93" s="14"/>
      <c r="Y93" s="63" t="s">
        <v>97</v>
      </c>
      <c r="Z93" s="80">
        <v>1</v>
      </c>
      <c r="AA93" s="74">
        <v>846.08</v>
      </c>
    </row>
    <row r="94" spans="1:27" ht="15" customHeight="1">
      <c r="A94" s="1">
        <f t="shared" si="29"/>
        <v>82</v>
      </c>
      <c r="B94" s="63" t="s">
        <v>99</v>
      </c>
      <c r="C94" s="64"/>
      <c r="D94" s="65"/>
      <c r="E94" s="64"/>
      <c r="F94" s="65"/>
      <c r="G94" s="64"/>
      <c r="H94" s="47">
        <f t="shared" si="33"/>
        <v>0</v>
      </c>
      <c r="I94" s="64"/>
      <c r="J94" s="74"/>
      <c r="K94" s="67"/>
      <c r="L94" s="75"/>
      <c r="M94" s="70"/>
      <c r="N94" s="64"/>
      <c r="O94" s="149"/>
      <c r="P94" s="68"/>
      <c r="Q94" s="54">
        <f>H94+J94+L94+M94+O94+P94</f>
        <v>0</v>
      </c>
      <c r="R94" s="11"/>
      <c r="S94" s="73"/>
      <c r="T94" s="76"/>
      <c r="U94" s="75"/>
      <c r="V94" s="74"/>
      <c r="W94" s="59">
        <f>SUM(S94:V94)</f>
        <v>0</v>
      </c>
      <c r="X94" s="14"/>
      <c r="Y94" s="63" t="s">
        <v>98</v>
      </c>
      <c r="Z94" s="80"/>
      <c r="AA94" s="74"/>
    </row>
    <row r="95" spans="1:27" ht="15" customHeight="1" thickBot="1">
      <c r="A95" s="1">
        <f t="shared" si="29"/>
        <v>83</v>
      </c>
      <c r="B95" s="82" t="s">
        <v>100</v>
      </c>
      <c r="C95" s="64"/>
      <c r="D95" s="65"/>
      <c r="E95" s="64"/>
      <c r="F95" s="65"/>
      <c r="G95" s="64"/>
      <c r="H95" s="47">
        <f t="shared" si="33"/>
        <v>0</v>
      </c>
      <c r="I95" s="64"/>
      <c r="J95" s="74"/>
      <c r="K95" s="67"/>
      <c r="L95" s="75"/>
      <c r="M95" s="70"/>
      <c r="N95" s="64"/>
      <c r="O95" s="149"/>
      <c r="P95" s="68"/>
      <c r="Q95" s="54">
        <f>H95+J95+L95+M95+O95+P95</f>
        <v>0</v>
      </c>
      <c r="R95" s="10"/>
      <c r="S95" s="109"/>
      <c r="T95" s="111"/>
      <c r="U95" s="110"/>
      <c r="V95" s="95"/>
      <c r="W95" s="59">
        <f>SUM(S95:V95)</f>
        <v>0</v>
      </c>
      <c r="X95" s="14"/>
      <c r="Y95" s="63" t="s">
        <v>99</v>
      </c>
      <c r="Z95" s="80"/>
      <c r="AA95" s="187"/>
    </row>
    <row r="96" spans="1:27" ht="15" customHeight="1" thickBot="1">
      <c r="A96" s="1">
        <f t="shared" si="29"/>
        <v>84</v>
      </c>
      <c r="B96" s="24" t="s">
        <v>102</v>
      </c>
      <c r="C96" s="25">
        <f aca="true" t="shared" si="35" ref="C96:Q96">SUM(C97:C101)</f>
        <v>3</v>
      </c>
      <c r="D96" s="26">
        <f t="shared" si="35"/>
        <v>2960.8</v>
      </c>
      <c r="E96" s="25">
        <f t="shared" si="35"/>
        <v>0</v>
      </c>
      <c r="F96" s="26">
        <f t="shared" si="35"/>
        <v>0</v>
      </c>
      <c r="G96" s="25">
        <f t="shared" si="35"/>
        <v>3</v>
      </c>
      <c r="H96" s="26">
        <f t="shared" si="35"/>
        <v>2960.8</v>
      </c>
      <c r="I96" s="25">
        <f t="shared" si="35"/>
        <v>3</v>
      </c>
      <c r="J96" s="41">
        <f t="shared" si="35"/>
        <v>1194</v>
      </c>
      <c r="K96" s="28">
        <f t="shared" si="35"/>
        <v>0</v>
      </c>
      <c r="L96" s="115">
        <f t="shared" si="35"/>
        <v>0</v>
      </c>
      <c r="M96" s="29">
        <f t="shared" si="35"/>
        <v>0</v>
      </c>
      <c r="N96" s="25">
        <f t="shared" si="35"/>
        <v>3</v>
      </c>
      <c r="O96" s="166">
        <f>SUM(O97:O101)</f>
        <v>3354</v>
      </c>
      <c r="P96" s="100">
        <f t="shared" si="35"/>
        <v>0</v>
      </c>
      <c r="Q96" s="38">
        <f t="shared" si="35"/>
        <v>7508.799999999999</v>
      </c>
      <c r="R96" s="10"/>
      <c r="S96" s="34">
        <f>SUM(S97:S101)</f>
        <v>0</v>
      </c>
      <c r="T96" s="116">
        <f>SUM(T97:T101)</f>
        <v>0</v>
      </c>
      <c r="U96" s="115">
        <f>SUM(U97:U101)</f>
        <v>0</v>
      </c>
      <c r="V96" s="41">
        <f>SUM(V97:V101)</f>
        <v>0</v>
      </c>
      <c r="W96" s="38">
        <f>SUM(W97:W101)</f>
        <v>0</v>
      </c>
      <c r="X96" s="14"/>
      <c r="Y96" s="93" t="s">
        <v>100</v>
      </c>
      <c r="Z96" s="94"/>
      <c r="AA96" s="187"/>
    </row>
    <row r="97" spans="1:27" ht="21" customHeight="1" thickBot="1">
      <c r="A97" s="1">
        <f t="shared" si="29"/>
        <v>85</v>
      </c>
      <c r="B97" s="77" t="s">
        <v>96</v>
      </c>
      <c r="C97" s="64">
        <v>1</v>
      </c>
      <c r="D97" s="65">
        <v>994.21</v>
      </c>
      <c r="E97" s="64"/>
      <c r="F97" s="65"/>
      <c r="G97" s="81">
        <f>C97+E97</f>
        <v>1</v>
      </c>
      <c r="H97" s="47">
        <f aca="true" t="shared" si="36" ref="H97:H111">D97+F97</f>
        <v>994.21</v>
      </c>
      <c r="I97" s="64">
        <v>1</v>
      </c>
      <c r="J97" s="74">
        <v>477.6</v>
      </c>
      <c r="K97" s="67"/>
      <c r="L97" s="75"/>
      <c r="M97" s="70"/>
      <c r="N97" s="64">
        <v>1</v>
      </c>
      <c r="O97" s="149">
        <v>1118</v>
      </c>
      <c r="P97" s="68"/>
      <c r="Q97" s="54">
        <f>H97+J97+L97+M97+O97+P97</f>
        <v>2589.81</v>
      </c>
      <c r="R97" s="11"/>
      <c r="S97" s="55"/>
      <c r="T97" s="58"/>
      <c r="U97" s="57"/>
      <c r="V97" s="56"/>
      <c r="W97" s="59">
        <f>SUM(S97:V97)</f>
        <v>0</v>
      </c>
      <c r="X97" s="14"/>
      <c r="Y97" s="188" t="s">
        <v>111</v>
      </c>
      <c r="Z97" s="189">
        <f>Z51+Z58+Z64+Z70+Z76+Z82+Z88</f>
        <v>60</v>
      </c>
      <c r="AA97" s="190">
        <f>AA51+AA58+AA64+AA70+AA76+AA82+AA88</f>
        <v>98681.74</v>
      </c>
    </row>
    <row r="98" spans="1:27" ht="21" customHeight="1" thickBot="1">
      <c r="A98" s="1">
        <f t="shared" si="29"/>
        <v>86</v>
      </c>
      <c r="B98" s="63" t="s">
        <v>97</v>
      </c>
      <c r="C98" s="64">
        <v>1</v>
      </c>
      <c r="D98" s="65">
        <v>1010.28</v>
      </c>
      <c r="E98" s="64"/>
      <c r="F98" s="65"/>
      <c r="G98" s="81">
        <f>C98+E98</f>
        <v>1</v>
      </c>
      <c r="H98" s="47">
        <f t="shared" si="36"/>
        <v>1010.28</v>
      </c>
      <c r="I98" s="64">
        <v>1</v>
      </c>
      <c r="J98" s="74">
        <v>238.8</v>
      </c>
      <c r="K98" s="67"/>
      <c r="L98" s="75"/>
      <c r="M98" s="70"/>
      <c r="N98" s="64">
        <v>1</v>
      </c>
      <c r="O98" s="149">
        <v>1118</v>
      </c>
      <c r="P98" s="68"/>
      <c r="Q98" s="54">
        <f>H98+J98+L98+M98+O98+P98</f>
        <v>2367.08</v>
      </c>
      <c r="R98" s="10"/>
      <c r="S98" s="73"/>
      <c r="T98" s="76"/>
      <c r="U98" s="75"/>
      <c r="V98" s="74"/>
      <c r="W98" s="59">
        <f>SUM(S98:V98)</f>
        <v>0</v>
      </c>
      <c r="X98" s="14"/>
      <c r="Y98" s="191" t="s">
        <v>112</v>
      </c>
      <c r="Z98" s="192">
        <f>Z49+Z97</f>
        <v>307</v>
      </c>
      <c r="AA98" s="193">
        <f>AA49+AA97</f>
        <v>326501.83</v>
      </c>
    </row>
    <row r="99" spans="1:27" ht="15" customHeight="1">
      <c r="A99" s="1">
        <f t="shared" si="29"/>
        <v>87</v>
      </c>
      <c r="B99" s="63" t="s">
        <v>98</v>
      </c>
      <c r="C99" s="64"/>
      <c r="D99" s="65"/>
      <c r="E99" s="64"/>
      <c r="F99" s="65"/>
      <c r="G99" s="81"/>
      <c r="H99" s="47">
        <f t="shared" si="36"/>
        <v>0</v>
      </c>
      <c r="I99" s="64"/>
      <c r="J99" s="74"/>
      <c r="K99" s="67"/>
      <c r="L99" s="75"/>
      <c r="M99" s="70"/>
      <c r="N99" s="64"/>
      <c r="O99" s="149"/>
      <c r="P99" s="68"/>
      <c r="Q99" s="54">
        <f>H99+J99+L99+M99+O99+P99</f>
        <v>0</v>
      </c>
      <c r="R99" s="10"/>
      <c r="S99" s="73"/>
      <c r="T99" s="76"/>
      <c r="U99" s="75"/>
      <c r="V99" s="74"/>
      <c r="W99" s="59">
        <f>SUM(S99:V99)</f>
        <v>0</v>
      </c>
      <c r="X99" s="14"/>
      <c r="Y99" s="194" t="s">
        <v>113</v>
      </c>
      <c r="Z99" s="195">
        <v>3</v>
      </c>
      <c r="AA99" s="62">
        <v>1490.76</v>
      </c>
    </row>
    <row r="100" spans="1:27" ht="15" customHeight="1">
      <c r="A100" s="1">
        <f t="shared" si="29"/>
        <v>88</v>
      </c>
      <c r="B100" s="63" t="s">
        <v>99</v>
      </c>
      <c r="C100" s="64"/>
      <c r="D100" s="65"/>
      <c r="E100" s="64"/>
      <c r="F100" s="65"/>
      <c r="G100" s="81"/>
      <c r="H100" s="47">
        <f t="shared" si="36"/>
        <v>0</v>
      </c>
      <c r="I100" s="64"/>
      <c r="J100" s="74"/>
      <c r="K100" s="67"/>
      <c r="L100" s="75"/>
      <c r="M100" s="70"/>
      <c r="N100" s="64"/>
      <c r="O100" s="149"/>
      <c r="P100" s="68"/>
      <c r="Q100" s="54">
        <f>H100+J100+L100+M100+O100+P100</f>
        <v>0</v>
      </c>
      <c r="R100" s="11"/>
      <c r="S100" s="73"/>
      <c r="T100" s="76"/>
      <c r="U100" s="75"/>
      <c r="V100" s="74"/>
      <c r="W100" s="59">
        <f>SUM(S100:V100)</f>
        <v>0</v>
      </c>
      <c r="X100" s="14"/>
      <c r="Y100" s="196" t="s">
        <v>114</v>
      </c>
      <c r="Z100" s="197">
        <v>1</v>
      </c>
      <c r="AA100" s="198">
        <v>7628.5</v>
      </c>
    </row>
    <row r="101" spans="1:27" ht="15" customHeight="1" thickBot="1">
      <c r="A101" s="1">
        <f t="shared" si="29"/>
        <v>89</v>
      </c>
      <c r="B101" s="108" t="s">
        <v>100</v>
      </c>
      <c r="C101" s="64">
        <v>1</v>
      </c>
      <c r="D101" s="65">
        <v>956.31</v>
      </c>
      <c r="E101" s="64"/>
      <c r="F101" s="65"/>
      <c r="G101" s="81">
        <f>C101+E101</f>
        <v>1</v>
      </c>
      <c r="H101" s="47">
        <f t="shared" si="36"/>
        <v>956.31</v>
      </c>
      <c r="I101" s="64">
        <v>1</v>
      </c>
      <c r="J101" s="74">
        <v>477.6</v>
      </c>
      <c r="K101" s="67"/>
      <c r="L101" s="75"/>
      <c r="M101" s="70"/>
      <c r="N101" s="64">
        <v>1</v>
      </c>
      <c r="O101" s="149">
        <v>1118</v>
      </c>
      <c r="P101" s="68"/>
      <c r="Q101" s="54">
        <f>H101+J101+L101+M101+O101+P101</f>
        <v>2551.91</v>
      </c>
      <c r="R101" s="10"/>
      <c r="S101" s="109"/>
      <c r="T101" s="111"/>
      <c r="U101" s="110"/>
      <c r="V101" s="95"/>
      <c r="W101" s="59">
        <f>SUM(S101:V101)</f>
        <v>0</v>
      </c>
      <c r="X101" s="14"/>
      <c r="Y101" s="199" t="s">
        <v>115</v>
      </c>
      <c r="Z101" s="197"/>
      <c r="AA101" s="198"/>
    </row>
    <row r="102" spans="1:27" ht="15" customHeight="1" thickBot="1">
      <c r="A102" s="1">
        <f t="shared" si="29"/>
        <v>90</v>
      </c>
      <c r="B102" s="24" t="s">
        <v>104</v>
      </c>
      <c r="C102" s="25">
        <f aca="true" t="shared" si="37" ref="C102:Q102">SUM(C103:C107)</f>
        <v>10</v>
      </c>
      <c r="D102" s="26">
        <f t="shared" si="37"/>
        <v>9433.800000000001</v>
      </c>
      <c r="E102" s="25">
        <f>SUM(E103:E107)</f>
        <v>0</v>
      </c>
      <c r="F102" s="26">
        <f>SUM(F103:F107)</f>
        <v>0</v>
      </c>
      <c r="G102" s="25">
        <f>SUM(G103:G107)</f>
        <v>10</v>
      </c>
      <c r="H102" s="26">
        <f>SUM(H103:H107)</f>
        <v>9433.800000000001</v>
      </c>
      <c r="I102" s="25">
        <f t="shared" si="37"/>
        <v>6</v>
      </c>
      <c r="J102" s="26">
        <f t="shared" si="37"/>
        <v>3121.66</v>
      </c>
      <c r="K102" s="28">
        <f t="shared" si="37"/>
        <v>0</v>
      </c>
      <c r="L102" s="115">
        <f t="shared" si="37"/>
        <v>0</v>
      </c>
      <c r="M102" s="29">
        <f t="shared" si="37"/>
        <v>0</v>
      </c>
      <c r="N102" s="25">
        <f t="shared" si="37"/>
        <v>10</v>
      </c>
      <c r="O102" s="30">
        <f>SUM(O103:O107)</f>
        <v>12625.64</v>
      </c>
      <c r="P102" s="29">
        <f t="shared" si="37"/>
        <v>0</v>
      </c>
      <c r="Q102" s="38">
        <f t="shared" si="37"/>
        <v>25181.1</v>
      </c>
      <c r="R102" s="10"/>
      <c r="S102" s="34">
        <f>SUM(S103:S107)</f>
        <v>0</v>
      </c>
      <c r="T102" s="116">
        <f>SUM(T103:T107)</f>
        <v>0</v>
      </c>
      <c r="U102" s="115">
        <f>SUM(U103:U107)</f>
        <v>0</v>
      </c>
      <c r="V102" s="41">
        <f>SUM(V103:V107)</f>
        <v>0</v>
      </c>
      <c r="W102" s="38">
        <f>SUM(W103:W107)</f>
        <v>0</v>
      </c>
      <c r="X102" s="14"/>
      <c r="Y102" s="199" t="s">
        <v>116</v>
      </c>
      <c r="Z102" s="197"/>
      <c r="AA102" s="198"/>
    </row>
    <row r="103" spans="1:27" ht="15" customHeight="1">
      <c r="A103" s="1">
        <f t="shared" si="29"/>
        <v>91</v>
      </c>
      <c r="B103" s="77" t="s">
        <v>105</v>
      </c>
      <c r="C103" s="64"/>
      <c r="D103" s="65"/>
      <c r="E103" s="64"/>
      <c r="F103" s="65"/>
      <c r="G103" s="64"/>
      <c r="H103" s="47">
        <f t="shared" si="36"/>
        <v>0</v>
      </c>
      <c r="I103" s="64"/>
      <c r="J103" s="74"/>
      <c r="K103" s="67"/>
      <c r="L103" s="75"/>
      <c r="M103" s="70"/>
      <c r="N103" s="64"/>
      <c r="O103" s="149"/>
      <c r="P103" s="68"/>
      <c r="Q103" s="54">
        <f>H103+J103+L103+M103+O103+P103</f>
        <v>0</v>
      </c>
      <c r="R103" s="11"/>
      <c r="S103" s="55"/>
      <c r="T103" s="58"/>
      <c r="U103" s="57"/>
      <c r="V103" s="56"/>
      <c r="W103" s="59">
        <f>SUM(S103:V103)</f>
        <v>0</v>
      </c>
      <c r="X103" s="14"/>
      <c r="Y103" s="196" t="s">
        <v>117</v>
      </c>
      <c r="Z103" s="197">
        <v>1</v>
      </c>
      <c r="AA103" s="198">
        <v>158.73</v>
      </c>
    </row>
    <row r="104" spans="1:27" ht="15" customHeight="1" thickBot="1">
      <c r="A104" s="1">
        <f t="shared" si="29"/>
        <v>92</v>
      </c>
      <c r="B104" s="63" t="s">
        <v>106</v>
      </c>
      <c r="C104" s="64"/>
      <c r="D104" s="65"/>
      <c r="E104" s="64"/>
      <c r="F104" s="65"/>
      <c r="G104" s="64"/>
      <c r="H104" s="47">
        <f t="shared" si="36"/>
        <v>0</v>
      </c>
      <c r="I104" s="64"/>
      <c r="J104" s="74"/>
      <c r="K104" s="67"/>
      <c r="L104" s="75"/>
      <c r="M104" s="70"/>
      <c r="N104" s="64"/>
      <c r="O104" s="149"/>
      <c r="P104" s="68"/>
      <c r="Q104" s="54">
        <f>H104+J104+L104+M104+O104+P104</f>
        <v>0</v>
      </c>
      <c r="R104" s="10"/>
      <c r="S104" s="73"/>
      <c r="T104" s="76"/>
      <c r="U104" s="75"/>
      <c r="V104" s="74"/>
      <c r="W104" s="59">
        <f>SUM(S104:V104)</f>
        <v>0</v>
      </c>
      <c r="X104" s="14"/>
      <c r="Y104" s="200" t="s">
        <v>118</v>
      </c>
      <c r="Z104" s="201"/>
      <c r="AA104" s="202"/>
    </row>
    <row r="105" spans="1:27" ht="21" customHeight="1" thickBot="1">
      <c r="A105" s="1">
        <f t="shared" si="29"/>
        <v>93</v>
      </c>
      <c r="B105" s="63" t="s">
        <v>107</v>
      </c>
      <c r="C105" s="64"/>
      <c r="D105" s="65"/>
      <c r="E105" s="64"/>
      <c r="F105" s="65"/>
      <c r="G105" s="64"/>
      <c r="H105" s="47">
        <f t="shared" si="36"/>
        <v>0</v>
      </c>
      <c r="I105" s="64"/>
      <c r="J105" s="74"/>
      <c r="K105" s="67"/>
      <c r="L105" s="75"/>
      <c r="M105" s="70"/>
      <c r="N105" s="64"/>
      <c r="O105" s="149"/>
      <c r="P105" s="68"/>
      <c r="Q105" s="54">
        <f>H105+J105+L105+M105+O105+P105</f>
        <v>0</v>
      </c>
      <c r="R105" s="10"/>
      <c r="S105" s="73"/>
      <c r="T105" s="76"/>
      <c r="U105" s="75"/>
      <c r="V105" s="74"/>
      <c r="W105" s="59">
        <f>SUM(S105:V105)</f>
        <v>0</v>
      </c>
      <c r="X105" s="14"/>
      <c r="Y105" s="203" t="s">
        <v>119</v>
      </c>
      <c r="Z105" s="204">
        <f>Z98+Z99+Z103</f>
        <v>311</v>
      </c>
      <c r="AA105" s="205">
        <f>SUM(AA98:AA104)</f>
        <v>335779.82</v>
      </c>
    </row>
    <row r="106" spans="1:24" ht="15" customHeight="1">
      <c r="A106" s="1">
        <f t="shared" si="29"/>
        <v>94</v>
      </c>
      <c r="B106" s="63" t="s">
        <v>96</v>
      </c>
      <c r="C106" s="64">
        <v>2</v>
      </c>
      <c r="D106" s="65">
        <v>1959.7</v>
      </c>
      <c r="E106" s="64"/>
      <c r="F106" s="65"/>
      <c r="G106" s="81">
        <f>C106+E106</f>
        <v>2</v>
      </c>
      <c r="H106" s="47">
        <f t="shared" si="36"/>
        <v>1959.7</v>
      </c>
      <c r="I106" s="64">
        <v>1</v>
      </c>
      <c r="J106" s="74">
        <v>952.56</v>
      </c>
      <c r="K106" s="67"/>
      <c r="L106" s="75"/>
      <c r="M106" s="70"/>
      <c r="N106" s="64">
        <v>2</v>
      </c>
      <c r="O106" s="149">
        <v>3776</v>
      </c>
      <c r="P106" s="68"/>
      <c r="Q106" s="54">
        <f>H106+J106+L106+M106+O106+P106</f>
        <v>6688.26</v>
      </c>
      <c r="R106" s="11"/>
      <c r="S106" s="73"/>
      <c r="T106" s="76"/>
      <c r="U106" s="75"/>
      <c r="V106" s="74"/>
      <c r="W106" s="59">
        <f>SUM(S106:V106)</f>
        <v>0</v>
      </c>
      <c r="X106" s="14"/>
    </row>
    <row r="107" spans="2:25" ht="15" customHeight="1" thickBot="1">
      <c r="B107" s="82" t="s">
        <v>97</v>
      </c>
      <c r="C107" s="64">
        <v>8</v>
      </c>
      <c r="D107" s="65">
        <v>7474.1</v>
      </c>
      <c r="E107" s="64"/>
      <c r="F107" s="65"/>
      <c r="G107" s="81">
        <f>C107+E107</f>
        <v>8</v>
      </c>
      <c r="H107" s="47">
        <f t="shared" si="36"/>
        <v>7474.1</v>
      </c>
      <c r="I107" s="64">
        <v>5</v>
      </c>
      <c r="J107" s="74">
        <v>2169.1</v>
      </c>
      <c r="K107" s="67"/>
      <c r="L107" s="75"/>
      <c r="M107" s="70"/>
      <c r="N107" s="64">
        <v>8</v>
      </c>
      <c r="O107" s="149">
        <v>8849.64</v>
      </c>
      <c r="P107" s="68"/>
      <c r="Q107" s="54">
        <f>H107+J107+L107+M107+O107+P107</f>
        <v>18492.84</v>
      </c>
      <c r="R107" s="10"/>
      <c r="S107" s="109"/>
      <c r="T107" s="111"/>
      <c r="U107" s="110"/>
      <c r="V107" s="95"/>
      <c r="W107" s="59">
        <f>SUM(S107:V107)</f>
        <v>0</v>
      </c>
      <c r="X107" s="14"/>
      <c r="Y107" s="2" t="s">
        <v>120</v>
      </c>
    </row>
    <row r="108" spans="1:27" ht="15" customHeight="1" thickBot="1">
      <c r="A108" s="1">
        <f t="shared" si="29"/>
        <v>1</v>
      </c>
      <c r="B108" s="24" t="s">
        <v>108</v>
      </c>
      <c r="C108" s="25">
        <f aca="true" t="shared" si="38" ref="C108:Q108">SUM(C109:C113)</f>
        <v>28</v>
      </c>
      <c r="D108" s="26">
        <f t="shared" si="38"/>
        <v>26593.29</v>
      </c>
      <c r="E108" s="25">
        <f>SUM(E109:E113)</f>
        <v>1</v>
      </c>
      <c r="F108" s="26">
        <f>SUM(F109:F113)</f>
        <v>939.33</v>
      </c>
      <c r="G108" s="25">
        <f>SUM(G109:G113)</f>
        <v>29</v>
      </c>
      <c r="H108" s="26">
        <f>SUM(H109:H113)</f>
        <v>27532.620000000003</v>
      </c>
      <c r="I108" s="25">
        <f t="shared" si="38"/>
        <v>0</v>
      </c>
      <c r="J108" s="26">
        <f t="shared" si="38"/>
        <v>0</v>
      </c>
      <c r="K108" s="28">
        <f t="shared" si="38"/>
        <v>0</v>
      </c>
      <c r="L108" s="115">
        <f t="shared" si="38"/>
        <v>0</v>
      </c>
      <c r="M108" s="29">
        <f t="shared" si="38"/>
        <v>0</v>
      </c>
      <c r="N108" s="25">
        <f t="shared" si="38"/>
        <v>27</v>
      </c>
      <c r="O108" s="30">
        <f>SUM(O109:O113)</f>
        <v>34822.92</v>
      </c>
      <c r="P108" s="29">
        <f t="shared" si="38"/>
        <v>0</v>
      </c>
      <c r="Q108" s="38">
        <f t="shared" si="38"/>
        <v>62355.53999999999</v>
      </c>
      <c r="R108" s="10"/>
      <c r="S108" s="34">
        <f>SUM(S109:S113)</f>
        <v>0</v>
      </c>
      <c r="T108" s="116">
        <f>SUM(T109:T113)</f>
        <v>0</v>
      </c>
      <c r="U108" s="115">
        <f>SUM(U109:U113)</f>
        <v>0</v>
      </c>
      <c r="V108" s="41">
        <f>SUM(V109:V113)</f>
        <v>0</v>
      </c>
      <c r="W108" s="38">
        <f>SUM(W109:W113)</f>
        <v>0</v>
      </c>
      <c r="X108" s="14"/>
      <c r="Y108" s="146" t="s">
        <v>121</v>
      </c>
      <c r="Z108" s="195">
        <v>21</v>
      </c>
      <c r="AA108" s="62">
        <v>72785.13</v>
      </c>
    </row>
    <row r="109" spans="1:27" ht="15" customHeight="1" thickBot="1">
      <c r="A109" s="1">
        <f t="shared" si="29"/>
        <v>2</v>
      </c>
      <c r="B109" s="77" t="s">
        <v>105</v>
      </c>
      <c r="C109" s="64"/>
      <c r="D109" s="65"/>
      <c r="E109" s="64"/>
      <c r="F109" s="65"/>
      <c r="G109" s="64"/>
      <c r="H109" s="47">
        <f t="shared" si="36"/>
        <v>0</v>
      </c>
      <c r="I109" s="64"/>
      <c r="J109" s="74"/>
      <c r="K109" s="67"/>
      <c r="L109" s="75"/>
      <c r="M109" s="70"/>
      <c r="N109" s="64"/>
      <c r="O109" s="149"/>
      <c r="P109" s="68"/>
      <c r="Q109" s="54">
        <f>H109+J109+L109+M109+O109+P109</f>
        <v>0</v>
      </c>
      <c r="R109" s="11"/>
      <c r="S109" s="55"/>
      <c r="T109" s="58"/>
      <c r="U109" s="57"/>
      <c r="V109" s="56"/>
      <c r="W109" s="59">
        <f>SUM(S109:V109)</f>
        <v>0</v>
      </c>
      <c r="X109" s="14"/>
      <c r="Y109" s="206" t="s">
        <v>122</v>
      </c>
      <c r="Z109" s="201">
        <v>12</v>
      </c>
      <c r="AA109" s="202">
        <v>19475.93</v>
      </c>
    </row>
    <row r="110" spans="1:24" ht="15" customHeight="1">
      <c r="A110" s="1">
        <f t="shared" si="29"/>
        <v>3</v>
      </c>
      <c r="B110" s="63" t="s">
        <v>106</v>
      </c>
      <c r="C110" s="64"/>
      <c r="D110" s="65"/>
      <c r="E110" s="64"/>
      <c r="F110" s="65"/>
      <c r="G110" s="64"/>
      <c r="H110" s="47">
        <f t="shared" si="36"/>
        <v>0</v>
      </c>
      <c r="I110" s="64"/>
      <c r="J110" s="74"/>
      <c r="K110" s="67"/>
      <c r="L110" s="75"/>
      <c r="M110" s="70"/>
      <c r="N110" s="64"/>
      <c r="O110" s="149"/>
      <c r="P110" s="68"/>
      <c r="Q110" s="54">
        <f>H110+J110+L110+M110+O110+P110</f>
        <v>0</v>
      </c>
      <c r="R110" s="10"/>
      <c r="S110" s="73"/>
      <c r="T110" s="76"/>
      <c r="U110" s="75"/>
      <c r="V110" s="74"/>
      <c r="W110" s="59">
        <f>SUM(S110:V110)</f>
        <v>0</v>
      </c>
      <c r="X110" s="14"/>
    </row>
    <row r="111" spans="1:25" ht="15" customHeight="1" thickBot="1">
      <c r="A111" s="1">
        <f t="shared" si="29"/>
        <v>4</v>
      </c>
      <c r="B111" s="63" t="s">
        <v>107</v>
      </c>
      <c r="C111" s="64"/>
      <c r="D111" s="65"/>
      <c r="E111" s="64"/>
      <c r="F111" s="65"/>
      <c r="G111" s="64"/>
      <c r="H111" s="47">
        <f t="shared" si="36"/>
        <v>0</v>
      </c>
      <c r="I111" s="64"/>
      <c r="J111" s="74"/>
      <c r="K111" s="67"/>
      <c r="L111" s="75"/>
      <c r="M111" s="70"/>
      <c r="N111" s="64"/>
      <c r="O111" s="149"/>
      <c r="P111" s="68"/>
      <c r="Q111" s="54">
        <f>H111+J111+L111+M111+O111+P111</f>
        <v>0</v>
      </c>
      <c r="R111" s="10"/>
      <c r="S111" s="73"/>
      <c r="T111" s="76"/>
      <c r="U111" s="75"/>
      <c r="V111" s="74"/>
      <c r="W111" s="59">
        <f>SUM(S111:V111)</f>
        <v>0</v>
      </c>
      <c r="X111" s="14"/>
      <c r="Y111" s="2" t="s">
        <v>123</v>
      </c>
    </row>
    <row r="112" spans="1:27" ht="15" customHeight="1" thickBot="1">
      <c r="A112" s="1">
        <f t="shared" si="29"/>
        <v>5</v>
      </c>
      <c r="B112" s="63" t="s">
        <v>96</v>
      </c>
      <c r="C112" s="64">
        <v>4</v>
      </c>
      <c r="D112" s="65">
        <v>3914.56</v>
      </c>
      <c r="E112" s="64"/>
      <c r="F112" s="65"/>
      <c r="G112" s="81">
        <f>C112+E112</f>
        <v>4</v>
      </c>
      <c r="H112" s="47">
        <f>D112+F112</f>
        <v>3914.56</v>
      </c>
      <c r="I112" s="64"/>
      <c r="J112" s="74"/>
      <c r="K112" s="67"/>
      <c r="L112" s="75"/>
      <c r="M112" s="70"/>
      <c r="N112" s="64">
        <v>4</v>
      </c>
      <c r="O112" s="149">
        <v>7852</v>
      </c>
      <c r="P112" s="68"/>
      <c r="Q112" s="54">
        <f>H112+J112+L112+M112+O112+P112</f>
        <v>11766.56</v>
      </c>
      <c r="R112" s="11"/>
      <c r="S112" s="73"/>
      <c r="T112" s="76"/>
      <c r="U112" s="75"/>
      <c r="V112" s="74"/>
      <c r="W112" s="59">
        <f>SUM(S112:V112)</f>
        <v>0</v>
      </c>
      <c r="X112" s="14"/>
      <c r="Y112" s="207" t="s">
        <v>124</v>
      </c>
      <c r="Z112" s="208"/>
      <c r="AA112" s="209"/>
    </row>
    <row r="113" spans="1:27" ht="15" customHeight="1" thickBot="1">
      <c r="A113" s="1">
        <f t="shared" si="29"/>
        <v>6</v>
      </c>
      <c r="B113" s="82" t="s">
        <v>97</v>
      </c>
      <c r="C113" s="64">
        <v>24</v>
      </c>
      <c r="D113" s="65">
        <v>22678.73</v>
      </c>
      <c r="E113" s="64">
        <v>1</v>
      </c>
      <c r="F113" s="65">
        <v>939.33</v>
      </c>
      <c r="G113" s="81">
        <f>C113+E113</f>
        <v>25</v>
      </c>
      <c r="H113" s="47">
        <f>D113+F113</f>
        <v>23618.06</v>
      </c>
      <c r="I113" s="64"/>
      <c r="J113" s="74"/>
      <c r="K113" s="67"/>
      <c r="L113" s="75"/>
      <c r="M113" s="70"/>
      <c r="N113" s="64">
        <v>23</v>
      </c>
      <c r="O113" s="149">
        <v>26970.92</v>
      </c>
      <c r="P113" s="68"/>
      <c r="Q113" s="54">
        <f>H113+J113+L113+M113+O113+P113</f>
        <v>50588.979999999996</v>
      </c>
      <c r="R113" s="10"/>
      <c r="S113" s="109"/>
      <c r="T113" s="111"/>
      <c r="U113" s="110"/>
      <c r="V113" s="95"/>
      <c r="W113" s="112">
        <f>SUM(S113:V113)</f>
        <v>0</v>
      </c>
      <c r="X113" s="14"/>
      <c r="Y113" s="210" t="s">
        <v>125</v>
      </c>
      <c r="Z113" s="211">
        <v>12</v>
      </c>
      <c r="AA113" s="212">
        <v>36481</v>
      </c>
    </row>
    <row r="114" spans="1:27" ht="30" customHeight="1" thickBot="1">
      <c r="A114" s="1">
        <f t="shared" si="29"/>
        <v>7</v>
      </c>
      <c r="B114" s="24" t="s">
        <v>110</v>
      </c>
      <c r="C114" s="25">
        <f aca="true" t="shared" si="39" ref="C114:Q114">SUM(C115:C122)</f>
        <v>34</v>
      </c>
      <c r="D114" s="26">
        <f t="shared" si="39"/>
        <v>30951.870000000003</v>
      </c>
      <c r="E114" s="25">
        <f t="shared" si="39"/>
        <v>1</v>
      </c>
      <c r="F114" s="26">
        <f t="shared" si="39"/>
        <v>939.33</v>
      </c>
      <c r="G114" s="25">
        <f t="shared" si="39"/>
        <v>35</v>
      </c>
      <c r="H114" s="26">
        <f t="shared" si="39"/>
        <v>31891.200000000004</v>
      </c>
      <c r="I114" s="25">
        <f t="shared" si="39"/>
        <v>27</v>
      </c>
      <c r="J114" s="41">
        <f t="shared" si="39"/>
        <v>13213.6</v>
      </c>
      <c r="K114" s="28">
        <f t="shared" si="39"/>
        <v>0</v>
      </c>
      <c r="L114" s="115">
        <f t="shared" si="39"/>
        <v>0</v>
      </c>
      <c r="M114" s="29">
        <f t="shared" si="39"/>
        <v>0</v>
      </c>
      <c r="N114" s="25">
        <f t="shared" si="39"/>
        <v>33</v>
      </c>
      <c r="O114" s="166">
        <f>SUM(O115:O122)</f>
        <v>43654</v>
      </c>
      <c r="P114" s="100">
        <f t="shared" si="39"/>
        <v>0</v>
      </c>
      <c r="Q114" s="38">
        <f t="shared" si="39"/>
        <v>88758.8</v>
      </c>
      <c r="R114" s="10"/>
      <c r="S114" s="34">
        <f>SUM(S115:S122)</f>
        <v>0</v>
      </c>
      <c r="T114" s="116">
        <f>SUM(T115:T122)</f>
        <v>0</v>
      </c>
      <c r="U114" s="115">
        <f>SUM(U115:U122)</f>
        <v>0</v>
      </c>
      <c r="V114" s="41">
        <f>SUM(V115:V122)</f>
        <v>0</v>
      </c>
      <c r="W114" s="213">
        <f>SUM(W115:W122)</f>
        <v>0</v>
      </c>
      <c r="X114" s="14"/>
      <c r="Y114" s="210" t="s">
        <v>126</v>
      </c>
      <c r="Z114" s="211">
        <v>26</v>
      </c>
      <c r="AA114" s="212">
        <v>92549</v>
      </c>
    </row>
    <row r="115" spans="1:27" ht="18.75" customHeight="1" thickBot="1">
      <c r="A115" s="1">
        <f t="shared" si="29"/>
        <v>8</v>
      </c>
      <c r="B115" s="77" t="s">
        <v>105</v>
      </c>
      <c r="C115" s="64"/>
      <c r="D115" s="65"/>
      <c r="E115" s="64"/>
      <c r="F115" s="65"/>
      <c r="G115" s="64"/>
      <c r="H115" s="47">
        <f>D115+F115</f>
        <v>0</v>
      </c>
      <c r="I115" s="64"/>
      <c r="J115" s="74"/>
      <c r="K115" s="67"/>
      <c r="L115" s="75"/>
      <c r="M115" s="70"/>
      <c r="N115" s="64"/>
      <c r="O115" s="149"/>
      <c r="P115" s="68"/>
      <c r="Q115" s="54">
        <f aca="true" t="shared" si="40" ref="Q115:Q122">H115+J115+L115+M115+O115+P115</f>
        <v>0</v>
      </c>
      <c r="R115" s="11"/>
      <c r="S115" s="55"/>
      <c r="T115" s="58"/>
      <c r="U115" s="57"/>
      <c r="V115" s="56"/>
      <c r="W115" s="59">
        <f aca="true" t="shared" si="41" ref="W115:W122">SUM(S115:V115)</f>
        <v>0</v>
      </c>
      <c r="X115" s="14"/>
      <c r="Y115" s="39" t="s">
        <v>127</v>
      </c>
      <c r="Z115" s="211">
        <v>38</v>
      </c>
      <c r="AA115" s="41">
        <v>178363.65</v>
      </c>
    </row>
    <row r="116" spans="1:24" ht="18.75" customHeight="1">
      <c r="A116" s="1">
        <f t="shared" si="29"/>
        <v>9</v>
      </c>
      <c r="B116" s="63" t="s">
        <v>106</v>
      </c>
      <c r="C116" s="64"/>
      <c r="D116" s="65"/>
      <c r="E116" s="64"/>
      <c r="F116" s="65"/>
      <c r="G116" s="64"/>
      <c r="H116" s="47">
        <f>D116+F116</f>
        <v>0</v>
      </c>
      <c r="I116" s="64"/>
      <c r="J116" s="74"/>
      <c r="K116" s="67"/>
      <c r="L116" s="75"/>
      <c r="M116" s="70"/>
      <c r="N116" s="64"/>
      <c r="O116" s="149"/>
      <c r="P116" s="68"/>
      <c r="Q116" s="54">
        <f t="shared" si="40"/>
        <v>0</v>
      </c>
      <c r="R116" s="10"/>
      <c r="S116" s="73"/>
      <c r="T116" s="76"/>
      <c r="U116" s="75"/>
      <c r="V116" s="74"/>
      <c r="W116" s="59">
        <f t="shared" si="41"/>
        <v>0</v>
      </c>
      <c r="X116" s="14"/>
    </row>
    <row r="117" spans="1:24" ht="18.75" customHeight="1">
      <c r="A117" s="1">
        <f t="shared" si="29"/>
        <v>10</v>
      </c>
      <c r="B117" s="63" t="s">
        <v>107</v>
      </c>
      <c r="C117" s="64">
        <v>1</v>
      </c>
      <c r="D117" s="65">
        <v>979.59</v>
      </c>
      <c r="E117" s="64"/>
      <c r="F117" s="65"/>
      <c r="G117" s="81">
        <f aca="true" t="shared" si="42" ref="G117:H122">C117+E117</f>
        <v>1</v>
      </c>
      <c r="H117" s="47">
        <f t="shared" si="42"/>
        <v>979.59</v>
      </c>
      <c r="I117" s="64">
        <v>1</v>
      </c>
      <c r="J117" s="74">
        <v>557.2</v>
      </c>
      <c r="K117" s="67"/>
      <c r="L117" s="75"/>
      <c r="M117" s="70"/>
      <c r="N117" s="64">
        <v>1</v>
      </c>
      <c r="O117" s="149">
        <v>1118</v>
      </c>
      <c r="P117" s="68"/>
      <c r="Q117" s="54">
        <f t="shared" si="40"/>
        <v>2654.79</v>
      </c>
      <c r="R117" s="10"/>
      <c r="S117" s="73"/>
      <c r="T117" s="76"/>
      <c r="U117" s="75"/>
      <c r="V117" s="74"/>
      <c r="W117" s="59">
        <f t="shared" si="41"/>
        <v>0</v>
      </c>
      <c r="X117" s="14"/>
    </row>
    <row r="118" spans="1:24" ht="18.75" customHeight="1">
      <c r="A118" s="1">
        <f t="shared" si="29"/>
        <v>11</v>
      </c>
      <c r="B118" s="63" t="s">
        <v>96</v>
      </c>
      <c r="C118" s="64">
        <v>3</v>
      </c>
      <c r="D118" s="65">
        <v>2992.33</v>
      </c>
      <c r="E118" s="64"/>
      <c r="F118" s="65"/>
      <c r="G118" s="81">
        <f t="shared" si="42"/>
        <v>3</v>
      </c>
      <c r="H118" s="47">
        <f t="shared" si="42"/>
        <v>2992.33</v>
      </c>
      <c r="I118" s="64">
        <v>3</v>
      </c>
      <c r="J118" s="74">
        <v>1512.4</v>
      </c>
      <c r="K118" s="67"/>
      <c r="L118" s="75"/>
      <c r="M118" s="70"/>
      <c r="N118" s="64">
        <v>3</v>
      </c>
      <c r="O118" s="149">
        <v>3354</v>
      </c>
      <c r="P118" s="68"/>
      <c r="Q118" s="54">
        <f t="shared" si="40"/>
        <v>7858.73</v>
      </c>
      <c r="R118" s="11"/>
      <c r="S118" s="73"/>
      <c r="T118" s="76"/>
      <c r="U118" s="75"/>
      <c r="V118" s="74"/>
      <c r="W118" s="59">
        <f t="shared" si="41"/>
        <v>0</v>
      </c>
      <c r="X118" s="14"/>
    </row>
    <row r="119" spans="1:24" ht="18.75" customHeight="1">
      <c r="A119" s="1">
        <f t="shared" si="29"/>
        <v>12</v>
      </c>
      <c r="B119" s="63" t="s">
        <v>97</v>
      </c>
      <c r="C119" s="64">
        <v>30</v>
      </c>
      <c r="D119" s="65">
        <v>26979.95</v>
      </c>
      <c r="E119" s="64">
        <v>1</v>
      </c>
      <c r="F119" s="65">
        <v>939.33</v>
      </c>
      <c r="G119" s="81">
        <f t="shared" si="42"/>
        <v>31</v>
      </c>
      <c r="H119" s="47">
        <f t="shared" si="42"/>
        <v>27919.280000000002</v>
      </c>
      <c r="I119" s="64">
        <v>23</v>
      </c>
      <c r="J119" s="74">
        <v>11144</v>
      </c>
      <c r="K119" s="67"/>
      <c r="L119" s="75"/>
      <c r="M119" s="70"/>
      <c r="N119" s="64">
        <v>29</v>
      </c>
      <c r="O119" s="149">
        <v>39182</v>
      </c>
      <c r="P119" s="68"/>
      <c r="Q119" s="54">
        <f t="shared" si="40"/>
        <v>78245.28</v>
      </c>
      <c r="R119" s="10"/>
      <c r="S119" s="73"/>
      <c r="T119" s="76"/>
      <c r="U119" s="75"/>
      <c r="V119" s="74"/>
      <c r="W119" s="59">
        <f t="shared" si="41"/>
        <v>0</v>
      </c>
      <c r="X119" s="14"/>
    </row>
    <row r="120" spans="1:24" ht="18.75" customHeight="1">
      <c r="A120" s="1">
        <f t="shared" si="29"/>
        <v>13</v>
      </c>
      <c r="B120" s="63" t="s">
        <v>98</v>
      </c>
      <c r="C120" s="64"/>
      <c r="D120" s="65"/>
      <c r="E120" s="64"/>
      <c r="F120" s="65"/>
      <c r="G120" s="81">
        <f t="shared" si="42"/>
        <v>0</v>
      </c>
      <c r="H120" s="47">
        <f t="shared" si="42"/>
        <v>0</v>
      </c>
      <c r="I120" s="64"/>
      <c r="J120" s="74"/>
      <c r="K120" s="67"/>
      <c r="L120" s="75"/>
      <c r="M120" s="70"/>
      <c r="N120" s="64"/>
      <c r="O120" s="149"/>
      <c r="P120" s="68"/>
      <c r="Q120" s="54">
        <f t="shared" si="40"/>
        <v>0</v>
      </c>
      <c r="R120" s="10"/>
      <c r="S120" s="73"/>
      <c r="T120" s="76"/>
      <c r="U120" s="75"/>
      <c r="V120" s="74"/>
      <c r="W120" s="59">
        <f t="shared" si="41"/>
        <v>0</v>
      </c>
      <c r="X120" s="14"/>
    </row>
    <row r="121" spans="1:24" ht="18.75" customHeight="1">
      <c r="A121" s="1">
        <f t="shared" si="29"/>
        <v>14</v>
      </c>
      <c r="B121" s="63" t="s">
        <v>99</v>
      </c>
      <c r="C121" s="64"/>
      <c r="D121" s="65"/>
      <c r="E121" s="64"/>
      <c r="F121" s="65"/>
      <c r="G121" s="81">
        <f t="shared" si="42"/>
        <v>0</v>
      </c>
      <c r="H121" s="47">
        <f t="shared" si="42"/>
        <v>0</v>
      </c>
      <c r="I121" s="64"/>
      <c r="J121" s="74"/>
      <c r="K121" s="67"/>
      <c r="L121" s="75"/>
      <c r="M121" s="70"/>
      <c r="N121" s="64"/>
      <c r="O121" s="149"/>
      <c r="P121" s="68"/>
      <c r="Q121" s="54">
        <f t="shared" si="40"/>
        <v>0</v>
      </c>
      <c r="R121" s="11"/>
      <c r="S121" s="73"/>
      <c r="T121" s="76"/>
      <c r="U121" s="75"/>
      <c r="V121" s="74"/>
      <c r="W121" s="59">
        <f t="shared" si="41"/>
        <v>0</v>
      </c>
      <c r="X121" s="14"/>
    </row>
    <row r="122" spans="1:27" s="23" customFormat="1" ht="26.25" customHeight="1" thickBot="1">
      <c r="A122" s="214">
        <f t="shared" si="29"/>
        <v>15</v>
      </c>
      <c r="B122" s="82" t="s">
        <v>100</v>
      </c>
      <c r="C122" s="64"/>
      <c r="D122" s="65"/>
      <c r="E122" s="64"/>
      <c r="F122" s="65"/>
      <c r="G122" s="81">
        <f t="shared" si="42"/>
        <v>0</v>
      </c>
      <c r="H122" s="47">
        <f t="shared" si="42"/>
        <v>0</v>
      </c>
      <c r="I122" s="64"/>
      <c r="J122" s="74"/>
      <c r="K122" s="67"/>
      <c r="L122" s="75"/>
      <c r="M122" s="70"/>
      <c r="N122" s="64"/>
      <c r="O122" s="149"/>
      <c r="P122" s="68"/>
      <c r="Q122" s="54">
        <f t="shared" si="40"/>
        <v>0</v>
      </c>
      <c r="R122" s="10"/>
      <c r="S122" s="109"/>
      <c r="T122" s="111"/>
      <c r="U122" s="110"/>
      <c r="V122" s="95"/>
      <c r="W122" s="59">
        <f t="shared" si="41"/>
        <v>0</v>
      </c>
      <c r="X122" s="14"/>
      <c r="Y122" s="4"/>
      <c r="Z122" s="4"/>
      <c r="AA122" s="4"/>
    </row>
    <row r="123" spans="1:27" s="23" customFormat="1" ht="21" customHeight="1" thickBot="1">
      <c r="A123" s="23">
        <f t="shared" si="29"/>
        <v>16</v>
      </c>
      <c r="B123" s="215" t="s">
        <v>111</v>
      </c>
      <c r="C123" s="216">
        <f aca="true" t="shared" si="43" ref="C123:Q123">+C114+C108+C102+C96+C90+C84+C77+C71+C65+C58+C51</f>
        <v>655</v>
      </c>
      <c r="D123" s="217">
        <f t="shared" si="43"/>
        <v>677719.6599999999</v>
      </c>
      <c r="E123" s="216">
        <f t="shared" si="43"/>
        <v>14</v>
      </c>
      <c r="F123" s="217">
        <f t="shared" si="43"/>
        <v>22721.45</v>
      </c>
      <c r="G123" s="216">
        <f t="shared" si="43"/>
        <v>669</v>
      </c>
      <c r="H123" s="217">
        <f t="shared" si="43"/>
        <v>700441.11</v>
      </c>
      <c r="I123" s="216">
        <f t="shared" si="43"/>
        <v>504</v>
      </c>
      <c r="J123" s="218">
        <f t="shared" si="43"/>
        <v>267605.43000000005</v>
      </c>
      <c r="K123" s="216">
        <f t="shared" si="43"/>
        <v>0</v>
      </c>
      <c r="L123" s="219">
        <f t="shared" si="43"/>
        <v>0</v>
      </c>
      <c r="M123" s="217">
        <f t="shared" si="43"/>
        <v>0</v>
      </c>
      <c r="N123" s="216">
        <f t="shared" si="43"/>
        <v>712</v>
      </c>
      <c r="O123" s="219">
        <f>+O114+O108+O102+O96+O90+O84+O77+O71+O65+O58+O51</f>
        <v>828531.62</v>
      </c>
      <c r="P123" s="219">
        <f>+P114+P108+P102+P96+P90+P84+P77+P71+P65+P58+P51</f>
        <v>0</v>
      </c>
      <c r="Q123" s="218">
        <f t="shared" si="43"/>
        <v>1796578.1600000004</v>
      </c>
      <c r="R123" s="10"/>
      <c r="S123" s="220">
        <f>S52+S59+S66+S72+S77+S84+S90+S96+S102+S114</f>
        <v>0</v>
      </c>
      <c r="T123" s="221">
        <f>T52+T59+T66+T72+T77+T84+T90+T96+T102+T114</f>
        <v>0</v>
      </c>
      <c r="U123" s="133">
        <f>+U114+U102+U96+U90+U84+U77+U72+U66+U59+U52</f>
        <v>0</v>
      </c>
      <c r="V123" s="221">
        <f>V51+V58+V65+V71+V77+V84+V90+V96+V102+V108+V114</f>
        <v>0</v>
      </c>
      <c r="W123" s="38">
        <f>W51+W58+W65+W71+W77+W84+W90+W96+W102+W108+W114</f>
        <v>0</v>
      </c>
      <c r="X123" s="14"/>
      <c r="Y123" s="4"/>
      <c r="Z123" s="4"/>
      <c r="AA123" s="4"/>
    </row>
    <row r="124" spans="1:24" ht="21" customHeight="1" thickBot="1">
      <c r="A124" s="4">
        <f t="shared" si="29"/>
        <v>17</v>
      </c>
      <c r="B124" s="222" t="s">
        <v>112</v>
      </c>
      <c r="C124" s="223">
        <f aca="true" t="shared" si="44" ref="C124:Q124">C49+C123</f>
        <v>771</v>
      </c>
      <c r="D124" s="224">
        <f t="shared" si="44"/>
        <v>791317.3499999999</v>
      </c>
      <c r="E124" s="225">
        <f t="shared" si="44"/>
        <v>17</v>
      </c>
      <c r="F124" s="226">
        <f t="shared" si="44"/>
        <v>25274.65</v>
      </c>
      <c r="G124" s="223">
        <f t="shared" si="44"/>
        <v>788</v>
      </c>
      <c r="H124" s="224">
        <f t="shared" si="44"/>
        <v>816592</v>
      </c>
      <c r="I124" s="223">
        <f t="shared" si="44"/>
        <v>504</v>
      </c>
      <c r="J124" s="227">
        <f t="shared" si="44"/>
        <v>267605.43000000005</v>
      </c>
      <c r="K124" s="228">
        <f t="shared" si="44"/>
        <v>70</v>
      </c>
      <c r="L124" s="229">
        <f t="shared" si="44"/>
        <v>136676.91999999998</v>
      </c>
      <c r="M124" s="230">
        <f t="shared" si="44"/>
        <v>0</v>
      </c>
      <c r="N124" s="228">
        <f t="shared" si="44"/>
        <v>712</v>
      </c>
      <c r="O124" s="229">
        <f t="shared" si="44"/>
        <v>828531.62</v>
      </c>
      <c r="P124" s="229">
        <f>P49+P123</f>
        <v>0</v>
      </c>
      <c r="Q124" s="227">
        <f t="shared" si="44"/>
        <v>2049405.9700000004</v>
      </c>
      <c r="R124" s="11"/>
      <c r="S124" s="231">
        <v>0</v>
      </c>
      <c r="T124" s="232">
        <f>T49+T123</f>
        <v>0</v>
      </c>
      <c r="U124" s="229">
        <f>U50+U123</f>
        <v>0</v>
      </c>
      <c r="V124" s="232">
        <f>V49+V123</f>
        <v>0</v>
      </c>
      <c r="W124" s="230">
        <f>W49+W123</f>
        <v>0</v>
      </c>
      <c r="X124" s="14"/>
    </row>
    <row r="125" spans="1:24" ht="30" customHeight="1">
      <c r="A125" s="1">
        <f>A124+1</f>
        <v>18</v>
      </c>
      <c r="B125" s="233" t="s">
        <v>128</v>
      </c>
      <c r="C125" s="234">
        <v>780</v>
      </c>
      <c r="D125" s="235">
        <v>71623</v>
      </c>
      <c r="E125" s="234"/>
      <c r="F125" s="235"/>
      <c r="G125" s="81">
        <f>C125+E125</f>
        <v>780</v>
      </c>
      <c r="H125" s="47">
        <f>D125+F125</f>
        <v>71623</v>
      </c>
      <c r="I125" s="236"/>
      <c r="J125" s="237"/>
      <c r="K125" s="234"/>
      <c r="L125" s="238"/>
      <c r="M125" s="235"/>
      <c r="N125" s="234"/>
      <c r="O125" s="239"/>
      <c r="P125" s="237"/>
      <c r="Q125" s="54">
        <f>H125+J125+L125+M125+O125+P125</f>
        <v>71623</v>
      </c>
      <c r="R125" s="10"/>
      <c r="S125" s="240"/>
      <c r="T125" s="241"/>
      <c r="U125" s="242"/>
      <c r="V125" s="241"/>
      <c r="W125" s="54">
        <f>SUM(S125:V125)</f>
        <v>0</v>
      </c>
      <c r="X125" s="14"/>
    </row>
    <row r="126" spans="2:24" ht="18.75" customHeight="1">
      <c r="B126" s="233" t="s">
        <v>129</v>
      </c>
      <c r="C126" s="234"/>
      <c r="D126" s="235"/>
      <c r="E126" s="234"/>
      <c r="F126" s="235"/>
      <c r="G126" s="81">
        <f aca="true" t="shared" si="45" ref="G126:H138">C126+E126</f>
        <v>0</v>
      </c>
      <c r="H126" s="47">
        <f t="shared" si="45"/>
        <v>0</v>
      </c>
      <c r="I126" s="236"/>
      <c r="J126" s="237"/>
      <c r="K126" s="234"/>
      <c r="L126" s="238"/>
      <c r="M126" s="235"/>
      <c r="N126" s="234"/>
      <c r="O126" s="239"/>
      <c r="P126" s="237"/>
      <c r="Q126" s="54">
        <f>H126+J126+L126+M126+O126+P126</f>
        <v>0</v>
      </c>
      <c r="R126" s="11"/>
      <c r="S126" s="240"/>
      <c r="T126" s="241"/>
      <c r="U126" s="242"/>
      <c r="V126" s="241"/>
      <c r="W126" s="54">
        <f aca="true" t="shared" si="46" ref="W126:W138">SUM(S126:V126)</f>
        <v>0</v>
      </c>
      <c r="X126" s="14"/>
    </row>
    <row r="127" spans="1:24" ht="18.75" customHeight="1">
      <c r="A127" s="1">
        <f>A133+1</f>
        <v>20</v>
      </c>
      <c r="B127" s="233" t="s">
        <v>130</v>
      </c>
      <c r="C127" s="176"/>
      <c r="D127" s="177"/>
      <c r="E127" s="176"/>
      <c r="F127" s="177"/>
      <c r="G127" s="81">
        <f t="shared" si="45"/>
        <v>0</v>
      </c>
      <c r="H127" s="47">
        <f t="shared" si="45"/>
        <v>0</v>
      </c>
      <c r="I127" s="243">
        <v>1</v>
      </c>
      <c r="J127" s="244">
        <v>643.28</v>
      </c>
      <c r="K127" s="245"/>
      <c r="L127" s="246"/>
      <c r="M127" s="247"/>
      <c r="N127" s="245">
        <v>3</v>
      </c>
      <c r="O127" s="246">
        <v>2706.82</v>
      </c>
      <c r="P127" s="244"/>
      <c r="Q127" s="54">
        <f>H127+J127+L127+M127+O127+P127</f>
        <v>3350.1000000000004</v>
      </c>
      <c r="R127" s="10"/>
      <c r="S127" s="248"/>
      <c r="T127" s="198"/>
      <c r="U127" s="249"/>
      <c r="V127" s="198"/>
      <c r="W127" s="54">
        <f t="shared" si="46"/>
        <v>0</v>
      </c>
      <c r="X127" s="14"/>
    </row>
    <row r="128" spans="1:24" ht="30" customHeight="1">
      <c r="A128" s="1">
        <f>A130+1</f>
        <v>22</v>
      </c>
      <c r="B128" s="233" t="s">
        <v>131</v>
      </c>
      <c r="C128" s="245"/>
      <c r="D128" s="247"/>
      <c r="E128" s="176"/>
      <c r="F128" s="177"/>
      <c r="G128" s="81">
        <f t="shared" si="45"/>
        <v>0</v>
      </c>
      <c r="H128" s="47">
        <f t="shared" si="45"/>
        <v>0</v>
      </c>
      <c r="I128" s="178"/>
      <c r="J128" s="179"/>
      <c r="K128" s="250"/>
      <c r="L128" s="251"/>
      <c r="M128" s="252"/>
      <c r="N128" s="253"/>
      <c r="O128" s="254"/>
      <c r="P128" s="255"/>
      <c r="Q128" s="54">
        <f>H128+J128+L128+M128+O128+P128</f>
        <v>0</v>
      </c>
      <c r="R128" s="10"/>
      <c r="S128" s="248"/>
      <c r="T128" s="187"/>
      <c r="U128" s="256"/>
      <c r="V128" s="187"/>
      <c r="W128" s="54">
        <f t="shared" si="46"/>
        <v>0</v>
      </c>
      <c r="X128" s="14"/>
    </row>
    <row r="129" spans="1:24" ht="30" customHeight="1">
      <c r="A129" s="1">
        <f>A128+1</f>
        <v>23</v>
      </c>
      <c r="B129" s="233" t="s">
        <v>132</v>
      </c>
      <c r="C129" s="245"/>
      <c r="D129" s="247"/>
      <c r="E129" s="257"/>
      <c r="F129" s="258"/>
      <c r="G129" s="81">
        <f t="shared" si="45"/>
        <v>0</v>
      </c>
      <c r="H129" s="47">
        <f t="shared" si="45"/>
        <v>0</v>
      </c>
      <c r="I129" s="259"/>
      <c r="J129" s="260"/>
      <c r="K129" s="261"/>
      <c r="L129" s="262"/>
      <c r="M129" s="263"/>
      <c r="N129" s="264"/>
      <c r="O129" s="265"/>
      <c r="P129" s="266"/>
      <c r="Q129" s="54">
        <f aca="true" t="shared" si="47" ref="Q129:Q138">H129+J129+L129+M129+O129+P129</f>
        <v>0</v>
      </c>
      <c r="R129" s="11"/>
      <c r="S129" s="267"/>
      <c r="T129" s="268"/>
      <c r="U129" s="269"/>
      <c r="V129" s="268"/>
      <c r="W129" s="54">
        <f t="shared" si="46"/>
        <v>0</v>
      </c>
      <c r="X129" s="14"/>
    </row>
    <row r="130" spans="1:24" ht="30" customHeight="1">
      <c r="A130" s="1">
        <f>A127+1</f>
        <v>21</v>
      </c>
      <c r="B130" s="270" t="s">
        <v>133</v>
      </c>
      <c r="C130" s="245">
        <v>1</v>
      </c>
      <c r="D130" s="247">
        <v>658.5</v>
      </c>
      <c r="E130" s="271"/>
      <c r="F130" s="177"/>
      <c r="G130" s="81">
        <f t="shared" si="45"/>
        <v>1</v>
      </c>
      <c r="H130" s="47">
        <f t="shared" si="45"/>
        <v>658.5</v>
      </c>
      <c r="I130" s="178"/>
      <c r="J130" s="179"/>
      <c r="K130" s="271"/>
      <c r="L130" s="272"/>
      <c r="M130" s="177"/>
      <c r="N130" s="176"/>
      <c r="O130" s="184"/>
      <c r="P130" s="179"/>
      <c r="Q130" s="54">
        <f t="shared" si="47"/>
        <v>658.5</v>
      </c>
      <c r="R130" s="10"/>
      <c r="S130" s="248"/>
      <c r="T130" s="187"/>
      <c r="U130" s="256"/>
      <c r="V130" s="187"/>
      <c r="W130" s="54">
        <f t="shared" si="46"/>
        <v>0</v>
      </c>
      <c r="X130" s="14"/>
    </row>
    <row r="131" spans="1:24" ht="39" customHeight="1">
      <c r="A131" s="1">
        <f>A132+1</f>
        <v>25</v>
      </c>
      <c r="B131" s="273" t="s">
        <v>134</v>
      </c>
      <c r="C131" s="274">
        <v>38</v>
      </c>
      <c r="D131" s="275">
        <v>84248.37</v>
      </c>
      <c r="E131" s="276"/>
      <c r="F131" s="258"/>
      <c r="G131" s="81">
        <f t="shared" si="45"/>
        <v>38</v>
      </c>
      <c r="H131" s="47">
        <f t="shared" si="45"/>
        <v>84248.37</v>
      </c>
      <c r="I131" s="259"/>
      <c r="J131" s="260"/>
      <c r="K131" s="261"/>
      <c r="L131" s="262"/>
      <c r="M131" s="263"/>
      <c r="N131" s="264"/>
      <c r="O131" s="265"/>
      <c r="P131" s="266"/>
      <c r="Q131" s="54">
        <f t="shared" si="47"/>
        <v>84248.37</v>
      </c>
      <c r="R131" s="10"/>
      <c r="S131" s="248"/>
      <c r="T131" s="187"/>
      <c r="U131" s="256"/>
      <c r="V131" s="187"/>
      <c r="W131" s="54">
        <f t="shared" si="46"/>
        <v>0</v>
      </c>
      <c r="X131" s="14"/>
    </row>
    <row r="132" spans="1:24" ht="38.25" customHeight="1">
      <c r="A132" s="1">
        <f>A129+1</f>
        <v>24</v>
      </c>
      <c r="B132" s="273" t="s">
        <v>135</v>
      </c>
      <c r="C132" s="274"/>
      <c r="D132" s="275"/>
      <c r="E132" s="257"/>
      <c r="F132" s="258"/>
      <c r="G132" s="81">
        <f t="shared" si="45"/>
        <v>0</v>
      </c>
      <c r="H132" s="47">
        <f t="shared" si="45"/>
        <v>0</v>
      </c>
      <c r="I132" s="259"/>
      <c r="J132" s="260"/>
      <c r="K132" s="261"/>
      <c r="L132" s="262"/>
      <c r="M132" s="263"/>
      <c r="N132" s="264"/>
      <c r="O132" s="265"/>
      <c r="P132" s="266"/>
      <c r="Q132" s="54">
        <f t="shared" si="47"/>
        <v>0</v>
      </c>
      <c r="R132" s="11"/>
      <c r="S132" s="277"/>
      <c r="T132" s="278"/>
      <c r="U132" s="279"/>
      <c r="V132" s="278"/>
      <c r="W132" s="54">
        <f t="shared" si="46"/>
        <v>0</v>
      </c>
      <c r="X132" s="14"/>
    </row>
    <row r="133" spans="1:24" ht="30.75" customHeight="1">
      <c r="A133" s="1">
        <f>A125+1</f>
        <v>19</v>
      </c>
      <c r="B133" s="273" t="s">
        <v>136</v>
      </c>
      <c r="C133" s="245"/>
      <c r="D133" s="247"/>
      <c r="E133" s="176"/>
      <c r="F133" s="177"/>
      <c r="G133" s="81">
        <f t="shared" si="45"/>
        <v>0</v>
      </c>
      <c r="H133" s="47">
        <f t="shared" si="45"/>
        <v>0</v>
      </c>
      <c r="I133" s="178"/>
      <c r="J133" s="179"/>
      <c r="K133" s="271"/>
      <c r="L133" s="272"/>
      <c r="M133" s="177"/>
      <c r="N133" s="176"/>
      <c r="O133" s="184"/>
      <c r="P133" s="179"/>
      <c r="Q133" s="54">
        <f t="shared" si="47"/>
        <v>0</v>
      </c>
      <c r="R133" s="10"/>
      <c r="S133" s="240"/>
      <c r="T133" s="241"/>
      <c r="U133" s="242"/>
      <c r="V133" s="241"/>
      <c r="W133" s="54">
        <f t="shared" si="46"/>
        <v>0</v>
      </c>
      <c r="X133" s="14"/>
    </row>
    <row r="134" spans="2:24" ht="30" customHeight="1">
      <c r="B134" s="273" t="s">
        <v>137</v>
      </c>
      <c r="C134" s="176"/>
      <c r="D134" s="177"/>
      <c r="E134" s="176"/>
      <c r="F134" s="177"/>
      <c r="G134" s="81">
        <f t="shared" si="45"/>
        <v>0</v>
      </c>
      <c r="H134" s="47">
        <f t="shared" si="45"/>
        <v>0</v>
      </c>
      <c r="I134" s="178"/>
      <c r="J134" s="179"/>
      <c r="K134" s="271"/>
      <c r="L134" s="272"/>
      <c r="M134" s="177"/>
      <c r="N134" s="176"/>
      <c r="O134" s="184"/>
      <c r="P134" s="179"/>
      <c r="Q134" s="54">
        <f t="shared" si="47"/>
        <v>0</v>
      </c>
      <c r="R134" s="10"/>
      <c r="S134" s="240"/>
      <c r="T134" s="241"/>
      <c r="U134" s="242"/>
      <c r="V134" s="241"/>
      <c r="W134" s="54">
        <f t="shared" si="46"/>
        <v>0</v>
      </c>
      <c r="X134" s="14"/>
    </row>
    <row r="135" spans="1:24" ht="45" customHeight="1">
      <c r="A135" s="1">
        <f>A131+1</f>
        <v>26</v>
      </c>
      <c r="B135" s="273" t="s">
        <v>138</v>
      </c>
      <c r="C135" s="245">
        <v>1</v>
      </c>
      <c r="D135" s="247">
        <v>27.31</v>
      </c>
      <c r="E135" s="271"/>
      <c r="F135" s="177"/>
      <c r="G135" s="81">
        <f t="shared" si="45"/>
        <v>1</v>
      </c>
      <c r="H135" s="47">
        <f t="shared" si="45"/>
        <v>27.31</v>
      </c>
      <c r="I135" s="178"/>
      <c r="J135" s="179"/>
      <c r="K135" s="271"/>
      <c r="L135" s="272"/>
      <c r="M135" s="177"/>
      <c r="N135" s="176"/>
      <c r="O135" s="184"/>
      <c r="P135" s="179"/>
      <c r="Q135" s="54">
        <f t="shared" si="47"/>
        <v>27.31</v>
      </c>
      <c r="R135" s="11"/>
      <c r="S135" s="248"/>
      <c r="T135" s="187"/>
      <c r="U135" s="256"/>
      <c r="V135" s="187"/>
      <c r="W135" s="54">
        <f t="shared" si="46"/>
        <v>0</v>
      </c>
      <c r="X135" s="14"/>
    </row>
    <row r="136" spans="2:24" ht="30" customHeight="1">
      <c r="B136" s="273" t="s">
        <v>139</v>
      </c>
      <c r="C136" s="280"/>
      <c r="D136" s="281"/>
      <c r="E136" s="282"/>
      <c r="F136" s="283"/>
      <c r="G136" s="81">
        <f t="shared" si="45"/>
        <v>0</v>
      </c>
      <c r="H136" s="47">
        <f t="shared" si="45"/>
        <v>0</v>
      </c>
      <c r="I136" s="284"/>
      <c r="J136" s="285"/>
      <c r="K136" s="282"/>
      <c r="L136" s="286"/>
      <c r="M136" s="283"/>
      <c r="N136" s="280"/>
      <c r="O136" s="287"/>
      <c r="P136" s="285"/>
      <c r="Q136" s="54">
        <f t="shared" si="47"/>
        <v>0</v>
      </c>
      <c r="R136" s="10"/>
      <c r="S136" s="277"/>
      <c r="T136" s="278"/>
      <c r="U136" s="279"/>
      <c r="V136" s="278"/>
      <c r="W136" s="54">
        <f t="shared" si="46"/>
        <v>0</v>
      </c>
      <c r="X136" s="14"/>
    </row>
    <row r="137" spans="2:24" ht="45" customHeight="1">
      <c r="B137" s="270" t="s">
        <v>140</v>
      </c>
      <c r="C137" s="176"/>
      <c r="D137" s="247"/>
      <c r="E137" s="271"/>
      <c r="F137" s="177"/>
      <c r="G137" s="81">
        <f t="shared" si="45"/>
        <v>0</v>
      </c>
      <c r="H137" s="47">
        <f t="shared" si="45"/>
        <v>0</v>
      </c>
      <c r="I137" s="178"/>
      <c r="J137" s="179"/>
      <c r="K137" s="271"/>
      <c r="L137" s="272"/>
      <c r="M137" s="177"/>
      <c r="N137" s="176"/>
      <c r="O137" s="184"/>
      <c r="P137" s="179"/>
      <c r="Q137" s="54">
        <f t="shared" si="47"/>
        <v>0</v>
      </c>
      <c r="R137" s="10"/>
      <c r="S137" s="248"/>
      <c r="T137" s="187"/>
      <c r="U137" s="256"/>
      <c r="V137" s="187"/>
      <c r="W137" s="54">
        <f t="shared" si="46"/>
        <v>0</v>
      </c>
      <c r="X137" s="14"/>
    </row>
    <row r="138" spans="2:24" ht="30" customHeight="1" thickBot="1">
      <c r="B138" s="288" t="s">
        <v>141</v>
      </c>
      <c r="C138" s="280"/>
      <c r="D138" s="281"/>
      <c r="E138" s="282"/>
      <c r="F138" s="283"/>
      <c r="G138" s="81">
        <f t="shared" si="45"/>
        <v>0</v>
      </c>
      <c r="H138" s="47">
        <f t="shared" si="45"/>
        <v>0</v>
      </c>
      <c r="I138" s="284"/>
      <c r="J138" s="285"/>
      <c r="K138" s="282"/>
      <c r="L138" s="286"/>
      <c r="M138" s="283"/>
      <c r="N138" s="280"/>
      <c r="O138" s="287"/>
      <c r="P138" s="285"/>
      <c r="Q138" s="54">
        <f t="shared" si="47"/>
        <v>0</v>
      </c>
      <c r="R138" s="11"/>
      <c r="S138" s="289"/>
      <c r="T138" s="290"/>
      <c r="U138" s="279"/>
      <c r="V138" s="278"/>
      <c r="W138" s="54">
        <f t="shared" si="46"/>
        <v>0</v>
      </c>
      <c r="X138" s="14"/>
    </row>
    <row r="139" spans="1:27" s="293" customFormat="1" ht="21.75" customHeight="1" thickBot="1">
      <c r="A139" s="4"/>
      <c r="B139" s="291" t="s">
        <v>142</v>
      </c>
      <c r="C139" s="126">
        <f>SUM(C125:C138)</f>
        <v>820</v>
      </c>
      <c r="D139" s="131">
        <f>SUM(D125:D138)</f>
        <v>156557.18</v>
      </c>
      <c r="E139" s="126">
        <f>SUM(E125:E138)</f>
        <v>0</v>
      </c>
      <c r="F139" s="131">
        <f>SUM(F125:F135)</f>
        <v>0</v>
      </c>
      <c r="G139" s="126">
        <f>SUM(G125:G138)</f>
        <v>820</v>
      </c>
      <c r="H139" s="131">
        <f>SUM(H125:H135)</f>
        <v>156557.18</v>
      </c>
      <c r="I139" s="126">
        <f>SUM(I125:I138)</f>
        <v>1</v>
      </c>
      <c r="J139" s="127">
        <f>SUM(J125:J133)</f>
        <v>643.28</v>
      </c>
      <c r="K139" s="126">
        <f>SUM(K125:K138)</f>
        <v>0</v>
      </c>
      <c r="L139" s="292">
        <f>SUM(L125:L133)</f>
        <v>0</v>
      </c>
      <c r="M139" s="131">
        <f>SUM(M125:M133)</f>
        <v>0</v>
      </c>
      <c r="N139" s="126">
        <f>SUM(N125:N138)</f>
        <v>3</v>
      </c>
      <c r="O139" s="130">
        <f>SUM(O125:O138)</f>
        <v>2706.82</v>
      </c>
      <c r="P139" s="127">
        <f>SUM(P125:P133)</f>
        <v>0</v>
      </c>
      <c r="Q139" s="131">
        <f>SUM(Q125:Q135)</f>
        <v>159907.28</v>
      </c>
      <c r="R139" s="10"/>
      <c r="S139" s="220">
        <f>SUM(S125:S138)</f>
        <v>0</v>
      </c>
      <c r="T139" s="221">
        <f>SUM(T125:T138)</f>
        <v>0</v>
      </c>
      <c r="U139" s="220">
        <f>SUM(U125:U138)</f>
        <v>0</v>
      </c>
      <c r="V139" s="38">
        <f>SUM(V125:V138)</f>
        <v>0</v>
      </c>
      <c r="W139" s="221">
        <f>SUM(W125:W138)</f>
        <v>0</v>
      </c>
      <c r="X139" s="14"/>
      <c r="Y139" s="4"/>
      <c r="Z139" s="4"/>
      <c r="AA139" s="4"/>
    </row>
    <row r="140" spans="1:27" s="293" customFormat="1" ht="21.75" customHeight="1" thickBot="1">
      <c r="A140" s="4"/>
      <c r="B140" s="294" t="s">
        <v>143</v>
      </c>
      <c r="C140" s="295">
        <f aca="true" t="shared" si="48" ref="C140:Q140">C124+C139</f>
        <v>1591</v>
      </c>
      <c r="D140" s="296">
        <f t="shared" si="48"/>
        <v>947874.5299999998</v>
      </c>
      <c r="E140" s="295">
        <f t="shared" si="48"/>
        <v>17</v>
      </c>
      <c r="F140" s="296">
        <f t="shared" si="48"/>
        <v>25274.65</v>
      </c>
      <c r="G140" s="295">
        <f t="shared" si="48"/>
        <v>1608</v>
      </c>
      <c r="H140" s="296">
        <f t="shared" si="48"/>
        <v>973149.1799999999</v>
      </c>
      <c r="I140" s="295">
        <f t="shared" si="48"/>
        <v>505</v>
      </c>
      <c r="J140" s="297">
        <f t="shared" si="48"/>
        <v>268248.7100000001</v>
      </c>
      <c r="K140" s="295">
        <f t="shared" si="48"/>
        <v>70</v>
      </c>
      <c r="L140" s="298">
        <f t="shared" si="48"/>
        <v>136676.91999999998</v>
      </c>
      <c r="M140" s="296">
        <f t="shared" si="48"/>
        <v>0</v>
      </c>
      <c r="N140" s="295">
        <f t="shared" si="48"/>
        <v>715</v>
      </c>
      <c r="O140" s="298">
        <f t="shared" si="48"/>
        <v>831238.44</v>
      </c>
      <c r="P140" s="298">
        <f t="shared" si="48"/>
        <v>0</v>
      </c>
      <c r="Q140" s="296">
        <f t="shared" si="48"/>
        <v>2209313.2500000005</v>
      </c>
      <c r="R140" s="10"/>
      <c r="S140" s="220">
        <f>S124+S139</f>
        <v>0</v>
      </c>
      <c r="T140" s="38">
        <f>T124+T139</f>
        <v>0</v>
      </c>
      <c r="U140" s="220">
        <f>U124+U139</f>
        <v>0</v>
      </c>
      <c r="V140" s="38">
        <f>V124+V139</f>
        <v>0</v>
      </c>
      <c r="W140" s="38">
        <f>W124+W139</f>
        <v>0</v>
      </c>
      <c r="X140" s="14"/>
      <c r="Y140" s="4"/>
      <c r="Z140" s="4"/>
      <c r="AA140" s="4"/>
    </row>
    <row r="141" spans="12:23" ht="13.5" thickBot="1">
      <c r="L141" s="4" t="s">
        <v>144</v>
      </c>
      <c r="Q141" s="4"/>
      <c r="R141" s="11"/>
      <c r="W141" s="4"/>
    </row>
    <row r="142" spans="2:23" ht="21.75" customHeight="1" thickBot="1">
      <c r="B142" s="435" t="s">
        <v>145</v>
      </c>
      <c r="C142" s="437" t="s">
        <v>146</v>
      </c>
      <c r="D142" s="438"/>
      <c r="E142" s="437" t="s">
        <v>147</v>
      </c>
      <c r="F142" s="438"/>
      <c r="G142" s="437"/>
      <c r="H142" s="438"/>
      <c r="I142" s="299"/>
      <c r="J142" s="300"/>
      <c r="K142" s="301"/>
      <c r="L142" s="299"/>
      <c r="M142" s="300"/>
      <c r="N142" s="301"/>
      <c r="O142" s="302" t="s">
        <v>148</v>
      </c>
      <c r="Q142" s="4"/>
      <c r="R142" s="10"/>
      <c r="W142" s="4"/>
    </row>
    <row r="143" spans="2:23" ht="21.75" customHeight="1" thickBot="1">
      <c r="B143" s="436"/>
      <c r="C143" s="303">
        <v>785</v>
      </c>
      <c r="D143" s="304">
        <v>4692</v>
      </c>
      <c r="E143" s="303">
        <v>785</v>
      </c>
      <c r="F143" s="304">
        <v>2589</v>
      </c>
      <c r="G143" s="305"/>
      <c r="H143" s="306"/>
      <c r="I143" s="307"/>
      <c r="J143" s="308"/>
      <c r="K143" s="309"/>
      <c r="L143" s="307"/>
      <c r="M143" s="308"/>
      <c r="N143" s="310">
        <f>C143+E143+G143+I143+K143+L143</f>
        <v>1570</v>
      </c>
      <c r="O143" s="167">
        <f>D143+F143+H143+J143+L143+M143</f>
        <v>7281</v>
      </c>
      <c r="Q143" s="4"/>
      <c r="R143" s="10"/>
      <c r="W143" s="4"/>
    </row>
    <row r="144" spans="17:23" ht="12.75">
      <c r="Q144" s="4"/>
      <c r="W144" s="4"/>
    </row>
    <row r="145" spans="17:23" ht="21" customHeight="1">
      <c r="Q145" s="311"/>
      <c r="W145" s="4"/>
    </row>
    <row r="146" spans="12:23" ht="21" customHeight="1">
      <c r="L146" s="311"/>
      <c r="O146" s="311"/>
      <c r="Q146" s="311"/>
      <c r="W146" s="4"/>
    </row>
    <row r="147" spans="17:23" ht="21" customHeight="1">
      <c r="Q147" s="311"/>
      <c r="W147" s="4"/>
    </row>
    <row r="148" spans="17:23" ht="12.75">
      <c r="Q148" s="4"/>
      <c r="R148" s="11"/>
      <c r="W148" s="4"/>
    </row>
    <row r="149" spans="4:17" ht="15.75">
      <c r="D149" s="311"/>
      <c r="Q149" s="312"/>
    </row>
    <row r="150" spans="4:8" ht="12.75">
      <c r="D150" s="311"/>
      <c r="F150" s="311"/>
      <c r="H150" s="311"/>
    </row>
    <row r="151" spans="1:23" s="314" customFormat="1" ht="15.75">
      <c r="A151" s="313"/>
      <c r="Q151" s="312">
        <f>Q140+O143</f>
        <v>2216594.2500000005</v>
      </c>
      <c r="W151" s="312"/>
    </row>
    <row r="512" ht="12.75" customHeight="1"/>
  </sheetData>
  <sheetProtection/>
  <mergeCells count="40">
    <mergeCell ref="B142:B143"/>
    <mergeCell ref="C142:D142"/>
    <mergeCell ref="E142:F142"/>
    <mergeCell ref="G142:H142"/>
    <mergeCell ref="Z9:Z11"/>
    <mergeCell ref="AA9:AA11"/>
    <mergeCell ref="B12:Q12"/>
    <mergeCell ref="S12:W12"/>
    <mergeCell ref="Y12:AA12"/>
    <mergeCell ref="B50:Q50"/>
    <mergeCell ref="S50:W50"/>
    <mergeCell ref="Y50:AA50"/>
    <mergeCell ref="S9:S11"/>
    <mergeCell ref="T9:T11"/>
    <mergeCell ref="U9:U11"/>
    <mergeCell ref="V9:V11"/>
    <mergeCell ref="W9:W11"/>
    <mergeCell ref="Y9:Y11"/>
    <mergeCell ref="L9:L11"/>
    <mergeCell ref="M9:M11"/>
    <mergeCell ref="N9:N11"/>
    <mergeCell ref="O9:O11"/>
    <mergeCell ref="P9:P11"/>
    <mergeCell ref="Q9:Q11"/>
    <mergeCell ref="F9:F11"/>
    <mergeCell ref="G9:G11"/>
    <mergeCell ref="H9:H11"/>
    <mergeCell ref="I9:I11"/>
    <mergeCell ref="J9:J11"/>
    <mergeCell ref="K9:K11"/>
    <mergeCell ref="B1:D1"/>
    <mergeCell ref="B2:AA2"/>
    <mergeCell ref="B7:B11"/>
    <mergeCell ref="S7:W7"/>
    <mergeCell ref="C8:Q8"/>
    <mergeCell ref="S8:W8"/>
    <mergeCell ref="Y8:AA8"/>
    <mergeCell ref="C9:C11"/>
    <mergeCell ref="D9:D11"/>
    <mergeCell ref="E9:E11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51"/>
  <sheetViews>
    <sheetView zoomScalePageLayoutView="0" workbookViewId="0" topLeftCell="A1">
      <selection activeCell="A4" sqref="A4:V4"/>
    </sheetView>
  </sheetViews>
  <sheetFormatPr defaultColWidth="11.421875" defaultRowHeight="15"/>
  <cols>
    <col min="1" max="1" width="8.421875" style="293" customWidth="1"/>
    <col min="2" max="2" width="52.7109375" style="293" customWidth="1"/>
    <col min="3" max="3" width="11.7109375" style="293" customWidth="1"/>
    <col min="4" max="4" width="30.8515625" style="293" customWidth="1"/>
    <col min="5" max="5" width="6.7109375" style="4" customWidth="1"/>
    <col min="6" max="6" width="15.421875" style="293" customWidth="1"/>
    <col min="7" max="7" width="15.421875" style="349" customWidth="1"/>
    <col min="8" max="8" width="8.7109375" style="293" customWidth="1"/>
    <col min="9" max="9" width="15.421875" style="293" customWidth="1"/>
    <col min="10" max="10" width="8.57421875" style="293" customWidth="1"/>
    <col min="11" max="11" width="15.57421875" style="4" customWidth="1"/>
    <col min="12" max="12" width="8.57421875" style="293" customWidth="1"/>
    <col min="13" max="13" width="16.8515625" style="349" customWidth="1"/>
    <col min="14" max="16" width="8.57421875" style="349" customWidth="1"/>
    <col min="17" max="17" width="8.57421875" style="293" customWidth="1"/>
    <col min="18" max="18" width="16.8515625" style="2" customWidth="1"/>
    <col min="19" max="19" width="14.140625" style="293" customWidth="1"/>
    <col min="20" max="20" width="17.00390625" style="2" customWidth="1"/>
    <col min="21" max="21" width="24.8515625" style="293" customWidth="1"/>
    <col min="22" max="22" width="15.421875" style="293" customWidth="1"/>
    <col min="23" max="26" width="11.421875" style="293" customWidth="1"/>
    <col min="27" max="27" width="15.28125" style="293" bestFit="1" customWidth="1"/>
    <col min="28" max="16384" width="11.421875" style="293" customWidth="1"/>
  </cols>
  <sheetData>
    <row r="1" spans="1:16" s="2" customFormat="1" ht="15" customHeight="1">
      <c r="A1" s="2" t="s">
        <v>1</v>
      </c>
      <c r="E1" s="3"/>
      <c r="G1" s="315"/>
      <c r="L1" s="2" t="s">
        <v>149</v>
      </c>
      <c r="M1" s="315"/>
      <c r="N1" s="315"/>
      <c r="O1" s="315"/>
      <c r="P1" s="315"/>
    </row>
    <row r="2" spans="1:16" s="2" customFormat="1" ht="12.75">
      <c r="A2" s="2" t="s">
        <v>150</v>
      </c>
      <c r="G2" s="315"/>
      <c r="M2" s="315"/>
      <c r="N2" s="315"/>
      <c r="O2" s="315"/>
      <c r="P2" s="315"/>
    </row>
    <row r="3" spans="1:21" s="7" customFormat="1" ht="22.5" customHeight="1">
      <c r="A3" s="455" t="s">
        <v>151</v>
      </c>
      <c r="B3" s="455"/>
      <c r="C3" s="455"/>
      <c r="D3" s="455"/>
      <c r="E3" s="455"/>
      <c r="F3" s="455"/>
      <c r="G3" s="455"/>
      <c r="H3" s="455"/>
      <c r="I3" s="455"/>
      <c r="J3" s="455"/>
      <c r="K3" s="456"/>
      <c r="L3" s="455"/>
      <c r="M3" s="455"/>
      <c r="N3" s="455"/>
      <c r="O3" s="455"/>
      <c r="P3" s="455"/>
      <c r="Q3" s="455"/>
      <c r="R3" s="455"/>
      <c r="S3" s="455"/>
      <c r="T3" s="455"/>
      <c r="U3" s="455"/>
    </row>
    <row r="4" spans="1:22" s="2" customFormat="1" ht="23.25" customHeight="1">
      <c r="A4" s="455" t="s">
        <v>152</v>
      </c>
      <c r="B4" s="455"/>
      <c r="C4" s="455"/>
      <c r="D4" s="455"/>
      <c r="E4" s="455"/>
      <c r="F4" s="455"/>
      <c r="G4" s="455"/>
      <c r="H4" s="455"/>
      <c r="I4" s="455"/>
      <c r="J4" s="455"/>
      <c r="K4" s="456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</row>
    <row r="5" spans="1:22" s="2" customFormat="1" ht="15" customHeight="1">
      <c r="A5" s="317" t="s">
        <v>153</v>
      </c>
      <c r="B5" s="316"/>
      <c r="C5" s="316"/>
      <c r="D5" s="316"/>
      <c r="E5" s="316"/>
      <c r="F5" s="316"/>
      <c r="G5" s="318"/>
      <c r="H5" s="316"/>
      <c r="I5" s="316"/>
      <c r="J5" s="316"/>
      <c r="K5" s="319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</row>
    <row r="6" spans="1:16" s="2" customFormat="1" ht="15" customHeight="1">
      <c r="A6" s="2" t="s">
        <v>154</v>
      </c>
      <c r="E6" s="9"/>
      <c r="G6" s="315"/>
      <c r="M6" s="315"/>
      <c r="N6" s="315"/>
      <c r="O6" s="315"/>
      <c r="P6" s="315"/>
    </row>
    <row r="7" spans="1:25" s="1" customFormat="1" ht="25.5" customHeight="1">
      <c r="A7" s="457" t="s">
        <v>155</v>
      </c>
      <c r="B7" s="458" t="s">
        <v>156</v>
      </c>
      <c r="C7" s="458" t="s">
        <v>157</v>
      </c>
      <c r="D7" s="457" t="s">
        <v>158</v>
      </c>
      <c r="E7" s="459" t="s">
        <v>159</v>
      </c>
      <c r="F7" s="457" t="s">
        <v>160</v>
      </c>
      <c r="G7" s="460" t="s">
        <v>161</v>
      </c>
      <c r="H7" s="457" t="s">
        <v>162</v>
      </c>
      <c r="I7" s="458" t="s">
        <v>163</v>
      </c>
      <c r="J7" s="458"/>
      <c r="K7" s="462" t="s">
        <v>164</v>
      </c>
      <c r="L7" s="462"/>
      <c r="M7" s="460" t="s">
        <v>165</v>
      </c>
      <c r="N7" s="461" t="s">
        <v>166</v>
      </c>
      <c r="O7" s="461"/>
      <c r="P7" s="458" t="s">
        <v>167</v>
      </c>
      <c r="Q7" s="458"/>
      <c r="R7" s="457" t="s">
        <v>148</v>
      </c>
      <c r="S7" s="457" t="s">
        <v>168</v>
      </c>
      <c r="T7" s="457" t="s">
        <v>169</v>
      </c>
      <c r="U7" s="457" t="s">
        <v>170</v>
      </c>
      <c r="V7" s="457" t="s">
        <v>171</v>
      </c>
      <c r="W7" s="457" t="s">
        <v>172</v>
      </c>
      <c r="X7" s="457"/>
      <c r="Y7" s="457"/>
    </row>
    <row r="8" spans="1:25" s="1" customFormat="1" ht="25.5" customHeight="1">
      <c r="A8" s="457"/>
      <c r="B8" s="458"/>
      <c r="C8" s="458"/>
      <c r="D8" s="457"/>
      <c r="E8" s="459"/>
      <c r="F8" s="457"/>
      <c r="G8" s="460"/>
      <c r="H8" s="457"/>
      <c r="I8" s="458" t="s">
        <v>173</v>
      </c>
      <c r="J8" s="457" t="s">
        <v>174</v>
      </c>
      <c r="K8" s="458" t="s">
        <v>173</v>
      </c>
      <c r="L8" s="457" t="s">
        <v>174</v>
      </c>
      <c r="M8" s="460"/>
      <c r="N8" s="461" t="s">
        <v>173</v>
      </c>
      <c r="O8" s="460" t="s">
        <v>174</v>
      </c>
      <c r="P8" s="461" t="s">
        <v>173</v>
      </c>
      <c r="Q8" s="457" t="s">
        <v>174</v>
      </c>
      <c r="R8" s="457"/>
      <c r="S8" s="457"/>
      <c r="T8" s="457"/>
      <c r="U8" s="457"/>
      <c r="V8" s="457"/>
      <c r="W8" s="457" t="s">
        <v>175</v>
      </c>
      <c r="X8" s="457"/>
      <c r="Y8" s="458" t="s">
        <v>146</v>
      </c>
    </row>
    <row r="9" spans="1:25" s="1" customFormat="1" ht="38.25" customHeight="1">
      <c r="A9" s="458"/>
      <c r="B9" s="458"/>
      <c r="C9" s="458"/>
      <c r="D9" s="457"/>
      <c r="E9" s="459"/>
      <c r="F9" s="457"/>
      <c r="G9" s="460"/>
      <c r="H9" s="457"/>
      <c r="I9" s="458"/>
      <c r="J9" s="457"/>
      <c r="K9" s="458"/>
      <c r="L9" s="457"/>
      <c r="M9" s="460"/>
      <c r="N9" s="461"/>
      <c r="O9" s="460"/>
      <c r="P9" s="461"/>
      <c r="Q9" s="457"/>
      <c r="R9" s="457"/>
      <c r="S9" s="457"/>
      <c r="T9" s="457"/>
      <c r="U9" s="457"/>
      <c r="V9" s="458"/>
      <c r="W9" s="320" t="s">
        <v>176</v>
      </c>
      <c r="X9" s="320" t="s">
        <v>177</v>
      </c>
      <c r="Y9" s="458"/>
    </row>
    <row r="10" spans="1:25" ht="18.75" customHeight="1">
      <c r="A10" s="322" t="s">
        <v>179</v>
      </c>
      <c r="B10" s="323" t="s">
        <v>180</v>
      </c>
      <c r="C10" s="322" t="s">
        <v>181</v>
      </c>
      <c r="D10" s="323" t="s">
        <v>182</v>
      </c>
      <c r="E10" s="324" t="s">
        <v>183</v>
      </c>
      <c r="F10" s="325">
        <v>3098.79</v>
      </c>
      <c r="G10" s="325">
        <v>264.88</v>
      </c>
      <c r="H10" s="326"/>
      <c r="I10" s="327"/>
      <c r="J10" s="328"/>
      <c r="K10" s="329">
        <v>818</v>
      </c>
      <c r="L10" s="330"/>
      <c r="M10" s="331">
        <f>SUM(F10:L10)</f>
        <v>4181.67</v>
      </c>
      <c r="N10" s="326"/>
      <c r="O10" s="326"/>
      <c r="P10" s="326"/>
      <c r="Q10" s="326"/>
      <c r="R10" s="332">
        <f>SUM(M10:Q10)</f>
        <v>4181.67</v>
      </c>
      <c r="S10" s="325">
        <v>663.4300000000001</v>
      </c>
      <c r="T10" s="332">
        <f>R10-S10</f>
        <v>3518.24</v>
      </c>
      <c r="U10" s="328" t="s">
        <v>184</v>
      </c>
      <c r="V10" s="325">
        <v>278.89</v>
      </c>
      <c r="W10" s="325">
        <v>10.85</v>
      </c>
      <c r="X10" s="325"/>
      <c r="Y10" s="325">
        <v>18.28</v>
      </c>
    </row>
    <row r="11" spans="1:25" ht="18.75" customHeight="1">
      <c r="A11" s="322" t="s">
        <v>185</v>
      </c>
      <c r="B11" s="323" t="s">
        <v>186</v>
      </c>
      <c r="C11" s="322" t="s">
        <v>187</v>
      </c>
      <c r="D11" s="323" t="s">
        <v>188</v>
      </c>
      <c r="E11" s="324" t="s">
        <v>183</v>
      </c>
      <c r="F11" s="325">
        <v>3068.0299999999997</v>
      </c>
      <c r="G11" s="325">
        <v>340.56</v>
      </c>
      <c r="H11" s="326"/>
      <c r="I11" s="329"/>
      <c r="J11" s="333"/>
      <c r="K11" s="329">
        <v>818</v>
      </c>
      <c r="L11" s="330"/>
      <c r="M11" s="331">
        <f aca="true" t="shared" si="0" ref="M11:M74">SUM(F11:L11)</f>
        <v>4226.59</v>
      </c>
      <c r="N11" s="326"/>
      <c r="O11" s="326"/>
      <c r="P11" s="326"/>
      <c r="Q11" s="326"/>
      <c r="R11" s="332">
        <f aca="true" t="shared" si="1" ref="R11:R74">SUM(M11:Q11)</f>
        <v>4226.59</v>
      </c>
      <c r="S11" s="325">
        <v>715.48</v>
      </c>
      <c r="T11" s="332">
        <f aca="true" t="shared" si="2" ref="T11:T74">R11-S11</f>
        <v>3511.11</v>
      </c>
      <c r="U11" s="333"/>
      <c r="V11" s="325">
        <v>276.12</v>
      </c>
      <c r="W11" s="325">
        <v>10.74</v>
      </c>
      <c r="X11" s="325"/>
      <c r="Y11" s="325">
        <v>18.1</v>
      </c>
    </row>
    <row r="12" spans="1:25" ht="18.75" customHeight="1">
      <c r="A12" s="322" t="s">
        <v>189</v>
      </c>
      <c r="B12" s="323" t="s">
        <v>190</v>
      </c>
      <c r="C12" s="322" t="s">
        <v>191</v>
      </c>
      <c r="D12" s="323" t="s">
        <v>192</v>
      </c>
      <c r="E12" s="324" t="s">
        <v>193</v>
      </c>
      <c r="F12" s="325">
        <v>825.5600000000001</v>
      </c>
      <c r="G12" s="325">
        <v>704.43</v>
      </c>
      <c r="H12" s="326"/>
      <c r="I12" s="329"/>
      <c r="J12" s="333"/>
      <c r="K12" s="329">
        <v>1118</v>
      </c>
      <c r="L12" s="330"/>
      <c r="M12" s="331">
        <f t="shared" si="0"/>
        <v>2647.99</v>
      </c>
      <c r="N12" s="326"/>
      <c r="O12" s="326"/>
      <c r="P12" s="326"/>
      <c r="Q12" s="326"/>
      <c r="R12" s="332">
        <f t="shared" si="1"/>
        <v>2647.99</v>
      </c>
      <c r="S12" s="325">
        <v>254.23</v>
      </c>
      <c r="T12" s="332">
        <f t="shared" si="2"/>
        <v>2393.7599999999998</v>
      </c>
      <c r="U12" s="333"/>
      <c r="V12" s="325">
        <v>71.9</v>
      </c>
      <c r="W12" s="325">
        <v>2.88</v>
      </c>
      <c r="X12" s="325"/>
      <c r="Y12" s="325">
        <v>4.71</v>
      </c>
    </row>
    <row r="13" spans="1:25" ht="18.75" customHeight="1">
      <c r="A13" s="322" t="s">
        <v>194</v>
      </c>
      <c r="B13" s="323" t="s">
        <v>195</v>
      </c>
      <c r="C13" s="322" t="s">
        <v>196</v>
      </c>
      <c r="D13" s="323" t="s">
        <v>197</v>
      </c>
      <c r="E13" s="324" t="s">
        <v>198</v>
      </c>
      <c r="F13" s="325">
        <v>853</v>
      </c>
      <c r="G13" s="325">
        <v>509.08</v>
      </c>
      <c r="H13" s="326"/>
      <c r="I13" s="329"/>
      <c r="J13" s="333"/>
      <c r="K13" s="329">
        <v>1118</v>
      </c>
      <c r="L13" s="330"/>
      <c r="M13" s="331">
        <f t="shared" si="0"/>
        <v>2480.08</v>
      </c>
      <c r="N13" s="326"/>
      <c r="O13" s="326"/>
      <c r="P13" s="326"/>
      <c r="Q13" s="326"/>
      <c r="R13" s="332">
        <f t="shared" si="1"/>
        <v>2480.08</v>
      </c>
      <c r="S13" s="325">
        <v>854.15</v>
      </c>
      <c r="T13" s="332">
        <f t="shared" si="2"/>
        <v>1625.9299999999998</v>
      </c>
      <c r="U13" s="333"/>
      <c r="V13" s="325">
        <v>76.49</v>
      </c>
      <c r="W13" s="325">
        <v>2.97</v>
      </c>
      <c r="X13" s="325"/>
      <c r="Y13" s="325">
        <v>5.01</v>
      </c>
    </row>
    <row r="14" spans="1:25" ht="18.75" customHeight="1">
      <c r="A14" s="322" t="s">
        <v>200</v>
      </c>
      <c r="B14" s="323" t="s">
        <v>201</v>
      </c>
      <c r="C14" s="322" t="s">
        <v>202</v>
      </c>
      <c r="D14" s="323" t="s">
        <v>203</v>
      </c>
      <c r="E14" s="324" t="s">
        <v>204</v>
      </c>
      <c r="F14" s="325">
        <v>759.73</v>
      </c>
      <c r="G14" s="325">
        <v>47.56</v>
      </c>
      <c r="H14" s="326"/>
      <c r="I14" s="329"/>
      <c r="J14" s="333"/>
      <c r="K14" s="329">
        <v>1118</v>
      </c>
      <c r="L14" s="330"/>
      <c r="M14" s="331">
        <f t="shared" si="0"/>
        <v>1925.29</v>
      </c>
      <c r="N14" s="326"/>
      <c r="O14" s="326"/>
      <c r="P14" s="326"/>
      <c r="Q14" s="326"/>
      <c r="R14" s="332">
        <f t="shared" si="1"/>
        <v>1925.29</v>
      </c>
      <c r="S14" s="325">
        <v>632.73</v>
      </c>
      <c r="T14" s="332">
        <f t="shared" si="2"/>
        <v>1292.56</v>
      </c>
      <c r="U14" s="333"/>
      <c r="V14" s="325">
        <v>67.5</v>
      </c>
      <c r="W14" s="325"/>
      <c r="X14" s="325">
        <v>1.13</v>
      </c>
      <c r="Y14" s="325">
        <v>4.42</v>
      </c>
    </row>
    <row r="15" spans="1:25" ht="18.75" customHeight="1">
      <c r="A15" s="322" t="s">
        <v>205</v>
      </c>
      <c r="B15" s="323" t="s">
        <v>206</v>
      </c>
      <c r="C15" s="322" t="s">
        <v>207</v>
      </c>
      <c r="D15" s="323" t="s">
        <v>208</v>
      </c>
      <c r="E15" s="324" t="s">
        <v>209</v>
      </c>
      <c r="F15" s="325">
        <v>802.87</v>
      </c>
      <c r="G15" s="325">
        <v>369.59</v>
      </c>
      <c r="H15" s="326"/>
      <c r="I15" s="329"/>
      <c r="J15" s="333"/>
      <c r="K15" s="329">
        <v>1118</v>
      </c>
      <c r="L15" s="330"/>
      <c r="M15" s="331">
        <f t="shared" si="0"/>
        <v>2290.46</v>
      </c>
      <c r="N15" s="326"/>
      <c r="O15" s="326"/>
      <c r="P15" s="326"/>
      <c r="Q15" s="326"/>
      <c r="R15" s="332">
        <f t="shared" si="1"/>
        <v>2290.46</v>
      </c>
      <c r="S15" s="325">
        <v>1356.07</v>
      </c>
      <c r="T15" s="332">
        <f t="shared" si="2"/>
        <v>934.3900000000001</v>
      </c>
      <c r="U15" s="333"/>
      <c r="V15" s="325">
        <v>71.75</v>
      </c>
      <c r="W15" s="325">
        <v>2.8</v>
      </c>
      <c r="X15" s="325"/>
      <c r="Y15" s="325">
        <v>4.7</v>
      </c>
    </row>
    <row r="16" spans="1:25" ht="18.75" customHeight="1">
      <c r="A16" s="322" t="s">
        <v>210</v>
      </c>
      <c r="B16" s="323" t="s">
        <v>211</v>
      </c>
      <c r="C16" s="322" t="s">
        <v>212</v>
      </c>
      <c r="D16" s="323" t="s">
        <v>213</v>
      </c>
      <c r="E16" s="324" t="s">
        <v>214</v>
      </c>
      <c r="F16" s="325">
        <v>940.2399999999999</v>
      </c>
      <c r="G16" s="325">
        <v>867.1</v>
      </c>
      <c r="H16" s="326"/>
      <c r="I16" s="327"/>
      <c r="J16" s="328"/>
      <c r="K16" s="329">
        <v>1118</v>
      </c>
      <c r="L16" s="330"/>
      <c r="M16" s="331">
        <f t="shared" si="0"/>
        <v>2925.34</v>
      </c>
      <c r="N16" s="326"/>
      <c r="O16" s="326"/>
      <c r="P16" s="326"/>
      <c r="Q16" s="326"/>
      <c r="R16" s="332">
        <f t="shared" si="1"/>
        <v>2925.34</v>
      </c>
      <c r="S16" s="325">
        <v>186.29000000000002</v>
      </c>
      <c r="T16" s="332">
        <f t="shared" si="2"/>
        <v>2739.05</v>
      </c>
      <c r="U16" s="328"/>
      <c r="V16" s="325">
        <v>76.69</v>
      </c>
      <c r="W16" s="325">
        <v>3.1</v>
      </c>
      <c r="X16" s="325"/>
      <c r="Y16" s="325">
        <v>5.03</v>
      </c>
    </row>
    <row r="17" spans="1:25" ht="18.75" customHeight="1">
      <c r="A17" s="322" t="s">
        <v>216</v>
      </c>
      <c r="B17" s="323" t="s">
        <v>217</v>
      </c>
      <c r="C17" s="322" t="s">
        <v>218</v>
      </c>
      <c r="D17" s="323" t="s">
        <v>219</v>
      </c>
      <c r="E17" s="324" t="s">
        <v>209</v>
      </c>
      <c r="F17" s="325">
        <v>743.77</v>
      </c>
      <c r="G17" s="325"/>
      <c r="H17" s="326"/>
      <c r="I17" s="329"/>
      <c r="J17" s="333"/>
      <c r="K17" s="329">
        <v>1118</v>
      </c>
      <c r="L17" s="330"/>
      <c r="M17" s="331">
        <f t="shared" si="0"/>
        <v>1861.77</v>
      </c>
      <c r="N17" s="326"/>
      <c r="O17" s="326"/>
      <c r="P17" s="326"/>
      <c r="Q17" s="326"/>
      <c r="R17" s="332">
        <f t="shared" si="1"/>
        <v>1861.77</v>
      </c>
      <c r="S17" s="325">
        <v>186.75</v>
      </c>
      <c r="T17" s="332">
        <f t="shared" si="2"/>
        <v>1675.02</v>
      </c>
      <c r="U17" s="328" t="s">
        <v>220</v>
      </c>
      <c r="V17" s="325">
        <v>67.5</v>
      </c>
      <c r="W17" s="325"/>
      <c r="X17" s="325">
        <v>1.11</v>
      </c>
      <c r="Y17" s="325">
        <v>4.35</v>
      </c>
    </row>
    <row r="18" spans="1:25" ht="18.75" customHeight="1">
      <c r="A18" s="322" t="s">
        <v>221</v>
      </c>
      <c r="B18" s="323" t="s">
        <v>222</v>
      </c>
      <c r="C18" s="322" t="s">
        <v>223</v>
      </c>
      <c r="D18" s="323" t="s">
        <v>224</v>
      </c>
      <c r="E18" s="324" t="s">
        <v>225</v>
      </c>
      <c r="F18" s="325">
        <v>763.19</v>
      </c>
      <c r="G18" s="325">
        <v>289.25</v>
      </c>
      <c r="H18" s="326"/>
      <c r="I18" s="329"/>
      <c r="J18" s="333"/>
      <c r="K18" s="329">
        <v>1118</v>
      </c>
      <c r="L18" s="330"/>
      <c r="M18" s="331">
        <f t="shared" si="0"/>
        <v>2170.44</v>
      </c>
      <c r="N18" s="326"/>
      <c r="O18" s="326"/>
      <c r="P18" s="326"/>
      <c r="Q18" s="326"/>
      <c r="R18" s="332">
        <f t="shared" si="1"/>
        <v>2170.44</v>
      </c>
      <c r="S18" s="325">
        <v>397.83</v>
      </c>
      <c r="T18" s="332">
        <f t="shared" si="2"/>
        <v>1772.6100000000001</v>
      </c>
      <c r="U18" s="333"/>
      <c r="V18" s="325">
        <v>68.41</v>
      </c>
      <c r="W18" s="325">
        <v>2.66</v>
      </c>
      <c r="X18" s="325"/>
      <c r="Y18" s="325">
        <v>4.48</v>
      </c>
    </row>
    <row r="19" spans="1:25" ht="18.75" customHeight="1">
      <c r="A19" s="322" t="s">
        <v>227</v>
      </c>
      <c r="B19" s="323" t="s">
        <v>228</v>
      </c>
      <c r="C19" s="322" t="s">
        <v>229</v>
      </c>
      <c r="D19" s="323" t="s">
        <v>230</v>
      </c>
      <c r="E19" s="324" t="s">
        <v>231</v>
      </c>
      <c r="F19" s="325">
        <v>976.9100000000001</v>
      </c>
      <c r="G19" s="325">
        <v>557.2</v>
      </c>
      <c r="H19" s="326"/>
      <c r="I19" s="329"/>
      <c r="J19" s="333"/>
      <c r="K19" s="329">
        <v>1118</v>
      </c>
      <c r="L19" s="330"/>
      <c r="M19" s="331">
        <f t="shared" si="0"/>
        <v>2652.11</v>
      </c>
      <c r="N19" s="326"/>
      <c r="O19" s="326"/>
      <c r="P19" s="326"/>
      <c r="Q19" s="326"/>
      <c r="R19" s="332">
        <f t="shared" si="1"/>
        <v>2652.11</v>
      </c>
      <c r="S19" s="325">
        <v>144.99</v>
      </c>
      <c r="T19" s="332">
        <f t="shared" si="2"/>
        <v>2507.12</v>
      </c>
      <c r="U19" s="333"/>
      <c r="V19" s="325">
        <v>79.99</v>
      </c>
      <c r="W19" s="325">
        <v>3.23</v>
      </c>
      <c r="X19" s="325"/>
      <c r="Y19" s="325">
        <v>5.24</v>
      </c>
    </row>
    <row r="20" spans="1:25" ht="18.75" customHeight="1">
      <c r="A20" s="322" t="s">
        <v>232</v>
      </c>
      <c r="B20" s="323" t="s">
        <v>233</v>
      </c>
      <c r="C20" s="322" t="s">
        <v>234</v>
      </c>
      <c r="D20" s="323" t="s">
        <v>235</v>
      </c>
      <c r="E20" s="324" t="s">
        <v>236</v>
      </c>
      <c r="F20" s="325">
        <v>819.62</v>
      </c>
      <c r="G20" s="325"/>
      <c r="H20" s="326"/>
      <c r="I20" s="329"/>
      <c r="J20" s="333"/>
      <c r="K20" s="329">
        <v>1118</v>
      </c>
      <c r="L20" s="330"/>
      <c r="M20" s="331">
        <f t="shared" si="0"/>
        <v>1937.62</v>
      </c>
      <c r="N20" s="326"/>
      <c r="O20" s="326"/>
      <c r="P20" s="326"/>
      <c r="Q20" s="326"/>
      <c r="R20" s="332">
        <f t="shared" si="1"/>
        <v>1937.62</v>
      </c>
      <c r="S20" s="325">
        <v>1152.31</v>
      </c>
      <c r="T20" s="332">
        <f t="shared" si="2"/>
        <v>785.31</v>
      </c>
      <c r="U20" s="333"/>
      <c r="V20" s="325">
        <v>73.49</v>
      </c>
      <c r="W20" s="325">
        <v>2.86</v>
      </c>
      <c r="X20" s="325"/>
      <c r="Y20" s="325">
        <v>4.82</v>
      </c>
    </row>
    <row r="21" spans="1:25" ht="18.75" customHeight="1">
      <c r="A21" s="322" t="s">
        <v>237</v>
      </c>
      <c r="B21" s="323" t="s">
        <v>238</v>
      </c>
      <c r="C21" s="322" t="s">
        <v>239</v>
      </c>
      <c r="D21" s="323" t="s">
        <v>240</v>
      </c>
      <c r="E21" s="324" t="s">
        <v>241</v>
      </c>
      <c r="F21" s="325">
        <v>1035.01</v>
      </c>
      <c r="G21" s="325">
        <v>914.18</v>
      </c>
      <c r="H21" s="326"/>
      <c r="I21" s="329"/>
      <c r="J21" s="333"/>
      <c r="K21" s="329">
        <v>1118</v>
      </c>
      <c r="L21" s="330"/>
      <c r="M21" s="331">
        <f t="shared" si="0"/>
        <v>3067.19</v>
      </c>
      <c r="N21" s="326"/>
      <c r="O21" s="326"/>
      <c r="P21" s="326"/>
      <c r="Q21" s="326"/>
      <c r="R21" s="332">
        <f t="shared" si="1"/>
        <v>3067.19</v>
      </c>
      <c r="S21" s="325">
        <v>210.2</v>
      </c>
      <c r="T21" s="332">
        <f t="shared" si="2"/>
        <v>2856.9900000000002</v>
      </c>
      <c r="U21" s="333"/>
      <c r="V21" s="325">
        <v>85.22</v>
      </c>
      <c r="W21" s="325">
        <v>3.44</v>
      </c>
      <c r="X21" s="325"/>
      <c r="Y21" s="325">
        <v>5.59</v>
      </c>
    </row>
    <row r="22" spans="1:25" ht="18.75" customHeight="1">
      <c r="A22" s="322" t="s">
        <v>242</v>
      </c>
      <c r="B22" s="323" t="s">
        <v>243</v>
      </c>
      <c r="C22" s="322" t="s">
        <v>244</v>
      </c>
      <c r="D22" s="323" t="s">
        <v>245</v>
      </c>
      <c r="E22" s="324" t="s">
        <v>193</v>
      </c>
      <c r="F22" s="325">
        <v>878.82</v>
      </c>
      <c r="G22" s="325"/>
      <c r="H22" s="326"/>
      <c r="I22" s="329">
        <v>1118</v>
      </c>
      <c r="J22" s="333"/>
      <c r="K22" s="329"/>
      <c r="L22" s="330"/>
      <c r="M22" s="331">
        <f t="shared" si="0"/>
        <v>1996.8200000000002</v>
      </c>
      <c r="N22" s="326"/>
      <c r="O22" s="326"/>
      <c r="P22" s="326"/>
      <c r="Q22" s="326"/>
      <c r="R22" s="332">
        <f t="shared" si="1"/>
        <v>1996.8200000000002</v>
      </c>
      <c r="S22" s="325">
        <v>730.04</v>
      </c>
      <c r="T22" s="332">
        <f t="shared" si="2"/>
        <v>1266.7800000000002</v>
      </c>
      <c r="U22" s="333"/>
      <c r="V22" s="325">
        <v>76.69</v>
      </c>
      <c r="W22" s="325"/>
      <c r="X22" s="325">
        <v>1.31</v>
      </c>
      <c r="Y22" s="325">
        <v>5.03</v>
      </c>
    </row>
    <row r="23" spans="1:25" ht="18.75" customHeight="1">
      <c r="A23" s="322" t="s">
        <v>246</v>
      </c>
      <c r="B23" s="323" t="s">
        <v>247</v>
      </c>
      <c r="C23" s="322" t="s">
        <v>248</v>
      </c>
      <c r="D23" s="323" t="s">
        <v>197</v>
      </c>
      <c r="E23" s="324" t="s">
        <v>249</v>
      </c>
      <c r="F23" s="325">
        <v>837.11</v>
      </c>
      <c r="G23" s="325">
        <v>574.72</v>
      </c>
      <c r="H23" s="326"/>
      <c r="I23" s="329"/>
      <c r="J23" s="333"/>
      <c r="K23" s="329">
        <v>1118</v>
      </c>
      <c r="L23" s="330"/>
      <c r="M23" s="331">
        <f t="shared" si="0"/>
        <v>2529.83</v>
      </c>
      <c r="N23" s="326"/>
      <c r="O23" s="326"/>
      <c r="P23" s="326"/>
      <c r="Q23" s="326"/>
      <c r="R23" s="332">
        <f t="shared" si="1"/>
        <v>2529.83</v>
      </c>
      <c r="S23" s="325">
        <v>2283.3500000000004</v>
      </c>
      <c r="T23" s="332">
        <f t="shared" si="2"/>
        <v>246.47999999999956</v>
      </c>
      <c r="U23" s="333"/>
      <c r="V23" s="325">
        <v>73.93</v>
      </c>
      <c r="W23" s="325">
        <v>2.92</v>
      </c>
      <c r="X23" s="325"/>
      <c r="Y23" s="325">
        <v>4.85</v>
      </c>
    </row>
    <row r="24" spans="1:25" ht="18.75" customHeight="1">
      <c r="A24" s="322" t="s">
        <v>250</v>
      </c>
      <c r="B24" s="323" t="s">
        <v>251</v>
      </c>
      <c r="C24" s="322" t="s">
        <v>252</v>
      </c>
      <c r="D24" s="323" t="s">
        <v>253</v>
      </c>
      <c r="E24" s="324" t="s">
        <v>254</v>
      </c>
      <c r="F24" s="325">
        <v>968.87</v>
      </c>
      <c r="G24" s="325"/>
      <c r="H24" s="326"/>
      <c r="I24" s="329"/>
      <c r="J24" s="333"/>
      <c r="K24" s="329">
        <v>1118</v>
      </c>
      <c r="L24" s="330"/>
      <c r="M24" s="331">
        <f t="shared" si="0"/>
        <v>2086.87</v>
      </c>
      <c r="N24" s="326"/>
      <c r="O24" s="326"/>
      <c r="P24" s="326"/>
      <c r="Q24" s="326"/>
      <c r="R24" s="332">
        <f t="shared" si="1"/>
        <v>2086.87</v>
      </c>
      <c r="S24" s="325">
        <v>139.51</v>
      </c>
      <c r="T24" s="332">
        <f t="shared" si="2"/>
        <v>1947.36</v>
      </c>
      <c r="U24" s="333"/>
      <c r="V24" s="325">
        <v>79.27</v>
      </c>
      <c r="W24" s="325">
        <v>3.21</v>
      </c>
      <c r="X24" s="325"/>
      <c r="Y24" s="325">
        <v>5.2</v>
      </c>
    </row>
    <row r="25" spans="1:25" ht="18.75" customHeight="1">
      <c r="A25" s="322" t="s">
        <v>255</v>
      </c>
      <c r="B25" s="323" t="s">
        <v>256</v>
      </c>
      <c r="C25" s="322" t="s">
        <v>257</v>
      </c>
      <c r="D25" s="323" t="s">
        <v>258</v>
      </c>
      <c r="E25" s="324" t="s">
        <v>259</v>
      </c>
      <c r="F25" s="325">
        <v>850.73</v>
      </c>
      <c r="G25" s="325"/>
      <c r="H25" s="326"/>
      <c r="I25" s="329"/>
      <c r="J25" s="333"/>
      <c r="K25" s="329">
        <v>1118</v>
      </c>
      <c r="L25" s="330"/>
      <c r="M25" s="331">
        <f t="shared" si="0"/>
        <v>1968.73</v>
      </c>
      <c r="N25" s="326"/>
      <c r="O25" s="326"/>
      <c r="P25" s="326"/>
      <c r="Q25" s="326"/>
      <c r="R25" s="332">
        <f t="shared" si="1"/>
        <v>1968.73</v>
      </c>
      <c r="S25" s="325">
        <v>1073.67</v>
      </c>
      <c r="T25" s="332">
        <f t="shared" si="2"/>
        <v>895.06</v>
      </c>
      <c r="U25" s="333"/>
      <c r="V25" s="325">
        <v>74.7</v>
      </c>
      <c r="W25" s="325">
        <v>2.97</v>
      </c>
      <c r="X25" s="325"/>
      <c r="Y25" s="325">
        <v>4.9</v>
      </c>
    </row>
    <row r="26" spans="1:25" ht="18.75" customHeight="1">
      <c r="A26" s="322" t="s">
        <v>260</v>
      </c>
      <c r="B26" s="323" t="s">
        <v>261</v>
      </c>
      <c r="C26" s="322" t="s">
        <v>262</v>
      </c>
      <c r="D26" s="323" t="s">
        <v>197</v>
      </c>
      <c r="E26" s="324" t="s">
        <v>204</v>
      </c>
      <c r="F26" s="325">
        <v>844.97</v>
      </c>
      <c r="G26" s="325">
        <v>529.16</v>
      </c>
      <c r="H26" s="326"/>
      <c r="I26" s="329"/>
      <c r="J26" s="333"/>
      <c r="K26" s="329">
        <v>1118</v>
      </c>
      <c r="L26" s="330"/>
      <c r="M26" s="331">
        <f t="shared" si="0"/>
        <v>2492.13</v>
      </c>
      <c r="N26" s="326"/>
      <c r="O26" s="326"/>
      <c r="P26" s="326"/>
      <c r="Q26" s="326"/>
      <c r="R26" s="332">
        <f t="shared" si="1"/>
        <v>2492.13</v>
      </c>
      <c r="S26" s="325">
        <v>497.77000000000004</v>
      </c>
      <c r="T26" s="332">
        <f t="shared" si="2"/>
        <v>1994.3600000000001</v>
      </c>
      <c r="U26" s="333"/>
      <c r="V26" s="325">
        <v>75.08</v>
      </c>
      <c r="W26" s="325">
        <v>2.95</v>
      </c>
      <c r="X26" s="325"/>
      <c r="Y26" s="325">
        <v>4.92</v>
      </c>
    </row>
    <row r="27" spans="1:25" ht="18.75" customHeight="1">
      <c r="A27" s="322" t="s">
        <v>263</v>
      </c>
      <c r="B27" s="323" t="s">
        <v>264</v>
      </c>
      <c r="C27" s="322" t="s">
        <v>265</v>
      </c>
      <c r="D27" s="323" t="s">
        <v>197</v>
      </c>
      <c r="E27" s="324" t="s">
        <v>204</v>
      </c>
      <c r="F27" s="325">
        <v>884.5600000000001</v>
      </c>
      <c r="G27" s="325">
        <v>586.61</v>
      </c>
      <c r="H27" s="326"/>
      <c r="I27" s="327"/>
      <c r="J27" s="328"/>
      <c r="K27" s="329">
        <v>1118</v>
      </c>
      <c r="L27" s="330"/>
      <c r="M27" s="331">
        <f t="shared" si="0"/>
        <v>2589.17</v>
      </c>
      <c r="N27" s="326"/>
      <c r="O27" s="326"/>
      <c r="P27" s="326"/>
      <c r="Q27" s="326"/>
      <c r="R27" s="332">
        <f t="shared" si="1"/>
        <v>2589.17</v>
      </c>
      <c r="S27" s="325">
        <v>1114.25</v>
      </c>
      <c r="T27" s="332">
        <f t="shared" si="2"/>
        <v>1474.92</v>
      </c>
      <c r="U27" s="328"/>
      <c r="V27" s="325">
        <v>78.65</v>
      </c>
      <c r="W27" s="325">
        <v>3.09</v>
      </c>
      <c r="X27" s="325"/>
      <c r="Y27" s="325">
        <v>5.16</v>
      </c>
    </row>
    <row r="28" spans="1:25" ht="18.75" customHeight="1">
      <c r="A28" s="322" t="s">
        <v>266</v>
      </c>
      <c r="B28" s="323" t="s">
        <v>267</v>
      </c>
      <c r="C28" s="322" t="s">
        <v>268</v>
      </c>
      <c r="D28" s="323" t="s">
        <v>230</v>
      </c>
      <c r="E28" s="324" t="s">
        <v>269</v>
      </c>
      <c r="F28" s="325">
        <v>942.83</v>
      </c>
      <c r="G28" s="325">
        <v>238.8</v>
      </c>
      <c r="H28" s="326"/>
      <c r="I28" s="329"/>
      <c r="J28" s="333"/>
      <c r="K28" s="329">
        <v>1118</v>
      </c>
      <c r="L28" s="330"/>
      <c r="M28" s="331">
        <f t="shared" si="0"/>
        <v>2299.63</v>
      </c>
      <c r="N28" s="326"/>
      <c r="O28" s="326"/>
      <c r="P28" s="326"/>
      <c r="Q28" s="326"/>
      <c r="R28" s="332">
        <f t="shared" si="1"/>
        <v>2299.63</v>
      </c>
      <c r="S28" s="325">
        <v>289.24</v>
      </c>
      <c r="T28" s="332">
        <f t="shared" si="2"/>
        <v>2010.39</v>
      </c>
      <c r="U28" s="328"/>
      <c r="V28" s="325">
        <v>76.93</v>
      </c>
      <c r="W28" s="325">
        <v>3.11</v>
      </c>
      <c r="X28" s="325"/>
      <c r="Y28" s="325">
        <v>5.04</v>
      </c>
    </row>
    <row r="29" spans="1:25" ht="18.75" customHeight="1">
      <c r="A29" s="322" t="s">
        <v>270</v>
      </c>
      <c r="B29" s="323" t="s">
        <v>271</v>
      </c>
      <c r="C29" s="322" t="s">
        <v>272</v>
      </c>
      <c r="D29" s="323" t="s">
        <v>240</v>
      </c>
      <c r="E29" s="324" t="s">
        <v>241</v>
      </c>
      <c r="F29" s="325">
        <v>990.4</v>
      </c>
      <c r="G29" s="325"/>
      <c r="H29" s="326"/>
      <c r="I29" s="329"/>
      <c r="J29" s="333"/>
      <c r="K29" s="329">
        <v>2958</v>
      </c>
      <c r="L29" s="330"/>
      <c r="M29" s="331">
        <f t="shared" si="0"/>
        <v>3948.4</v>
      </c>
      <c r="N29" s="326"/>
      <c r="O29" s="326"/>
      <c r="P29" s="326"/>
      <c r="Q29" s="326"/>
      <c r="R29" s="332">
        <f t="shared" si="1"/>
        <v>3948.4</v>
      </c>
      <c r="S29" s="325">
        <v>992.9100000000001</v>
      </c>
      <c r="T29" s="332">
        <f t="shared" si="2"/>
        <v>2955.49</v>
      </c>
      <c r="U29" s="328" t="s">
        <v>273</v>
      </c>
      <c r="V29" s="325">
        <v>81.21</v>
      </c>
      <c r="W29" s="325">
        <v>3.28</v>
      </c>
      <c r="X29" s="325"/>
      <c r="Y29" s="325">
        <v>5.32</v>
      </c>
    </row>
    <row r="30" spans="1:25" ht="18.75" customHeight="1">
      <c r="A30" s="322" t="s">
        <v>274</v>
      </c>
      <c r="B30" s="323" t="s">
        <v>275</v>
      </c>
      <c r="C30" s="322" t="s">
        <v>276</v>
      </c>
      <c r="D30" s="323" t="s">
        <v>197</v>
      </c>
      <c r="E30" s="324" t="s">
        <v>204</v>
      </c>
      <c r="F30" s="325">
        <v>818.84</v>
      </c>
      <c r="G30" s="325">
        <v>562.83</v>
      </c>
      <c r="H30" s="326"/>
      <c r="I30" s="329"/>
      <c r="J30" s="333"/>
      <c r="K30" s="329">
        <v>1118</v>
      </c>
      <c r="L30" s="330"/>
      <c r="M30" s="331">
        <f t="shared" si="0"/>
        <v>2499.67</v>
      </c>
      <c r="N30" s="326"/>
      <c r="O30" s="326"/>
      <c r="P30" s="326"/>
      <c r="Q30" s="326"/>
      <c r="R30" s="332">
        <f t="shared" si="1"/>
        <v>2499.67</v>
      </c>
      <c r="S30" s="325">
        <v>1173.8</v>
      </c>
      <c r="T30" s="332">
        <f t="shared" si="2"/>
        <v>1325.8700000000001</v>
      </c>
      <c r="U30" s="333"/>
      <c r="V30" s="325">
        <v>72.73</v>
      </c>
      <c r="W30" s="325">
        <v>2.86</v>
      </c>
      <c r="X30" s="325"/>
      <c r="Y30" s="325">
        <v>4.77</v>
      </c>
    </row>
    <row r="31" spans="1:25" ht="18.75" customHeight="1">
      <c r="A31" s="322" t="s">
        <v>277</v>
      </c>
      <c r="B31" s="323" t="s">
        <v>278</v>
      </c>
      <c r="C31" s="322" t="s">
        <v>279</v>
      </c>
      <c r="D31" s="323" t="s">
        <v>230</v>
      </c>
      <c r="E31" s="324" t="s">
        <v>269</v>
      </c>
      <c r="F31" s="325">
        <v>959.24</v>
      </c>
      <c r="G31" s="325"/>
      <c r="H31" s="326"/>
      <c r="I31" s="329"/>
      <c r="J31" s="333"/>
      <c r="K31" s="329"/>
      <c r="L31" s="330"/>
      <c r="M31" s="331">
        <f t="shared" si="0"/>
        <v>959.24</v>
      </c>
      <c r="N31" s="326"/>
      <c r="O31" s="326"/>
      <c r="P31" s="326"/>
      <c r="Q31" s="326"/>
      <c r="R31" s="332">
        <f t="shared" si="1"/>
        <v>959.24</v>
      </c>
      <c r="S31" s="325">
        <v>113.26</v>
      </c>
      <c r="T31" s="332">
        <f t="shared" si="2"/>
        <v>845.98</v>
      </c>
      <c r="U31" s="333"/>
      <c r="V31" s="325">
        <v>78.4</v>
      </c>
      <c r="W31" s="325">
        <v>3.17</v>
      </c>
      <c r="X31" s="325"/>
      <c r="Y31" s="325">
        <v>5.14</v>
      </c>
    </row>
    <row r="32" spans="1:25" ht="18.75" customHeight="1">
      <c r="A32" s="322" t="s">
        <v>280</v>
      </c>
      <c r="B32" s="323" t="s">
        <v>281</v>
      </c>
      <c r="C32" s="322" t="s">
        <v>282</v>
      </c>
      <c r="D32" s="323" t="s">
        <v>197</v>
      </c>
      <c r="E32" s="324" t="s">
        <v>249</v>
      </c>
      <c r="F32" s="325">
        <v>837.11</v>
      </c>
      <c r="G32" s="325">
        <v>551.94</v>
      </c>
      <c r="H32" s="326"/>
      <c r="I32" s="329"/>
      <c r="J32" s="333"/>
      <c r="K32" s="329">
        <v>1118</v>
      </c>
      <c r="L32" s="330"/>
      <c r="M32" s="331">
        <f t="shared" si="0"/>
        <v>2507.05</v>
      </c>
      <c r="N32" s="326"/>
      <c r="O32" s="326"/>
      <c r="P32" s="326"/>
      <c r="Q32" s="326"/>
      <c r="R32" s="332">
        <f t="shared" si="1"/>
        <v>2507.05</v>
      </c>
      <c r="S32" s="325">
        <v>1359.3</v>
      </c>
      <c r="T32" s="332">
        <f t="shared" si="2"/>
        <v>1147.7500000000002</v>
      </c>
      <c r="U32" s="333"/>
      <c r="V32" s="325">
        <v>73.93</v>
      </c>
      <c r="W32" s="325">
        <v>2.92</v>
      </c>
      <c r="X32" s="325"/>
      <c r="Y32" s="325">
        <v>4.85</v>
      </c>
    </row>
    <row r="33" spans="1:25" ht="18.75" customHeight="1">
      <c r="A33" s="322" t="s">
        <v>283</v>
      </c>
      <c r="B33" s="323" t="s">
        <v>284</v>
      </c>
      <c r="C33" s="322" t="s">
        <v>285</v>
      </c>
      <c r="D33" s="323" t="s">
        <v>192</v>
      </c>
      <c r="E33" s="324" t="s">
        <v>286</v>
      </c>
      <c r="F33" s="325">
        <v>917.79</v>
      </c>
      <c r="G33" s="325">
        <v>410.94</v>
      </c>
      <c r="H33" s="326"/>
      <c r="I33" s="329"/>
      <c r="J33" s="333"/>
      <c r="K33" s="329">
        <v>1118</v>
      </c>
      <c r="L33" s="330"/>
      <c r="M33" s="331">
        <f t="shared" si="0"/>
        <v>2446.73</v>
      </c>
      <c r="N33" s="326"/>
      <c r="O33" s="326"/>
      <c r="P33" s="326"/>
      <c r="Q33" s="326"/>
      <c r="R33" s="332">
        <f t="shared" si="1"/>
        <v>2446.73</v>
      </c>
      <c r="S33" s="325">
        <v>124.33999999999999</v>
      </c>
      <c r="T33" s="332">
        <f t="shared" si="2"/>
        <v>2322.39</v>
      </c>
      <c r="U33" s="333"/>
      <c r="V33" s="325">
        <v>79.84</v>
      </c>
      <c r="W33" s="325">
        <v>3.2</v>
      </c>
      <c r="X33" s="325"/>
      <c r="Y33" s="325">
        <v>5.23</v>
      </c>
    </row>
    <row r="34" spans="1:25" ht="18.75" customHeight="1">
      <c r="A34" s="322" t="s">
        <v>287</v>
      </c>
      <c r="B34" s="323" t="s">
        <v>288</v>
      </c>
      <c r="C34" s="322" t="s">
        <v>289</v>
      </c>
      <c r="D34" s="323" t="s">
        <v>290</v>
      </c>
      <c r="E34" s="324" t="s">
        <v>291</v>
      </c>
      <c r="F34" s="325">
        <v>805.6</v>
      </c>
      <c r="G34" s="325"/>
      <c r="H34" s="326"/>
      <c r="I34" s="329"/>
      <c r="J34" s="333"/>
      <c r="K34" s="329">
        <v>1118</v>
      </c>
      <c r="L34" s="330"/>
      <c r="M34" s="331">
        <f t="shared" si="0"/>
        <v>1923.6</v>
      </c>
      <c r="N34" s="326"/>
      <c r="O34" s="326"/>
      <c r="P34" s="326"/>
      <c r="Q34" s="326"/>
      <c r="R34" s="332">
        <f t="shared" si="1"/>
        <v>1923.6</v>
      </c>
      <c r="S34" s="325">
        <v>867.8399999999999</v>
      </c>
      <c r="T34" s="332">
        <f t="shared" si="2"/>
        <v>1055.76</v>
      </c>
      <c r="U34" s="333"/>
      <c r="V34" s="325">
        <v>72.23</v>
      </c>
      <c r="W34" s="325">
        <v>2.81</v>
      </c>
      <c r="X34" s="325"/>
      <c r="Y34" s="325">
        <v>4.73</v>
      </c>
    </row>
    <row r="35" spans="1:25" ht="18.75" customHeight="1">
      <c r="A35" s="322" t="s">
        <v>292</v>
      </c>
      <c r="B35" s="323" t="s">
        <v>293</v>
      </c>
      <c r="C35" s="322" t="s">
        <v>294</v>
      </c>
      <c r="D35" s="323" t="s">
        <v>197</v>
      </c>
      <c r="E35" s="324" t="s">
        <v>204</v>
      </c>
      <c r="F35" s="325">
        <v>824.22</v>
      </c>
      <c r="G35" s="325">
        <v>551.94</v>
      </c>
      <c r="H35" s="326"/>
      <c r="I35" s="327"/>
      <c r="J35" s="328"/>
      <c r="K35" s="329">
        <v>1118</v>
      </c>
      <c r="L35" s="330"/>
      <c r="M35" s="331">
        <f t="shared" si="0"/>
        <v>2494.16</v>
      </c>
      <c r="N35" s="326"/>
      <c r="O35" s="326"/>
      <c r="P35" s="326"/>
      <c r="Q35" s="326"/>
      <c r="R35" s="332">
        <f t="shared" si="1"/>
        <v>2494.16</v>
      </c>
      <c r="S35" s="325">
        <v>1287.86</v>
      </c>
      <c r="T35" s="332">
        <f t="shared" si="2"/>
        <v>1206.3</v>
      </c>
      <c r="U35" s="328"/>
      <c r="V35" s="325">
        <v>73.22</v>
      </c>
      <c r="W35" s="325">
        <v>2.87</v>
      </c>
      <c r="X35" s="325"/>
      <c r="Y35" s="325">
        <v>4.8</v>
      </c>
    </row>
    <row r="36" spans="1:30" ht="18.75" customHeight="1">
      <c r="A36" s="322" t="s">
        <v>295</v>
      </c>
      <c r="B36" s="323" t="s">
        <v>296</v>
      </c>
      <c r="C36" s="322" t="s">
        <v>297</v>
      </c>
      <c r="D36" s="323" t="s">
        <v>240</v>
      </c>
      <c r="E36" s="324" t="s">
        <v>298</v>
      </c>
      <c r="F36" s="325">
        <v>981.18</v>
      </c>
      <c r="G36" s="325"/>
      <c r="H36" s="326"/>
      <c r="I36" s="329"/>
      <c r="J36" s="333"/>
      <c r="K36" s="329">
        <v>1118</v>
      </c>
      <c r="L36" s="330"/>
      <c r="M36" s="331">
        <f t="shared" si="0"/>
        <v>2099.18</v>
      </c>
      <c r="N36" s="326"/>
      <c r="O36" s="326"/>
      <c r="P36" s="326"/>
      <c r="Q36" s="326"/>
      <c r="R36" s="332">
        <f t="shared" si="1"/>
        <v>2099.18</v>
      </c>
      <c r="S36" s="325">
        <v>130.71</v>
      </c>
      <c r="T36" s="332">
        <f t="shared" si="2"/>
        <v>1968.4699999999998</v>
      </c>
      <c r="U36" s="328"/>
      <c r="V36" s="325">
        <v>80.38</v>
      </c>
      <c r="W36" s="325">
        <v>3.25</v>
      </c>
      <c r="X36" s="325"/>
      <c r="Y36" s="325">
        <v>5.27</v>
      </c>
      <c r="AD36" s="293">
        <f>AD19+AA20+AA27+AA28+AA29+AA30+AA31+AA36</f>
        <v>0</v>
      </c>
    </row>
    <row r="37" spans="1:25" ht="18.75" customHeight="1">
      <c r="A37" s="322" t="s">
        <v>299</v>
      </c>
      <c r="B37" s="323" t="s">
        <v>300</v>
      </c>
      <c r="C37" s="322" t="s">
        <v>301</v>
      </c>
      <c r="D37" s="323" t="s">
        <v>302</v>
      </c>
      <c r="E37" s="324" t="s">
        <v>204</v>
      </c>
      <c r="F37" s="325">
        <v>824.22</v>
      </c>
      <c r="G37" s="325">
        <v>467.71</v>
      </c>
      <c r="H37" s="326"/>
      <c r="I37" s="329"/>
      <c r="J37" s="333"/>
      <c r="K37" s="329">
        <v>1118</v>
      </c>
      <c r="L37" s="330"/>
      <c r="M37" s="331">
        <f t="shared" si="0"/>
        <v>2409.9300000000003</v>
      </c>
      <c r="N37" s="326"/>
      <c r="O37" s="326"/>
      <c r="P37" s="326"/>
      <c r="Q37" s="326"/>
      <c r="R37" s="332">
        <f t="shared" si="1"/>
        <v>2409.9300000000003</v>
      </c>
      <c r="S37" s="325">
        <v>1600.78</v>
      </c>
      <c r="T37" s="332">
        <f t="shared" si="2"/>
        <v>809.1500000000003</v>
      </c>
      <c r="U37" s="328" t="s">
        <v>303</v>
      </c>
      <c r="V37" s="325">
        <v>73.22</v>
      </c>
      <c r="W37" s="325">
        <v>2.87</v>
      </c>
      <c r="X37" s="325"/>
      <c r="Y37" s="325">
        <v>4.8</v>
      </c>
    </row>
    <row r="38" spans="1:25" ht="18.75" customHeight="1">
      <c r="A38" s="322" t="s">
        <v>305</v>
      </c>
      <c r="B38" s="323" t="s">
        <v>306</v>
      </c>
      <c r="C38" s="322" t="s">
        <v>307</v>
      </c>
      <c r="D38" s="323" t="s">
        <v>219</v>
      </c>
      <c r="E38" s="324" t="s">
        <v>198</v>
      </c>
      <c r="F38" s="325">
        <v>754.9200000000001</v>
      </c>
      <c r="G38" s="325"/>
      <c r="H38" s="326"/>
      <c r="I38" s="329"/>
      <c r="J38" s="333"/>
      <c r="K38" s="329"/>
      <c r="L38" s="330"/>
      <c r="M38" s="331">
        <f t="shared" si="0"/>
        <v>754.9200000000001</v>
      </c>
      <c r="N38" s="326"/>
      <c r="O38" s="326"/>
      <c r="P38" s="326"/>
      <c r="Q38" s="326"/>
      <c r="R38" s="332">
        <f t="shared" si="1"/>
        <v>754.9200000000001</v>
      </c>
      <c r="S38" s="325">
        <v>578.6100000000001</v>
      </c>
      <c r="T38" s="332">
        <f t="shared" si="2"/>
        <v>176.30999999999995</v>
      </c>
      <c r="U38" s="333"/>
      <c r="V38" s="325">
        <v>67.66</v>
      </c>
      <c r="W38" s="325"/>
      <c r="X38" s="325">
        <v>1.13</v>
      </c>
      <c r="Y38" s="325">
        <v>4.44</v>
      </c>
    </row>
    <row r="39" spans="1:25" ht="18.75" customHeight="1">
      <c r="A39" s="322" t="s">
        <v>308</v>
      </c>
      <c r="B39" s="323" t="s">
        <v>309</v>
      </c>
      <c r="C39" s="322" t="s">
        <v>310</v>
      </c>
      <c r="D39" s="323" t="s">
        <v>245</v>
      </c>
      <c r="E39" s="324" t="s">
        <v>204</v>
      </c>
      <c r="F39" s="325">
        <v>3118.2000000000003</v>
      </c>
      <c r="G39" s="325"/>
      <c r="H39" s="326"/>
      <c r="I39" s="329">
        <v>1118</v>
      </c>
      <c r="J39" s="333"/>
      <c r="K39" s="329"/>
      <c r="L39" s="330"/>
      <c r="M39" s="331">
        <f t="shared" si="0"/>
        <v>4236.200000000001</v>
      </c>
      <c r="N39" s="326"/>
      <c r="O39" s="326"/>
      <c r="P39" s="326"/>
      <c r="Q39" s="326"/>
      <c r="R39" s="332">
        <f t="shared" si="1"/>
        <v>4236.200000000001</v>
      </c>
      <c r="S39" s="325">
        <v>1182.78</v>
      </c>
      <c r="T39" s="332">
        <f t="shared" si="2"/>
        <v>3053.420000000001</v>
      </c>
      <c r="U39" s="333"/>
      <c r="V39" s="325">
        <v>69.2</v>
      </c>
      <c r="W39" s="325"/>
      <c r="X39" s="325">
        <v>1.16</v>
      </c>
      <c r="Y39" s="325">
        <v>4.54</v>
      </c>
    </row>
    <row r="40" spans="1:25" ht="18.75" customHeight="1">
      <c r="A40" s="322" t="s">
        <v>311</v>
      </c>
      <c r="B40" s="323" t="s">
        <v>312</v>
      </c>
      <c r="C40" s="322" t="s">
        <v>313</v>
      </c>
      <c r="D40" s="323" t="s">
        <v>245</v>
      </c>
      <c r="E40" s="324" t="s">
        <v>259</v>
      </c>
      <c r="F40" s="325">
        <v>783.5500000000001</v>
      </c>
      <c r="G40" s="325"/>
      <c r="H40" s="326"/>
      <c r="I40" s="329"/>
      <c r="J40" s="333"/>
      <c r="K40" s="329">
        <v>1118</v>
      </c>
      <c r="L40" s="330"/>
      <c r="M40" s="331">
        <f t="shared" si="0"/>
        <v>1901.5500000000002</v>
      </c>
      <c r="N40" s="326"/>
      <c r="O40" s="326"/>
      <c r="P40" s="326"/>
      <c r="Q40" s="326"/>
      <c r="R40" s="332">
        <f t="shared" si="1"/>
        <v>1901.5500000000002</v>
      </c>
      <c r="S40" s="325">
        <v>164.17000000000002</v>
      </c>
      <c r="T40" s="332">
        <f t="shared" si="2"/>
        <v>1737.38</v>
      </c>
      <c r="U40" s="333" t="s">
        <v>314</v>
      </c>
      <c r="V40" s="325">
        <v>68.66</v>
      </c>
      <c r="W40" s="325"/>
      <c r="X40" s="325">
        <v>1.17</v>
      </c>
      <c r="Y40" s="325">
        <v>4.5</v>
      </c>
    </row>
    <row r="41" spans="1:25" ht="18.75" customHeight="1">
      <c r="A41" s="322" t="s">
        <v>315</v>
      </c>
      <c r="B41" s="323" t="s">
        <v>316</v>
      </c>
      <c r="C41" s="322" t="s">
        <v>317</v>
      </c>
      <c r="D41" s="323" t="s">
        <v>318</v>
      </c>
      <c r="E41" s="324" t="s">
        <v>269</v>
      </c>
      <c r="F41" s="325">
        <v>939.3299999999999</v>
      </c>
      <c r="G41" s="325">
        <v>577.1</v>
      </c>
      <c r="H41" s="326"/>
      <c r="I41" s="329"/>
      <c r="J41" s="333"/>
      <c r="K41" s="329">
        <v>1118</v>
      </c>
      <c r="L41" s="330"/>
      <c r="M41" s="331">
        <f t="shared" si="0"/>
        <v>2634.43</v>
      </c>
      <c r="N41" s="326"/>
      <c r="O41" s="326"/>
      <c r="P41" s="326"/>
      <c r="Q41" s="326"/>
      <c r="R41" s="332">
        <f t="shared" si="1"/>
        <v>2634.43</v>
      </c>
      <c r="S41" s="325">
        <v>126.67</v>
      </c>
      <c r="T41" s="332">
        <f t="shared" si="2"/>
        <v>2507.7599999999998</v>
      </c>
      <c r="U41" s="333"/>
      <c r="V41" s="325">
        <v>76.61</v>
      </c>
      <c r="W41" s="325">
        <v>3.1</v>
      </c>
      <c r="X41" s="325"/>
      <c r="Y41" s="325">
        <v>5.02</v>
      </c>
    </row>
    <row r="42" spans="1:25" ht="18.75" customHeight="1">
      <c r="A42" s="322" t="s">
        <v>319</v>
      </c>
      <c r="B42" s="323" t="s">
        <v>320</v>
      </c>
      <c r="C42" s="322" t="s">
        <v>321</v>
      </c>
      <c r="D42" s="323" t="s">
        <v>197</v>
      </c>
      <c r="E42" s="324" t="s">
        <v>204</v>
      </c>
      <c r="F42" s="325">
        <v>822.5400000000001</v>
      </c>
      <c r="G42" s="325">
        <v>551.94</v>
      </c>
      <c r="H42" s="326"/>
      <c r="I42" s="329"/>
      <c r="J42" s="333"/>
      <c r="K42" s="329">
        <v>1118</v>
      </c>
      <c r="L42" s="330"/>
      <c r="M42" s="331">
        <f t="shared" si="0"/>
        <v>2492.48</v>
      </c>
      <c r="N42" s="326"/>
      <c r="O42" s="326"/>
      <c r="P42" s="326"/>
      <c r="Q42" s="326"/>
      <c r="R42" s="332">
        <f t="shared" si="1"/>
        <v>2492.48</v>
      </c>
      <c r="S42" s="325">
        <v>2223.62</v>
      </c>
      <c r="T42" s="332">
        <f t="shared" si="2"/>
        <v>268.8600000000001</v>
      </c>
      <c r="U42" s="333"/>
      <c r="V42" s="325">
        <v>73.07</v>
      </c>
      <c r="W42" s="325">
        <v>2.87</v>
      </c>
      <c r="X42" s="325"/>
      <c r="Y42" s="325">
        <v>4.79</v>
      </c>
    </row>
    <row r="43" spans="1:25" ht="18.75" customHeight="1">
      <c r="A43" s="322" t="s">
        <v>322</v>
      </c>
      <c r="B43" s="323" t="s">
        <v>323</v>
      </c>
      <c r="C43" s="322" t="s">
        <v>324</v>
      </c>
      <c r="D43" s="323" t="s">
        <v>224</v>
      </c>
      <c r="E43" s="324" t="s">
        <v>225</v>
      </c>
      <c r="F43" s="325">
        <v>763.24</v>
      </c>
      <c r="G43" s="325">
        <v>242.97</v>
      </c>
      <c r="H43" s="326"/>
      <c r="I43" s="329"/>
      <c r="J43" s="333"/>
      <c r="K43" s="329">
        <v>1118</v>
      </c>
      <c r="L43" s="330"/>
      <c r="M43" s="331">
        <f t="shared" si="0"/>
        <v>2124.21</v>
      </c>
      <c r="N43" s="326"/>
      <c r="O43" s="326"/>
      <c r="P43" s="326"/>
      <c r="Q43" s="326"/>
      <c r="R43" s="332">
        <f t="shared" si="1"/>
        <v>2124.21</v>
      </c>
      <c r="S43" s="325">
        <v>289.07000000000005</v>
      </c>
      <c r="T43" s="332">
        <f t="shared" si="2"/>
        <v>1835.1399999999999</v>
      </c>
      <c r="U43" s="333"/>
      <c r="V43" s="325">
        <v>68.41</v>
      </c>
      <c r="W43" s="325">
        <v>2.66</v>
      </c>
      <c r="X43" s="325"/>
      <c r="Y43" s="325">
        <v>4.48</v>
      </c>
    </row>
    <row r="44" spans="1:25" ht="18.75" customHeight="1">
      <c r="A44" s="322" t="s">
        <v>325</v>
      </c>
      <c r="B44" s="323" t="s">
        <v>326</v>
      </c>
      <c r="C44" s="322" t="s">
        <v>327</v>
      </c>
      <c r="D44" s="323" t="s">
        <v>328</v>
      </c>
      <c r="E44" s="324" t="s">
        <v>329</v>
      </c>
      <c r="F44" s="325">
        <v>755.21</v>
      </c>
      <c r="G44" s="325"/>
      <c r="H44" s="326"/>
      <c r="I44" s="329"/>
      <c r="J44" s="333"/>
      <c r="K44" s="329">
        <v>1118</v>
      </c>
      <c r="L44" s="330"/>
      <c r="M44" s="331">
        <f t="shared" si="0"/>
        <v>1873.21</v>
      </c>
      <c r="N44" s="326"/>
      <c r="O44" s="326"/>
      <c r="P44" s="326"/>
      <c r="Q44" s="326"/>
      <c r="R44" s="332">
        <f t="shared" si="1"/>
        <v>1873.21</v>
      </c>
      <c r="S44" s="325">
        <v>719.6099999999999</v>
      </c>
      <c r="T44" s="332">
        <f t="shared" si="2"/>
        <v>1153.6000000000001</v>
      </c>
      <c r="U44" s="333"/>
      <c r="V44" s="325">
        <v>67.69</v>
      </c>
      <c r="W44" s="325">
        <v>2.63</v>
      </c>
      <c r="X44" s="325"/>
      <c r="Y44" s="325">
        <v>4.44</v>
      </c>
    </row>
    <row r="45" spans="1:25" ht="18.75" customHeight="1">
      <c r="A45" s="322" t="s">
        <v>330</v>
      </c>
      <c r="B45" s="323" t="s">
        <v>331</v>
      </c>
      <c r="C45" s="322" t="s">
        <v>332</v>
      </c>
      <c r="D45" s="323" t="s">
        <v>208</v>
      </c>
      <c r="E45" s="324" t="s">
        <v>209</v>
      </c>
      <c r="F45" s="325">
        <v>831.9900000000001</v>
      </c>
      <c r="G45" s="325">
        <v>256.69</v>
      </c>
      <c r="H45" s="326"/>
      <c r="I45" s="329"/>
      <c r="J45" s="333"/>
      <c r="K45" s="329">
        <v>1118</v>
      </c>
      <c r="L45" s="330"/>
      <c r="M45" s="331">
        <f t="shared" si="0"/>
        <v>2206.6800000000003</v>
      </c>
      <c r="N45" s="326"/>
      <c r="O45" s="326"/>
      <c r="P45" s="326"/>
      <c r="Q45" s="326"/>
      <c r="R45" s="332">
        <f t="shared" si="1"/>
        <v>2206.6800000000003</v>
      </c>
      <c r="S45" s="325">
        <v>130.25</v>
      </c>
      <c r="T45" s="332">
        <f t="shared" si="2"/>
        <v>2076.4300000000003</v>
      </c>
      <c r="U45" s="333"/>
      <c r="V45" s="325">
        <v>74.37</v>
      </c>
      <c r="W45" s="325">
        <v>2.9</v>
      </c>
      <c r="X45" s="325"/>
      <c r="Y45" s="325">
        <v>4.88</v>
      </c>
    </row>
    <row r="46" spans="1:25" ht="18.75" customHeight="1">
      <c r="A46" s="322" t="s">
        <v>333</v>
      </c>
      <c r="B46" s="323" t="s">
        <v>334</v>
      </c>
      <c r="C46" s="322" t="s">
        <v>335</v>
      </c>
      <c r="D46" s="323" t="s">
        <v>208</v>
      </c>
      <c r="E46" s="324" t="s">
        <v>225</v>
      </c>
      <c r="F46" s="325">
        <v>784.08</v>
      </c>
      <c r="G46" s="325">
        <v>347.1</v>
      </c>
      <c r="H46" s="326"/>
      <c r="I46" s="329"/>
      <c r="J46" s="333"/>
      <c r="K46" s="329">
        <v>1118</v>
      </c>
      <c r="L46" s="330"/>
      <c r="M46" s="331">
        <f t="shared" si="0"/>
        <v>2249.1800000000003</v>
      </c>
      <c r="N46" s="326"/>
      <c r="O46" s="326"/>
      <c r="P46" s="326"/>
      <c r="Q46" s="326"/>
      <c r="R46" s="332">
        <f t="shared" si="1"/>
        <v>2249.1800000000003</v>
      </c>
      <c r="S46" s="325">
        <v>993.0699999999999</v>
      </c>
      <c r="T46" s="332">
        <f t="shared" si="2"/>
        <v>1256.1100000000004</v>
      </c>
      <c r="U46" s="333"/>
      <c r="V46" s="325">
        <v>70.29</v>
      </c>
      <c r="W46" s="325">
        <v>2.73</v>
      </c>
      <c r="X46" s="325"/>
      <c r="Y46" s="325">
        <v>4.61</v>
      </c>
    </row>
    <row r="47" spans="1:25" ht="18.75" customHeight="1">
      <c r="A47" s="322" t="s">
        <v>336</v>
      </c>
      <c r="B47" s="323" t="s">
        <v>337</v>
      </c>
      <c r="C47" s="322" t="s">
        <v>338</v>
      </c>
      <c r="D47" s="323" t="s">
        <v>230</v>
      </c>
      <c r="E47" s="324" t="s">
        <v>269</v>
      </c>
      <c r="F47" s="325">
        <v>993.2800000000001</v>
      </c>
      <c r="G47" s="325">
        <v>477.6</v>
      </c>
      <c r="H47" s="326"/>
      <c r="I47" s="329"/>
      <c r="J47" s="333"/>
      <c r="K47" s="329">
        <v>1118</v>
      </c>
      <c r="L47" s="330"/>
      <c r="M47" s="331">
        <f t="shared" si="0"/>
        <v>2588.88</v>
      </c>
      <c r="N47" s="326"/>
      <c r="O47" s="326"/>
      <c r="P47" s="326"/>
      <c r="Q47" s="326"/>
      <c r="R47" s="332">
        <f t="shared" si="1"/>
        <v>2588.88</v>
      </c>
      <c r="S47" s="325">
        <v>188.76999999999998</v>
      </c>
      <c r="T47" s="332">
        <f t="shared" si="2"/>
        <v>2400.11</v>
      </c>
      <c r="U47" s="333"/>
      <c r="V47" s="325">
        <v>81.47</v>
      </c>
      <c r="W47" s="325">
        <v>3.29</v>
      </c>
      <c r="X47" s="325"/>
      <c r="Y47" s="325">
        <v>5.34</v>
      </c>
    </row>
    <row r="48" spans="1:25" ht="18.75" customHeight="1">
      <c r="A48" s="322" t="s">
        <v>339</v>
      </c>
      <c r="B48" s="323" t="s">
        <v>340</v>
      </c>
      <c r="C48" s="322" t="s">
        <v>341</v>
      </c>
      <c r="D48" s="323" t="s">
        <v>235</v>
      </c>
      <c r="E48" s="324" t="s">
        <v>225</v>
      </c>
      <c r="F48" s="325">
        <v>742.76</v>
      </c>
      <c r="G48" s="325">
        <v>451.23</v>
      </c>
      <c r="H48" s="326"/>
      <c r="I48" s="329"/>
      <c r="J48" s="333"/>
      <c r="K48" s="329">
        <v>1118</v>
      </c>
      <c r="L48" s="330"/>
      <c r="M48" s="331">
        <f t="shared" si="0"/>
        <v>2311.99</v>
      </c>
      <c r="N48" s="326"/>
      <c r="O48" s="326"/>
      <c r="P48" s="326"/>
      <c r="Q48" s="326"/>
      <c r="R48" s="332">
        <f t="shared" si="1"/>
        <v>2311.99</v>
      </c>
      <c r="S48" s="325">
        <v>569.23</v>
      </c>
      <c r="T48" s="332">
        <f t="shared" si="2"/>
        <v>1742.7599999999998</v>
      </c>
      <c r="U48" s="333"/>
      <c r="V48" s="325">
        <v>67.5</v>
      </c>
      <c r="W48" s="325"/>
      <c r="X48" s="325">
        <v>1.11</v>
      </c>
      <c r="Y48" s="325">
        <v>4.36</v>
      </c>
    </row>
    <row r="49" spans="1:25" ht="18.75" customHeight="1">
      <c r="A49" s="322" t="s">
        <v>342</v>
      </c>
      <c r="B49" s="323" t="s">
        <v>343</v>
      </c>
      <c r="C49" s="322" t="s">
        <v>344</v>
      </c>
      <c r="D49" s="323" t="s">
        <v>197</v>
      </c>
      <c r="E49" s="324" t="s">
        <v>204</v>
      </c>
      <c r="F49" s="325">
        <v>821.84</v>
      </c>
      <c r="G49" s="325"/>
      <c r="H49" s="326"/>
      <c r="I49" s="329"/>
      <c r="J49" s="333"/>
      <c r="K49" s="329">
        <v>1118</v>
      </c>
      <c r="L49" s="330"/>
      <c r="M49" s="331">
        <f t="shared" si="0"/>
        <v>1939.8400000000001</v>
      </c>
      <c r="N49" s="326"/>
      <c r="O49" s="326"/>
      <c r="P49" s="326"/>
      <c r="Q49" s="326"/>
      <c r="R49" s="332">
        <f t="shared" si="1"/>
        <v>1939.8400000000001</v>
      </c>
      <c r="S49" s="325">
        <v>115.45</v>
      </c>
      <c r="T49" s="332">
        <f t="shared" si="2"/>
        <v>1824.39</v>
      </c>
      <c r="U49" s="333"/>
      <c r="V49" s="325">
        <v>73</v>
      </c>
      <c r="W49" s="325">
        <v>2.87</v>
      </c>
      <c r="X49" s="325"/>
      <c r="Y49" s="325">
        <v>4.79</v>
      </c>
    </row>
    <row r="50" spans="1:25" ht="18.75" customHeight="1">
      <c r="A50" s="322" t="s">
        <v>345</v>
      </c>
      <c r="B50" s="323" t="s">
        <v>346</v>
      </c>
      <c r="C50" s="322" t="s">
        <v>347</v>
      </c>
      <c r="D50" s="323" t="s">
        <v>240</v>
      </c>
      <c r="E50" s="324" t="s">
        <v>241</v>
      </c>
      <c r="F50" s="325">
        <v>992.78</v>
      </c>
      <c r="G50" s="325">
        <v>934.49</v>
      </c>
      <c r="H50" s="326"/>
      <c r="I50" s="329"/>
      <c r="J50" s="333"/>
      <c r="K50" s="329">
        <v>1118</v>
      </c>
      <c r="L50" s="330"/>
      <c r="M50" s="331">
        <f t="shared" si="0"/>
        <v>3045.27</v>
      </c>
      <c r="N50" s="326"/>
      <c r="O50" s="326"/>
      <c r="P50" s="326"/>
      <c r="Q50" s="326"/>
      <c r="R50" s="332">
        <f t="shared" si="1"/>
        <v>3045.27</v>
      </c>
      <c r="S50" s="325">
        <v>930.33</v>
      </c>
      <c r="T50" s="332">
        <f t="shared" si="2"/>
        <v>2114.94</v>
      </c>
      <c r="U50" s="333"/>
      <c r="V50" s="325">
        <v>81.42</v>
      </c>
      <c r="W50" s="325">
        <v>3.29</v>
      </c>
      <c r="X50" s="325"/>
      <c r="Y50" s="325">
        <v>5.34</v>
      </c>
    </row>
    <row r="51" spans="1:25" ht="18.75" customHeight="1">
      <c r="A51" s="322" t="s">
        <v>348</v>
      </c>
      <c r="B51" s="323" t="s">
        <v>349</v>
      </c>
      <c r="C51" s="322" t="s">
        <v>350</v>
      </c>
      <c r="D51" s="323" t="s">
        <v>197</v>
      </c>
      <c r="E51" s="324" t="s">
        <v>204</v>
      </c>
      <c r="F51" s="325">
        <v>818.84</v>
      </c>
      <c r="G51" s="325">
        <v>586.61</v>
      </c>
      <c r="H51" s="326"/>
      <c r="I51" s="329"/>
      <c r="J51" s="333"/>
      <c r="K51" s="329">
        <v>1118</v>
      </c>
      <c r="L51" s="330"/>
      <c r="M51" s="331">
        <f t="shared" si="0"/>
        <v>2523.45</v>
      </c>
      <c r="N51" s="326"/>
      <c r="O51" s="326"/>
      <c r="P51" s="326"/>
      <c r="Q51" s="326"/>
      <c r="R51" s="332">
        <f t="shared" si="1"/>
        <v>2523.45</v>
      </c>
      <c r="S51" s="325">
        <v>129.26</v>
      </c>
      <c r="T51" s="332">
        <f t="shared" si="2"/>
        <v>2394.1899999999996</v>
      </c>
      <c r="U51" s="333"/>
      <c r="V51" s="325">
        <v>72.73</v>
      </c>
      <c r="W51" s="325">
        <v>2.86</v>
      </c>
      <c r="X51" s="325"/>
      <c r="Y51" s="325">
        <v>4.77</v>
      </c>
    </row>
    <row r="52" spans="1:25" ht="18.75" customHeight="1">
      <c r="A52" s="322" t="s">
        <v>351</v>
      </c>
      <c r="B52" s="323" t="s">
        <v>352</v>
      </c>
      <c r="C52" s="322" t="s">
        <v>353</v>
      </c>
      <c r="D52" s="323" t="s">
        <v>240</v>
      </c>
      <c r="E52" s="324" t="s">
        <v>241</v>
      </c>
      <c r="F52" s="325">
        <v>1042.0900000000001</v>
      </c>
      <c r="G52" s="325">
        <v>934.49</v>
      </c>
      <c r="H52" s="326"/>
      <c r="I52" s="329"/>
      <c r="J52" s="333"/>
      <c r="K52" s="329">
        <v>1118</v>
      </c>
      <c r="L52" s="330"/>
      <c r="M52" s="331">
        <f t="shared" si="0"/>
        <v>3094.58</v>
      </c>
      <c r="N52" s="326"/>
      <c r="O52" s="326"/>
      <c r="P52" s="326"/>
      <c r="Q52" s="326"/>
      <c r="R52" s="332">
        <f t="shared" si="1"/>
        <v>3094.58</v>
      </c>
      <c r="S52" s="325">
        <v>228.22</v>
      </c>
      <c r="T52" s="332">
        <f t="shared" si="2"/>
        <v>2866.36</v>
      </c>
      <c r="U52" s="333"/>
      <c r="V52" s="325">
        <v>85.86</v>
      </c>
      <c r="W52" s="325">
        <v>3.46</v>
      </c>
      <c r="X52" s="325"/>
      <c r="Y52" s="325">
        <v>5.63</v>
      </c>
    </row>
    <row r="53" spans="1:25" ht="18.75" customHeight="1">
      <c r="A53" s="322" t="s">
        <v>354</v>
      </c>
      <c r="B53" s="323" t="s">
        <v>355</v>
      </c>
      <c r="C53" s="322" t="s">
        <v>356</v>
      </c>
      <c r="D53" s="323" t="s">
        <v>253</v>
      </c>
      <c r="E53" s="324" t="s">
        <v>254</v>
      </c>
      <c r="F53" s="325">
        <v>971.3300000000002</v>
      </c>
      <c r="G53" s="325"/>
      <c r="H53" s="326"/>
      <c r="I53" s="329"/>
      <c r="J53" s="333"/>
      <c r="K53" s="329">
        <v>1118</v>
      </c>
      <c r="L53" s="330"/>
      <c r="M53" s="331">
        <f t="shared" si="0"/>
        <v>2089.33</v>
      </c>
      <c r="N53" s="326"/>
      <c r="O53" s="326"/>
      <c r="P53" s="326"/>
      <c r="Q53" s="326"/>
      <c r="R53" s="332">
        <f t="shared" si="1"/>
        <v>2089.33</v>
      </c>
      <c r="S53" s="325">
        <v>171.82999999999998</v>
      </c>
      <c r="T53" s="332">
        <f t="shared" si="2"/>
        <v>1917.5</v>
      </c>
      <c r="U53" s="333" t="s">
        <v>314</v>
      </c>
      <c r="V53" s="325">
        <v>79.49</v>
      </c>
      <c r="W53" s="325">
        <v>3.21</v>
      </c>
      <c r="X53" s="325"/>
      <c r="Y53" s="325">
        <v>5.21</v>
      </c>
    </row>
    <row r="54" spans="1:25" ht="18.75" customHeight="1">
      <c r="A54" s="322" t="s">
        <v>357</v>
      </c>
      <c r="B54" s="323" t="s">
        <v>358</v>
      </c>
      <c r="C54" s="322" t="s">
        <v>359</v>
      </c>
      <c r="D54" s="323" t="s">
        <v>360</v>
      </c>
      <c r="E54" s="324" t="s">
        <v>225</v>
      </c>
      <c r="F54" s="325">
        <v>444.63</v>
      </c>
      <c r="G54" s="325"/>
      <c r="H54" s="326"/>
      <c r="I54" s="329"/>
      <c r="J54" s="333"/>
      <c r="K54" s="329">
        <v>1118</v>
      </c>
      <c r="L54" s="330"/>
      <c r="M54" s="331">
        <f t="shared" si="0"/>
        <v>1562.63</v>
      </c>
      <c r="N54" s="326"/>
      <c r="O54" s="326"/>
      <c r="P54" s="326"/>
      <c r="Q54" s="326"/>
      <c r="R54" s="332">
        <f t="shared" si="1"/>
        <v>1562.63</v>
      </c>
      <c r="S54" s="325">
        <v>651.6700000000001</v>
      </c>
      <c r="T54" s="332">
        <f t="shared" si="2"/>
        <v>910.96</v>
      </c>
      <c r="U54" s="333"/>
      <c r="V54" s="325">
        <v>39.74</v>
      </c>
      <c r="W54" s="325">
        <v>1.55</v>
      </c>
      <c r="X54" s="325"/>
      <c r="Y54" s="325">
        <v>2.61</v>
      </c>
    </row>
    <row r="55" spans="1:25" ht="18.75" customHeight="1">
      <c r="A55" s="322" t="s">
        <v>361</v>
      </c>
      <c r="B55" s="323" t="s">
        <v>362</v>
      </c>
      <c r="C55" s="322" t="s">
        <v>363</v>
      </c>
      <c r="D55" s="323" t="s">
        <v>188</v>
      </c>
      <c r="E55" s="324" t="s">
        <v>364</v>
      </c>
      <c r="F55" s="325">
        <v>3722.8999999999996</v>
      </c>
      <c r="G55" s="325"/>
      <c r="H55" s="326"/>
      <c r="I55" s="329"/>
      <c r="J55" s="333"/>
      <c r="K55" s="329">
        <v>818</v>
      </c>
      <c r="L55" s="330"/>
      <c r="M55" s="331">
        <f t="shared" si="0"/>
        <v>4540.9</v>
      </c>
      <c r="N55" s="326"/>
      <c r="O55" s="326"/>
      <c r="P55" s="326"/>
      <c r="Q55" s="326"/>
      <c r="R55" s="332">
        <f t="shared" si="1"/>
        <v>4540.9</v>
      </c>
      <c r="S55" s="325">
        <v>1160.94</v>
      </c>
      <c r="T55" s="332">
        <f t="shared" si="2"/>
        <v>3379.9599999999996</v>
      </c>
      <c r="U55" s="333"/>
      <c r="V55" s="325">
        <v>335.06</v>
      </c>
      <c r="W55" s="325">
        <v>13.03</v>
      </c>
      <c r="X55" s="325"/>
      <c r="Y55" s="325">
        <v>21.97</v>
      </c>
    </row>
    <row r="56" spans="1:25" ht="18.75" customHeight="1">
      <c r="A56" s="322" t="s">
        <v>365</v>
      </c>
      <c r="B56" s="323" t="s">
        <v>366</v>
      </c>
      <c r="C56" s="322" t="s">
        <v>367</v>
      </c>
      <c r="D56" s="323" t="s">
        <v>235</v>
      </c>
      <c r="E56" s="324" t="s">
        <v>329</v>
      </c>
      <c r="F56" s="325">
        <v>776.7</v>
      </c>
      <c r="G56" s="325">
        <v>485.94</v>
      </c>
      <c r="H56" s="326"/>
      <c r="I56" s="329"/>
      <c r="J56" s="333"/>
      <c r="K56" s="329">
        <v>1118</v>
      </c>
      <c r="L56" s="330"/>
      <c r="M56" s="331">
        <f t="shared" si="0"/>
        <v>2380.6400000000003</v>
      </c>
      <c r="N56" s="326"/>
      <c r="O56" s="326"/>
      <c r="P56" s="326"/>
      <c r="Q56" s="326"/>
      <c r="R56" s="332">
        <f t="shared" si="1"/>
        <v>2380.6400000000003</v>
      </c>
      <c r="S56" s="325">
        <v>1565.22</v>
      </c>
      <c r="T56" s="332">
        <f t="shared" si="2"/>
        <v>815.4200000000003</v>
      </c>
      <c r="U56" s="333"/>
      <c r="V56" s="325">
        <v>69.62</v>
      </c>
      <c r="W56" s="325">
        <v>2.71</v>
      </c>
      <c r="X56" s="325"/>
      <c r="Y56" s="325">
        <v>4.56</v>
      </c>
    </row>
    <row r="57" spans="1:25" ht="18.75" customHeight="1">
      <c r="A57" s="322" t="s">
        <v>368</v>
      </c>
      <c r="B57" s="323" t="s">
        <v>369</v>
      </c>
      <c r="C57" s="322" t="s">
        <v>370</v>
      </c>
      <c r="D57" s="323" t="s">
        <v>197</v>
      </c>
      <c r="E57" s="324" t="s">
        <v>204</v>
      </c>
      <c r="F57" s="325">
        <v>799.78</v>
      </c>
      <c r="G57" s="325">
        <v>237.8</v>
      </c>
      <c r="H57" s="326"/>
      <c r="I57" s="329"/>
      <c r="J57" s="333"/>
      <c r="K57" s="329">
        <v>1118</v>
      </c>
      <c r="L57" s="330"/>
      <c r="M57" s="331">
        <f t="shared" si="0"/>
        <v>2155.58</v>
      </c>
      <c r="N57" s="326"/>
      <c r="O57" s="326"/>
      <c r="P57" s="326"/>
      <c r="Q57" s="326"/>
      <c r="R57" s="332">
        <f t="shared" si="1"/>
        <v>2155.58</v>
      </c>
      <c r="S57" s="325">
        <v>102.58</v>
      </c>
      <c r="T57" s="332">
        <f t="shared" si="2"/>
        <v>2053</v>
      </c>
      <c r="U57" s="333"/>
      <c r="V57" s="325">
        <v>71.02</v>
      </c>
      <c r="W57" s="325">
        <v>2.79</v>
      </c>
      <c r="X57" s="325"/>
      <c r="Y57" s="325">
        <v>4.66</v>
      </c>
    </row>
    <row r="58" spans="1:25" ht="18.75" customHeight="1">
      <c r="A58" s="322" t="s">
        <v>371</v>
      </c>
      <c r="B58" s="323" t="s">
        <v>372</v>
      </c>
      <c r="C58" s="322" t="s">
        <v>373</v>
      </c>
      <c r="D58" s="323" t="s">
        <v>197</v>
      </c>
      <c r="E58" s="324" t="s">
        <v>204</v>
      </c>
      <c r="F58" s="325">
        <v>818.84</v>
      </c>
      <c r="G58" s="325">
        <v>551.94</v>
      </c>
      <c r="H58" s="326"/>
      <c r="I58" s="329"/>
      <c r="J58" s="333"/>
      <c r="K58" s="329">
        <v>1118</v>
      </c>
      <c r="L58" s="330"/>
      <c r="M58" s="331">
        <f t="shared" si="0"/>
        <v>2488.78</v>
      </c>
      <c r="N58" s="326"/>
      <c r="O58" s="326"/>
      <c r="P58" s="326"/>
      <c r="Q58" s="326"/>
      <c r="R58" s="332">
        <f t="shared" si="1"/>
        <v>2488.78</v>
      </c>
      <c r="S58" s="325">
        <v>120.06</v>
      </c>
      <c r="T58" s="332">
        <f t="shared" si="2"/>
        <v>2368.7200000000003</v>
      </c>
      <c r="U58" s="333"/>
      <c r="V58" s="325">
        <v>72.73</v>
      </c>
      <c r="W58" s="325">
        <v>2.86</v>
      </c>
      <c r="X58" s="325"/>
      <c r="Y58" s="325">
        <v>4.77</v>
      </c>
    </row>
    <row r="59" spans="1:25" ht="18.75" customHeight="1">
      <c r="A59" s="322" t="s">
        <v>374</v>
      </c>
      <c r="B59" s="323" t="s">
        <v>375</v>
      </c>
      <c r="C59" s="322" t="s">
        <v>376</v>
      </c>
      <c r="D59" s="323" t="s">
        <v>197</v>
      </c>
      <c r="E59" s="324" t="s">
        <v>204</v>
      </c>
      <c r="F59" s="325">
        <v>818.84</v>
      </c>
      <c r="G59" s="325">
        <v>585.61</v>
      </c>
      <c r="H59" s="326"/>
      <c r="I59" s="329"/>
      <c r="J59" s="333"/>
      <c r="K59" s="329">
        <v>1118</v>
      </c>
      <c r="L59" s="330"/>
      <c r="M59" s="331">
        <f t="shared" si="0"/>
        <v>2522.45</v>
      </c>
      <c r="N59" s="326"/>
      <c r="O59" s="326"/>
      <c r="P59" s="326"/>
      <c r="Q59" s="326"/>
      <c r="R59" s="332">
        <f t="shared" si="1"/>
        <v>2522.45</v>
      </c>
      <c r="S59" s="325">
        <v>161.69</v>
      </c>
      <c r="T59" s="332">
        <f t="shared" si="2"/>
        <v>2360.7599999999998</v>
      </c>
      <c r="U59" s="333"/>
      <c r="V59" s="325">
        <v>72.73</v>
      </c>
      <c r="W59" s="325">
        <v>2.86</v>
      </c>
      <c r="X59" s="325"/>
      <c r="Y59" s="325">
        <v>4.77</v>
      </c>
    </row>
    <row r="60" spans="1:25" ht="18.75" customHeight="1">
      <c r="A60" s="322" t="s">
        <v>377</v>
      </c>
      <c r="B60" s="323" t="s">
        <v>378</v>
      </c>
      <c r="C60" s="322" t="s">
        <v>379</v>
      </c>
      <c r="D60" s="323" t="s">
        <v>245</v>
      </c>
      <c r="E60" s="324" t="s">
        <v>204</v>
      </c>
      <c r="F60" s="325">
        <v>754.34</v>
      </c>
      <c r="G60" s="325"/>
      <c r="H60" s="326"/>
      <c r="I60" s="329">
        <v>2458</v>
      </c>
      <c r="J60" s="333"/>
      <c r="K60" s="329"/>
      <c r="L60" s="330"/>
      <c r="M60" s="331">
        <f t="shared" si="0"/>
        <v>3212.34</v>
      </c>
      <c r="N60" s="326"/>
      <c r="O60" s="326"/>
      <c r="P60" s="326"/>
      <c r="Q60" s="326"/>
      <c r="R60" s="332">
        <f t="shared" si="1"/>
        <v>3212.34</v>
      </c>
      <c r="S60" s="325">
        <v>394.95</v>
      </c>
      <c r="T60" s="332">
        <f t="shared" si="2"/>
        <v>2817.3900000000003</v>
      </c>
      <c r="U60" s="333"/>
      <c r="V60" s="325">
        <v>67.5</v>
      </c>
      <c r="W60" s="325"/>
      <c r="X60" s="325">
        <v>1.13</v>
      </c>
      <c r="Y60" s="325">
        <v>4.39</v>
      </c>
    </row>
    <row r="61" spans="1:25" ht="18.75" customHeight="1">
      <c r="A61" s="322" t="s">
        <v>380</v>
      </c>
      <c r="B61" s="323" t="s">
        <v>381</v>
      </c>
      <c r="C61" s="322" t="s">
        <v>382</v>
      </c>
      <c r="D61" s="323" t="s">
        <v>197</v>
      </c>
      <c r="E61" s="324" t="s">
        <v>249</v>
      </c>
      <c r="F61" s="325">
        <v>860.91</v>
      </c>
      <c r="G61" s="325">
        <v>552.94</v>
      </c>
      <c r="H61" s="326"/>
      <c r="I61" s="329"/>
      <c r="J61" s="333"/>
      <c r="K61" s="329">
        <v>1118</v>
      </c>
      <c r="L61" s="330"/>
      <c r="M61" s="331">
        <f t="shared" si="0"/>
        <v>2531.85</v>
      </c>
      <c r="N61" s="326"/>
      <c r="O61" s="326"/>
      <c r="P61" s="326"/>
      <c r="Q61" s="326"/>
      <c r="R61" s="332">
        <f t="shared" si="1"/>
        <v>2531.85</v>
      </c>
      <c r="S61" s="325">
        <v>908.79</v>
      </c>
      <c r="T61" s="332">
        <f t="shared" si="2"/>
        <v>1623.06</v>
      </c>
      <c r="U61" s="333"/>
      <c r="V61" s="325">
        <v>76.07</v>
      </c>
      <c r="W61" s="325">
        <v>3</v>
      </c>
      <c r="X61" s="325"/>
      <c r="Y61" s="325">
        <v>4.99</v>
      </c>
    </row>
    <row r="62" spans="1:25" ht="18.75" customHeight="1">
      <c r="A62" s="322" t="s">
        <v>383</v>
      </c>
      <c r="B62" s="323" t="s">
        <v>384</v>
      </c>
      <c r="C62" s="322" t="s">
        <v>385</v>
      </c>
      <c r="D62" s="323" t="s">
        <v>208</v>
      </c>
      <c r="E62" s="324" t="s">
        <v>225</v>
      </c>
      <c r="F62" s="325">
        <v>811.22</v>
      </c>
      <c r="G62" s="325">
        <v>312.39</v>
      </c>
      <c r="H62" s="326"/>
      <c r="I62" s="327"/>
      <c r="J62" s="328"/>
      <c r="K62" s="329">
        <v>1118</v>
      </c>
      <c r="L62" s="330"/>
      <c r="M62" s="331">
        <f t="shared" si="0"/>
        <v>2241.61</v>
      </c>
      <c r="N62" s="326"/>
      <c r="O62" s="326"/>
      <c r="P62" s="326"/>
      <c r="Q62" s="326"/>
      <c r="R62" s="332">
        <f t="shared" si="1"/>
        <v>2241.61</v>
      </c>
      <c r="S62" s="325">
        <v>1015.74</v>
      </c>
      <c r="T62" s="332">
        <f t="shared" si="2"/>
        <v>1225.8700000000001</v>
      </c>
      <c r="U62" s="328"/>
      <c r="V62" s="325">
        <v>72.73</v>
      </c>
      <c r="W62" s="325">
        <v>2.83</v>
      </c>
      <c r="X62" s="325"/>
      <c r="Y62" s="325">
        <v>4.77</v>
      </c>
    </row>
    <row r="63" spans="1:25" ht="18.75" customHeight="1">
      <c r="A63" s="322" t="s">
        <v>386</v>
      </c>
      <c r="B63" s="323" t="s">
        <v>387</v>
      </c>
      <c r="C63" s="322" t="s">
        <v>388</v>
      </c>
      <c r="D63" s="323" t="s">
        <v>192</v>
      </c>
      <c r="E63" s="324" t="s">
        <v>286</v>
      </c>
      <c r="F63" s="325">
        <v>923.18</v>
      </c>
      <c r="G63" s="325">
        <v>410.94</v>
      </c>
      <c r="H63" s="326"/>
      <c r="I63" s="329"/>
      <c r="J63" s="333"/>
      <c r="K63" s="329">
        <v>1118</v>
      </c>
      <c r="L63" s="330"/>
      <c r="M63" s="331">
        <f t="shared" si="0"/>
        <v>2452.12</v>
      </c>
      <c r="N63" s="326"/>
      <c r="O63" s="326"/>
      <c r="P63" s="326"/>
      <c r="Q63" s="326"/>
      <c r="R63" s="332">
        <f t="shared" si="1"/>
        <v>2452.12</v>
      </c>
      <c r="S63" s="325">
        <v>211.01999999999998</v>
      </c>
      <c r="T63" s="332">
        <f t="shared" si="2"/>
        <v>2241.1</v>
      </c>
      <c r="U63" s="328"/>
      <c r="V63" s="325">
        <v>80.32</v>
      </c>
      <c r="W63" s="325">
        <v>3.22</v>
      </c>
      <c r="X63" s="325"/>
      <c r="Y63" s="325">
        <v>5.27</v>
      </c>
    </row>
    <row r="64" spans="1:25" ht="18.75" customHeight="1">
      <c r="A64" s="322" t="s">
        <v>389</v>
      </c>
      <c r="B64" s="323" t="s">
        <v>390</v>
      </c>
      <c r="C64" s="322" t="s">
        <v>391</v>
      </c>
      <c r="D64" s="323" t="s">
        <v>213</v>
      </c>
      <c r="E64" s="324" t="s">
        <v>214</v>
      </c>
      <c r="F64" s="325">
        <v>940.2299999999999</v>
      </c>
      <c r="G64" s="325"/>
      <c r="H64" s="326"/>
      <c r="I64" s="329"/>
      <c r="J64" s="333"/>
      <c r="K64" s="329">
        <v>1118</v>
      </c>
      <c r="L64" s="330"/>
      <c r="M64" s="331">
        <f t="shared" si="0"/>
        <v>2058.23</v>
      </c>
      <c r="N64" s="326"/>
      <c r="O64" s="326"/>
      <c r="P64" s="326"/>
      <c r="Q64" s="326"/>
      <c r="R64" s="332">
        <f t="shared" si="1"/>
        <v>2058.23</v>
      </c>
      <c r="S64" s="325">
        <v>126.29</v>
      </c>
      <c r="T64" s="332">
        <f t="shared" si="2"/>
        <v>1931.94</v>
      </c>
      <c r="U64" s="333" t="s">
        <v>314</v>
      </c>
      <c r="V64" s="325">
        <v>76.69</v>
      </c>
      <c r="W64" s="325">
        <v>3.1</v>
      </c>
      <c r="X64" s="325"/>
      <c r="Y64" s="325">
        <v>5.03</v>
      </c>
    </row>
    <row r="65" spans="1:25" ht="18.75" customHeight="1">
      <c r="A65" s="322" t="s">
        <v>392</v>
      </c>
      <c r="B65" s="323" t="s">
        <v>393</v>
      </c>
      <c r="C65" s="322" t="s">
        <v>394</v>
      </c>
      <c r="D65" s="323" t="s">
        <v>360</v>
      </c>
      <c r="E65" s="324" t="s">
        <v>249</v>
      </c>
      <c r="F65" s="325">
        <v>840.11</v>
      </c>
      <c r="G65" s="325"/>
      <c r="H65" s="326"/>
      <c r="I65" s="329"/>
      <c r="J65" s="333"/>
      <c r="K65" s="329">
        <v>1118</v>
      </c>
      <c r="L65" s="330"/>
      <c r="M65" s="331">
        <f t="shared" si="0"/>
        <v>1958.1100000000001</v>
      </c>
      <c r="N65" s="326"/>
      <c r="O65" s="326"/>
      <c r="P65" s="326"/>
      <c r="Q65" s="326"/>
      <c r="R65" s="332">
        <f t="shared" si="1"/>
        <v>1958.1100000000001</v>
      </c>
      <c r="S65" s="325">
        <v>1256.04</v>
      </c>
      <c r="T65" s="332">
        <f t="shared" si="2"/>
        <v>702.0700000000002</v>
      </c>
      <c r="U65" s="328"/>
      <c r="V65" s="325">
        <v>74.2</v>
      </c>
      <c r="W65" s="325">
        <v>2.93</v>
      </c>
      <c r="X65" s="325"/>
      <c r="Y65" s="325">
        <v>4.86</v>
      </c>
    </row>
    <row r="66" spans="1:25" ht="18.75" customHeight="1">
      <c r="A66" s="322" t="s">
        <v>395</v>
      </c>
      <c r="B66" s="323" t="s">
        <v>396</v>
      </c>
      <c r="C66" s="322" t="s">
        <v>397</v>
      </c>
      <c r="D66" s="323" t="s">
        <v>197</v>
      </c>
      <c r="E66" s="324" t="s">
        <v>204</v>
      </c>
      <c r="F66" s="325">
        <v>789.5</v>
      </c>
      <c r="G66" s="325">
        <v>575.72</v>
      </c>
      <c r="H66" s="326"/>
      <c r="I66" s="329"/>
      <c r="J66" s="333"/>
      <c r="K66" s="329">
        <v>1118</v>
      </c>
      <c r="L66" s="330"/>
      <c r="M66" s="331">
        <f t="shared" si="0"/>
        <v>2483.2200000000003</v>
      </c>
      <c r="N66" s="326"/>
      <c r="O66" s="326"/>
      <c r="P66" s="326"/>
      <c r="Q66" s="326"/>
      <c r="R66" s="332">
        <f t="shared" si="1"/>
        <v>2483.2200000000003</v>
      </c>
      <c r="S66" s="325">
        <v>1313.19</v>
      </c>
      <c r="T66" s="332">
        <f t="shared" si="2"/>
        <v>1170.0300000000002</v>
      </c>
      <c r="U66" s="333"/>
      <c r="V66" s="325">
        <v>70.09</v>
      </c>
      <c r="W66" s="325">
        <v>2.75</v>
      </c>
      <c r="X66" s="325"/>
      <c r="Y66" s="325">
        <v>4.59</v>
      </c>
    </row>
    <row r="67" spans="1:25" ht="18.75" customHeight="1">
      <c r="A67" s="322" t="s">
        <v>398</v>
      </c>
      <c r="B67" s="323" t="s">
        <v>399</v>
      </c>
      <c r="C67" s="322" t="s">
        <v>400</v>
      </c>
      <c r="D67" s="323" t="s">
        <v>213</v>
      </c>
      <c r="E67" s="324">
        <v>10</v>
      </c>
      <c r="F67" s="325">
        <v>1617.93</v>
      </c>
      <c r="G67" s="325"/>
      <c r="H67" s="326"/>
      <c r="I67" s="329"/>
      <c r="J67" s="333"/>
      <c r="K67" s="329">
        <v>1118</v>
      </c>
      <c r="L67" s="330"/>
      <c r="M67" s="331">
        <f t="shared" si="0"/>
        <v>2735.9300000000003</v>
      </c>
      <c r="N67" s="326"/>
      <c r="O67" s="326"/>
      <c r="P67" s="326"/>
      <c r="Q67" s="326"/>
      <c r="R67" s="332">
        <f t="shared" si="1"/>
        <v>2735.9300000000003</v>
      </c>
      <c r="S67" s="325">
        <v>292.37</v>
      </c>
      <c r="T67" s="332">
        <f t="shared" si="2"/>
        <v>2443.5600000000004</v>
      </c>
      <c r="U67" s="333"/>
      <c r="V67" s="325">
        <v>145.61</v>
      </c>
      <c r="W67" s="325">
        <v>5.66</v>
      </c>
      <c r="X67" s="325"/>
      <c r="Y67" s="325">
        <v>9.55</v>
      </c>
    </row>
    <row r="68" spans="1:25" ht="18.75" customHeight="1">
      <c r="A68" s="322" t="s">
        <v>401</v>
      </c>
      <c r="B68" s="323" t="s">
        <v>402</v>
      </c>
      <c r="C68" s="322" t="s">
        <v>403</v>
      </c>
      <c r="D68" s="323" t="s">
        <v>224</v>
      </c>
      <c r="E68" s="324" t="s">
        <v>225</v>
      </c>
      <c r="F68" s="325">
        <v>763.24</v>
      </c>
      <c r="G68" s="325">
        <v>338.3</v>
      </c>
      <c r="H68" s="326"/>
      <c r="I68" s="329"/>
      <c r="J68" s="333"/>
      <c r="K68" s="329">
        <v>1118</v>
      </c>
      <c r="L68" s="330"/>
      <c r="M68" s="331">
        <f t="shared" si="0"/>
        <v>2219.54</v>
      </c>
      <c r="N68" s="326"/>
      <c r="O68" s="326"/>
      <c r="P68" s="326"/>
      <c r="Q68" s="326"/>
      <c r="R68" s="332">
        <f t="shared" si="1"/>
        <v>2219.54</v>
      </c>
      <c r="S68" s="325">
        <v>550.77</v>
      </c>
      <c r="T68" s="332">
        <f t="shared" si="2"/>
        <v>1668.77</v>
      </c>
      <c r="U68" s="333" t="s">
        <v>404</v>
      </c>
      <c r="V68" s="325">
        <v>68.41</v>
      </c>
      <c r="W68" s="325">
        <v>2.66</v>
      </c>
      <c r="X68" s="325"/>
      <c r="Y68" s="325">
        <v>4.48</v>
      </c>
    </row>
    <row r="69" spans="1:25" ht="18.75" customHeight="1">
      <c r="A69" s="322" t="s">
        <v>405</v>
      </c>
      <c r="B69" s="323" t="s">
        <v>406</v>
      </c>
      <c r="C69" s="322" t="s">
        <v>407</v>
      </c>
      <c r="D69" s="323" t="s">
        <v>224</v>
      </c>
      <c r="E69" s="324" t="s">
        <v>198</v>
      </c>
      <c r="F69" s="325">
        <v>771.1700000000001</v>
      </c>
      <c r="G69" s="325">
        <v>532.22</v>
      </c>
      <c r="H69" s="326"/>
      <c r="I69" s="329"/>
      <c r="J69" s="333"/>
      <c r="K69" s="329">
        <v>1118</v>
      </c>
      <c r="L69" s="330"/>
      <c r="M69" s="331">
        <f t="shared" si="0"/>
        <v>2421.3900000000003</v>
      </c>
      <c r="N69" s="326"/>
      <c r="O69" s="326"/>
      <c r="P69" s="326"/>
      <c r="Q69" s="326"/>
      <c r="R69" s="332">
        <f t="shared" si="1"/>
        <v>2421.3900000000003</v>
      </c>
      <c r="S69" s="325">
        <v>648.81</v>
      </c>
      <c r="T69" s="332">
        <f t="shared" si="2"/>
        <v>1772.5800000000004</v>
      </c>
      <c r="U69" s="333" t="s">
        <v>408</v>
      </c>
      <c r="V69" s="325">
        <v>69.13</v>
      </c>
      <c r="W69" s="325">
        <v>2.69</v>
      </c>
      <c r="X69" s="325"/>
      <c r="Y69" s="325">
        <v>4.53</v>
      </c>
    </row>
    <row r="70" spans="1:25" ht="18.75" customHeight="1">
      <c r="A70" s="322" t="s">
        <v>409</v>
      </c>
      <c r="B70" s="323" t="s">
        <v>410</v>
      </c>
      <c r="C70" s="322" t="s">
        <v>411</v>
      </c>
      <c r="D70" s="323" t="s">
        <v>197</v>
      </c>
      <c r="E70" s="324" t="s">
        <v>198</v>
      </c>
      <c r="F70" s="325">
        <v>819.0400000000001</v>
      </c>
      <c r="G70" s="325">
        <v>462.8</v>
      </c>
      <c r="H70" s="326"/>
      <c r="I70" s="329"/>
      <c r="J70" s="333"/>
      <c r="K70" s="329">
        <v>1118</v>
      </c>
      <c r="L70" s="330"/>
      <c r="M70" s="331">
        <f t="shared" si="0"/>
        <v>2399.84</v>
      </c>
      <c r="N70" s="326"/>
      <c r="O70" s="326"/>
      <c r="P70" s="326"/>
      <c r="Q70" s="326"/>
      <c r="R70" s="332">
        <f t="shared" si="1"/>
        <v>2399.84</v>
      </c>
      <c r="S70" s="325">
        <v>141.20999999999998</v>
      </c>
      <c r="T70" s="332">
        <f t="shared" si="2"/>
        <v>2258.63</v>
      </c>
      <c r="U70" s="333"/>
      <c r="V70" s="325">
        <v>73.43</v>
      </c>
      <c r="W70" s="325">
        <v>2.86</v>
      </c>
      <c r="X70" s="325"/>
      <c r="Y70" s="325">
        <v>4.81</v>
      </c>
    </row>
    <row r="71" spans="1:25" ht="18.75" customHeight="1">
      <c r="A71" s="322" t="s">
        <v>412</v>
      </c>
      <c r="B71" s="323" t="s">
        <v>413</v>
      </c>
      <c r="C71" s="322" t="s">
        <v>414</v>
      </c>
      <c r="D71" s="323" t="s">
        <v>240</v>
      </c>
      <c r="E71" s="324" t="s">
        <v>241</v>
      </c>
      <c r="F71" s="325">
        <v>1016.78</v>
      </c>
      <c r="G71" s="325">
        <v>893.86</v>
      </c>
      <c r="H71" s="326"/>
      <c r="I71" s="329"/>
      <c r="J71" s="333"/>
      <c r="K71" s="329">
        <v>1118</v>
      </c>
      <c r="L71" s="330"/>
      <c r="M71" s="331">
        <f t="shared" si="0"/>
        <v>3028.64</v>
      </c>
      <c r="N71" s="326"/>
      <c r="O71" s="326"/>
      <c r="P71" s="326"/>
      <c r="Q71" s="326"/>
      <c r="R71" s="332">
        <f t="shared" si="1"/>
        <v>3028.64</v>
      </c>
      <c r="S71" s="325">
        <v>287.73</v>
      </c>
      <c r="T71" s="332">
        <f t="shared" si="2"/>
        <v>2740.91</v>
      </c>
      <c r="U71" s="333"/>
      <c r="V71" s="325">
        <v>83.58</v>
      </c>
      <c r="W71" s="325">
        <v>3.37</v>
      </c>
      <c r="X71" s="325"/>
      <c r="Y71" s="325">
        <v>5.48</v>
      </c>
    </row>
    <row r="72" spans="1:25" ht="18.75" customHeight="1">
      <c r="A72" s="322" t="s">
        <v>415</v>
      </c>
      <c r="B72" s="323" t="s">
        <v>416</v>
      </c>
      <c r="C72" s="322" t="s">
        <v>417</v>
      </c>
      <c r="D72" s="323" t="s">
        <v>197</v>
      </c>
      <c r="E72" s="324" t="s">
        <v>204</v>
      </c>
      <c r="F72" s="325">
        <v>1328.94</v>
      </c>
      <c r="G72" s="325"/>
      <c r="H72" s="326"/>
      <c r="I72" s="329"/>
      <c r="J72" s="333"/>
      <c r="K72" s="329">
        <v>1118</v>
      </c>
      <c r="L72" s="330"/>
      <c r="M72" s="331">
        <f t="shared" si="0"/>
        <v>2446.94</v>
      </c>
      <c r="N72" s="326"/>
      <c r="O72" s="326"/>
      <c r="P72" s="326"/>
      <c r="Q72" s="326"/>
      <c r="R72" s="332">
        <f t="shared" si="1"/>
        <v>2446.94</v>
      </c>
      <c r="S72" s="325">
        <v>1752.47</v>
      </c>
      <c r="T72" s="332">
        <f t="shared" si="2"/>
        <v>694.47</v>
      </c>
      <c r="U72" s="333"/>
      <c r="V72" s="325">
        <v>119.6</v>
      </c>
      <c r="W72" s="325">
        <v>4.65</v>
      </c>
      <c r="X72" s="325"/>
      <c r="Y72" s="325">
        <v>7.84</v>
      </c>
    </row>
    <row r="73" spans="1:25" ht="18.75" customHeight="1">
      <c r="A73" s="322" t="s">
        <v>418</v>
      </c>
      <c r="B73" s="323" t="s">
        <v>419</v>
      </c>
      <c r="C73" s="322" t="s">
        <v>420</v>
      </c>
      <c r="D73" s="323" t="s">
        <v>230</v>
      </c>
      <c r="E73" s="324" t="s">
        <v>269</v>
      </c>
      <c r="F73" s="325">
        <v>939.3299999999999</v>
      </c>
      <c r="G73" s="325">
        <v>517.4</v>
      </c>
      <c r="H73" s="326"/>
      <c r="I73" s="329"/>
      <c r="J73" s="333"/>
      <c r="K73" s="329">
        <v>1118</v>
      </c>
      <c r="L73" s="330"/>
      <c r="M73" s="331">
        <f t="shared" si="0"/>
        <v>2574.73</v>
      </c>
      <c r="N73" s="326"/>
      <c r="O73" s="326"/>
      <c r="P73" s="326"/>
      <c r="Q73" s="326"/>
      <c r="R73" s="332">
        <f t="shared" si="1"/>
        <v>2574.73</v>
      </c>
      <c r="S73" s="325">
        <v>1182.5500000000002</v>
      </c>
      <c r="T73" s="332">
        <f t="shared" si="2"/>
        <v>1392.1799999999998</v>
      </c>
      <c r="U73" s="333"/>
      <c r="V73" s="325">
        <v>76.61</v>
      </c>
      <c r="W73" s="325">
        <v>3.1</v>
      </c>
      <c r="X73" s="325"/>
      <c r="Y73" s="325">
        <v>5.02</v>
      </c>
    </row>
    <row r="74" spans="1:25" ht="18.75" customHeight="1">
      <c r="A74" s="322" t="s">
        <v>421</v>
      </c>
      <c r="B74" s="323" t="s">
        <v>422</v>
      </c>
      <c r="C74" s="322" t="s">
        <v>423</v>
      </c>
      <c r="D74" s="323" t="s">
        <v>192</v>
      </c>
      <c r="E74" s="324" t="s">
        <v>193</v>
      </c>
      <c r="F74" s="325">
        <v>946.6099999999999</v>
      </c>
      <c r="G74" s="325"/>
      <c r="H74" s="326"/>
      <c r="I74" s="329"/>
      <c r="J74" s="333"/>
      <c r="K74" s="329"/>
      <c r="L74" s="330"/>
      <c r="M74" s="331">
        <f t="shared" si="0"/>
        <v>946.6099999999999</v>
      </c>
      <c r="N74" s="326"/>
      <c r="O74" s="326"/>
      <c r="P74" s="326"/>
      <c r="Q74" s="326"/>
      <c r="R74" s="332">
        <f t="shared" si="1"/>
        <v>946.6099999999999</v>
      </c>
      <c r="S74" s="325">
        <v>249.43</v>
      </c>
      <c r="T74" s="332">
        <f t="shared" si="2"/>
        <v>697.1799999999998</v>
      </c>
      <c r="U74" s="333"/>
      <c r="V74" s="325">
        <v>79.22</v>
      </c>
      <c r="W74" s="325">
        <v>3.16</v>
      </c>
      <c r="X74" s="325"/>
      <c r="Y74" s="325">
        <v>5.19</v>
      </c>
    </row>
    <row r="75" spans="1:25" ht="18.75" customHeight="1">
      <c r="A75" s="322" t="s">
        <v>424</v>
      </c>
      <c r="B75" s="323" t="s">
        <v>425</v>
      </c>
      <c r="C75" s="322" t="s">
        <v>426</v>
      </c>
      <c r="D75" s="323" t="s">
        <v>213</v>
      </c>
      <c r="E75" s="324" t="s">
        <v>241</v>
      </c>
      <c r="F75" s="325">
        <v>1013.7699999999999</v>
      </c>
      <c r="G75" s="325">
        <v>934.49</v>
      </c>
      <c r="H75" s="326"/>
      <c r="I75" s="329"/>
      <c r="J75" s="333"/>
      <c r="K75" s="329">
        <v>1118</v>
      </c>
      <c r="L75" s="330"/>
      <c r="M75" s="331">
        <f aca="true" t="shared" si="3" ref="M75:M138">SUM(F75:L75)</f>
        <v>3066.2599999999998</v>
      </c>
      <c r="N75" s="326"/>
      <c r="O75" s="326"/>
      <c r="P75" s="326"/>
      <c r="Q75" s="326"/>
      <c r="R75" s="332">
        <f aca="true" t="shared" si="4" ref="R75:R138">SUM(M75:Q75)</f>
        <v>3066.2599999999998</v>
      </c>
      <c r="S75" s="325">
        <v>200.18</v>
      </c>
      <c r="T75" s="332">
        <f aca="true" t="shared" si="5" ref="T75:T138">R75-S75</f>
        <v>2866.08</v>
      </c>
      <c r="U75" s="333"/>
      <c r="V75" s="325">
        <v>83.31</v>
      </c>
      <c r="W75" s="325">
        <v>3.36</v>
      </c>
      <c r="X75" s="325"/>
      <c r="Y75" s="325">
        <v>5.46</v>
      </c>
    </row>
    <row r="76" spans="1:25" ht="18.75" customHeight="1">
      <c r="A76" s="322" t="s">
        <v>427</v>
      </c>
      <c r="B76" s="323" t="s">
        <v>428</v>
      </c>
      <c r="C76" s="322" t="s">
        <v>429</v>
      </c>
      <c r="D76" s="323" t="s">
        <v>240</v>
      </c>
      <c r="E76" s="324" t="s">
        <v>430</v>
      </c>
      <c r="F76" s="325">
        <v>1034.4099999999999</v>
      </c>
      <c r="G76" s="325">
        <v>935</v>
      </c>
      <c r="H76" s="326"/>
      <c r="I76" s="329"/>
      <c r="J76" s="333"/>
      <c r="K76" s="329">
        <v>1118</v>
      </c>
      <c r="L76" s="330"/>
      <c r="M76" s="331">
        <f t="shared" si="3"/>
        <v>3087.41</v>
      </c>
      <c r="N76" s="326"/>
      <c r="O76" s="326"/>
      <c r="P76" s="326"/>
      <c r="Q76" s="326"/>
      <c r="R76" s="332">
        <f t="shared" si="4"/>
        <v>3087.41</v>
      </c>
      <c r="S76" s="325">
        <v>1275.39</v>
      </c>
      <c r="T76" s="332">
        <f t="shared" si="5"/>
        <v>1812.0199999999998</v>
      </c>
      <c r="U76" s="333"/>
      <c r="V76" s="325">
        <v>85.17</v>
      </c>
      <c r="W76" s="325">
        <v>3.43</v>
      </c>
      <c r="X76" s="325"/>
      <c r="Y76" s="325">
        <v>5.58</v>
      </c>
    </row>
    <row r="77" spans="1:25" ht="18.75" customHeight="1">
      <c r="A77" s="322" t="s">
        <v>431</v>
      </c>
      <c r="B77" s="323" t="s">
        <v>432</v>
      </c>
      <c r="C77" s="322" t="s">
        <v>433</v>
      </c>
      <c r="D77" s="323" t="s">
        <v>235</v>
      </c>
      <c r="E77" s="324" t="s">
        <v>434</v>
      </c>
      <c r="F77" s="325">
        <v>803.06</v>
      </c>
      <c r="G77" s="325">
        <v>485.94</v>
      </c>
      <c r="H77" s="326"/>
      <c r="I77" s="329"/>
      <c r="J77" s="333"/>
      <c r="K77" s="329">
        <v>1118</v>
      </c>
      <c r="L77" s="330"/>
      <c r="M77" s="331">
        <f t="shared" si="3"/>
        <v>2407</v>
      </c>
      <c r="N77" s="326"/>
      <c r="O77" s="326"/>
      <c r="P77" s="326"/>
      <c r="Q77" s="326"/>
      <c r="R77" s="332">
        <f t="shared" si="4"/>
        <v>2407</v>
      </c>
      <c r="S77" s="325">
        <v>2134.6099999999997</v>
      </c>
      <c r="T77" s="332">
        <f t="shared" si="5"/>
        <v>272.3900000000003</v>
      </c>
      <c r="U77" s="333"/>
      <c r="V77" s="325">
        <v>72</v>
      </c>
      <c r="W77" s="325">
        <v>2.8</v>
      </c>
      <c r="X77" s="325"/>
      <c r="Y77" s="325">
        <v>4.72</v>
      </c>
    </row>
    <row r="78" spans="1:25" ht="18.75" customHeight="1">
      <c r="A78" s="322" t="s">
        <v>435</v>
      </c>
      <c r="B78" s="323" t="s">
        <v>436</v>
      </c>
      <c r="C78" s="322" t="s">
        <v>437</v>
      </c>
      <c r="D78" s="323" t="s">
        <v>240</v>
      </c>
      <c r="E78" s="324" t="s">
        <v>438</v>
      </c>
      <c r="F78" s="325">
        <v>3903.72</v>
      </c>
      <c r="G78" s="325">
        <v>484.12</v>
      </c>
      <c r="H78" s="326"/>
      <c r="I78" s="329"/>
      <c r="J78" s="333"/>
      <c r="K78" s="329">
        <v>1118</v>
      </c>
      <c r="L78" s="330"/>
      <c r="M78" s="331">
        <f t="shared" si="3"/>
        <v>5505.84</v>
      </c>
      <c r="N78" s="326"/>
      <c r="O78" s="326"/>
      <c r="P78" s="326"/>
      <c r="Q78" s="326"/>
      <c r="R78" s="332">
        <f t="shared" si="4"/>
        <v>5505.84</v>
      </c>
      <c r="S78" s="325">
        <v>185.57</v>
      </c>
      <c r="T78" s="332">
        <f t="shared" si="5"/>
        <v>5320.27</v>
      </c>
      <c r="U78" s="333"/>
      <c r="V78" s="325">
        <v>79.9</v>
      </c>
      <c r="W78" s="325">
        <v>3.23</v>
      </c>
      <c r="X78" s="325"/>
      <c r="Y78" s="325">
        <v>5.24</v>
      </c>
    </row>
    <row r="79" spans="1:25" ht="18.75" customHeight="1">
      <c r="A79" s="322" t="s">
        <v>439</v>
      </c>
      <c r="B79" s="323" t="s">
        <v>440</v>
      </c>
      <c r="C79" s="322" t="s">
        <v>441</v>
      </c>
      <c r="D79" s="323" t="s">
        <v>224</v>
      </c>
      <c r="E79" s="324" t="s">
        <v>225</v>
      </c>
      <c r="F79" s="325">
        <v>763.19</v>
      </c>
      <c r="G79" s="325">
        <v>266.11</v>
      </c>
      <c r="H79" s="326"/>
      <c r="I79" s="327"/>
      <c r="J79" s="328"/>
      <c r="K79" s="329">
        <v>1118</v>
      </c>
      <c r="L79" s="330"/>
      <c r="M79" s="331">
        <f t="shared" si="3"/>
        <v>2147.3</v>
      </c>
      <c r="N79" s="326"/>
      <c r="O79" s="326"/>
      <c r="P79" s="326"/>
      <c r="Q79" s="326"/>
      <c r="R79" s="332">
        <f t="shared" si="4"/>
        <v>2147.3</v>
      </c>
      <c r="S79" s="325">
        <v>1191.81</v>
      </c>
      <c r="T79" s="332">
        <f t="shared" si="5"/>
        <v>955.4900000000002</v>
      </c>
      <c r="U79" s="333"/>
      <c r="V79" s="325">
        <v>68.41</v>
      </c>
      <c r="W79" s="325">
        <v>2.66</v>
      </c>
      <c r="X79" s="325"/>
      <c r="Y79" s="325">
        <v>4.48</v>
      </c>
    </row>
    <row r="80" spans="1:25" ht="18.75" customHeight="1">
      <c r="A80" s="322" t="s">
        <v>442</v>
      </c>
      <c r="B80" s="323" t="s">
        <v>443</v>
      </c>
      <c r="C80" s="322" t="s">
        <v>444</v>
      </c>
      <c r="D80" s="323" t="s">
        <v>224</v>
      </c>
      <c r="E80" s="324" t="s">
        <v>198</v>
      </c>
      <c r="F80" s="325">
        <v>792.05</v>
      </c>
      <c r="G80" s="325">
        <v>543.79</v>
      </c>
      <c r="H80" s="326"/>
      <c r="I80" s="329"/>
      <c r="J80" s="333"/>
      <c r="K80" s="329">
        <v>1118</v>
      </c>
      <c r="L80" s="330"/>
      <c r="M80" s="331">
        <f t="shared" si="3"/>
        <v>2453.84</v>
      </c>
      <c r="N80" s="326"/>
      <c r="O80" s="326"/>
      <c r="P80" s="326"/>
      <c r="Q80" s="326"/>
      <c r="R80" s="332">
        <f t="shared" si="4"/>
        <v>2453.84</v>
      </c>
      <c r="S80" s="325">
        <v>117.56</v>
      </c>
      <c r="T80" s="332">
        <f t="shared" si="5"/>
        <v>2336.28</v>
      </c>
      <c r="U80" s="328"/>
      <c r="V80" s="325">
        <v>71.01</v>
      </c>
      <c r="W80" s="325">
        <v>2.76</v>
      </c>
      <c r="X80" s="325"/>
      <c r="Y80" s="325">
        <v>4.65</v>
      </c>
    </row>
    <row r="81" spans="1:25" ht="18.75" customHeight="1">
      <c r="A81" s="322" t="s">
        <v>445</v>
      </c>
      <c r="B81" s="323" t="s">
        <v>446</v>
      </c>
      <c r="C81" s="322" t="s">
        <v>447</v>
      </c>
      <c r="D81" s="323" t="s">
        <v>245</v>
      </c>
      <c r="E81" s="324" t="s">
        <v>249</v>
      </c>
      <c r="F81" s="325">
        <v>800.14</v>
      </c>
      <c r="G81" s="325"/>
      <c r="H81" s="326"/>
      <c r="I81" s="329"/>
      <c r="J81" s="333"/>
      <c r="K81" s="329">
        <v>1118</v>
      </c>
      <c r="L81" s="330"/>
      <c r="M81" s="331">
        <f t="shared" si="3"/>
        <v>1918.1399999999999</v>
      </c>
      <c r="N81" s="326"/>
      <c r="O81" s="326"/>
      <c r="P81" s="326"/>
      <c r="Q81" s="326"/>
      <c r="R81" s="332">
        <f t="shared" si="4"/>
        <v>1918.1399999999999</v>
      </c>
      <c r="S81" s="325">
        <v>986.5799999999999</v>
      </c>
      <c r="T81" s="332">
        <f t="shared" si="5"/>
        <v>931.56</v>
      </c>
      <c r="U81" s="333"/>
      <c r="V81" s="325">
        <v>70.6</v>
      </c>
      <c r="W81" s="325"/>
      <c r="X81" s="325">
        <v>1.2</v>
      </c>
      <c r="Y81" s="325">
        <v>4.63</v>
      </c>
    </row>
    <row r="82" spans="1:25" ht="18.75" customHeight="1">
      <c r="A82" s="322" t="s">
        <v>448</v>
      </c>
      <c r="B82" s="323" t="s">
        <v>449</v>
      </c>
      <c r="C82" s="322" t="s">
        <v>450</v>
      </c>
      <c r="D82" s="323" t="s">
        <v>197</v>
      </c>
      <c r="E82" s="324" t="s">
        <v>204</v>
      </c>
      <c r="F82" s="325">
        <v>824.22</v>
      </c>
      <c r="G82" s="325">
        <v>574.72</v>
      </c>
      <c r="H82" s="326"/>
      <c r="I82" s="329"/>
      <c r="J82" s="333"/>
      <c r="K82" s="329">
        <v>1118</v>
      </c>
      <c r="L82" s="330"/>
      <c r="M82" s="331">
        <f t="shared" si="3"/>
        <v>2516.94</v>
      </c>
      <c r="N82" s="326"/>
      <c r="O82" s="326"/>
      <c r="P82" s="326"/>
      <c r="Q82" s="326"/>
      <c r="R82" s="332">
        <f t="shared" si="4"/>
        <v>2516.94</v>
      </c>
      <c r="S82" s="325">
        <v>1303.34</v>
      </c>
      <c r="T82" s="332">
        <f t="shared" si="5"/>
        <v>1213.6000000000001</v>
      </c>
      <c r="U82" s="333"/>
      <c r="V82" s="325">
        <v>73.22</v>
      </c>
      <c r="W82" s="325">
        <v>2.87</v>
      </c>
      <c r="X82" s="325"/>
      <c r="Y82" s="325">
        <v>4.8</v>
      </c>
    </row>
    <row r="83" spans="1:25" ht="18.75" customHeight="1">
      <c r="A83" s="322" t="s">
        <v>451</v>
      </c>
      <c r="B83" s="323" t="s">
        <v>452</v>
      </c>
      <c r="C83" s="322" t="s">
        <v>453</v>
      </c>
      <c r="D83" s="323" t="s">
        <v>454</v>
      </c>
      <c r="E83" s="324" t="s">
        <v>455</v>
      </c>
      <c r="F83" s="325">
        <v>1518.3700000000001</v>
      </c>
      <c r="G83" s="325"/>
      <c r="H83" s="326"/>
      <c r="I83" s="329">
        <v>5458</v>
      </c>
      <c r="J83" s="333"/>
      <c r="K83" s="329"/>
      <c r="L83" s="330"/>
      <c r="M83" s="331">
        <f t="shared" si="3"/>
        <v>6976.37</v>
      </c>
      <c r="N83" s="326"/>
      <c r="O83" s="326"/>
      <c r="P83" s="326"/>
      <c r="Q83" s="326"/>
      <c r="R83" s="332">
        <f t="shared" si="4"/>
        <v>6976.37</v>
      </c>
      <c r="S83" s="325">
        <v>647.7099999999999</v>
      </c>
      <c r="T83" s="332">
        <f t="shared" si="5"/>
        <v>6328.66</v>
      </c>
      <c r="U83" s="328"/>
      <c r="V83" s="325">
        <v>133.67</v>
      </c>
      <c r="W83" s="325"/>
      <c r="X83" s="325">
        <v>2.27</v>
      </c>
      <c r="Y83" s="325">
        <v>8.76</v>
      </c>
    </row>
    <row r="84" spans="1:25" ht="18.75" customHeight="1">
      <c r="A84" s="322" t="s">
        <v>456</v>
      </c>
      <c r="B84" s="323" t="s">
        <v>457</v>
      </c>
      <c r="C84" s="322" t="s">
        <v>458</v>
      </c>
      <c r="D84" s="323" t="s">
        <v>253</v>
      </c>
      <c r="E84" s="324" t="s">
        <v>254</v>
      </c>
      <c r="F84" s="325">
        <v>940.7300000000001</v>
      </c>
      <c r="G84" s="325"/>
      <c r="H84" s="326"/>
      <c r="I84" s="329"/>
      <c r="J84" s="333"/>
      <c r="K84" s="329">
        <v>1118</v>
      </c>
      <c r="L84" s="330"/>
      <c r="M84" s="331">
        <f t="shared" si="3"/>
        <v>2058.73</v>
      </c>
      <c r="N84" s="326"/>
      <c r="O84" s="326"/>
      <c r="P84" s="326"/>
      <c r="Q84" s="326"/>
      <c r="R84" s="332">
        <f t="shared" si="4"/>
        <v>2058.73</v>
      </c>
      <c r="S84" s="325">
        <v>532.62</v>
      </c>
      <c r="T84" s="332">
        <f t="shared" si="5"/>
        <v>1526.1100000000001</v>
      </c>
      <c r="U84" s="333"/>
      <c r="V84" s="325">
        <v>76.74</v>
      </c>
      <c r="W84" s="325">
        <v>3.11</v>
      </c>
      <c r="X84" s="325"/>
      <c r="Y84" s="325">
        <v>5.03</v>
      </c>
    </row>
    <row r="85" spans="1:25" ht="18.75" customHeight="1">
      <c r="A85" s="322" t="s">
        <v>459</v>
      </c>
      <c r="B85" s="323" t="s">
        <v>460</v>
      </c>
      <c r="C85" s="322" t="s">
        <v>461</v>
      </c>
      <c r="D85" s="323" t="s">
        <v>213</v>
      </c>
      <c r="E85" s="324" t="s">
        <v>214</v>
      </c>
      <c r="F85" s="325">
        <v>967.9899999999999</v>
      </c>
      <c r="G85" s="325">
        <v>915.4</v>
      </c>
      <c r="H85" s="326"/>
      <c r="I85" s="329"/>
      <c r="J85" s="333"/>
      <c r="K85" s="329">
        <v>1118</v>
      </c>
      <c r="L85" s="330"/>
      <c r="M85" s="331">
        <f t="shared" si="3"/>
        <v>3001.39</v>
      </c>
      <c r="N85" s="326"/>
      <c r="O85" s="326"/>
      <c r="P85" s="326"/>
      <c r="Q85" s="326"/>
      <c r="R85" s="332">
        <f t="shared" si="4"/>
        <v>3001.39</v>
      </c>
      <c r="S85" s="325">
        <v>1846.09</v>
      </c>
      <c r="T85" s="332">
        <f t="shared" si="5"/>
        <v>1155.3</v>
      </c>
      <c r="U85" s="333"/>
      <c r="V85" s="325">
        <v>79.19</v>
      </c>
      <c r="W85" s="325">
        <v>3.2</v>
      </c>
      <c r="X85" s="325"/>
      <c r="Y85" s="325">
        <v>5.19</v>
      </c>
    </row>
    <row r="86" spans="1:25" ht="18.75" customHeight="1">
      <c r="A86" s="322" t="s">
        <v>462</v>
      </c>
      <c r="B86" s="323" t="s">
        <v>463</v>
      </c>
      <c r="C86" s="322" t="s">
        <v>464</v>
      </c>
      <c r="D86" s="323" t="s">
        <v>465</v>
      </c>
      <c r="E86" s="324" t="s">
        <v>466</v>
      </c>
      <c r="F86" s="325">
        <v>3068.0299999999997</v>
      </c>
      <c r="G86" s="325"/>
      <c r="H86" s="326"/>
      <c r="I86" s="329">
        <v>3458</v>
      </c>
      <c r="J86" s="333"/>
      <c r="K86" s="329"/>
      <c r="L86" s="330"/>
      <c r="M86" s="331">
        <f t="shared" si="3"/>
        <v>6526.03</v>
      </c>
      <c r="N86" s="326"/>
      <c r="O86" s="326"/>
      <c r="P86" s="326"/>
      <c r="Q86" s="326"/>
      <c r="R86" s="332">
        <f t="shared" si="4"/>
        <v>6526.03</v>
      </c>
      <c r="S86" s="325">
        <v>1288.2</v>
      </c>
      <c r="T86" s="332">
        <f t="shared" si="5"/>
        <v>5237.83</v>
      </c>
      <c r="U86" s="333"/>
      <c r="V86" s="325">
        <v>276.12</v>
      </c>
      <c r="W86" s="325"/>
      <c r="X86" s="325">
        <v>4.6</v>
      </c>
      <c r="Y86" s="325">
        <v>18.1</v>
      </c>
    </row>
    <row r="87" spans="1:25" ht="18.75" customHeight="1">
      <c r="A87" s="322" t="s">
        <v>467</v>
      </c>
      <c r="B87" s="323" t="s">
        <v>468</v>
      </c>
      <c r="C87" s="322" t="s">
        <v>469</v>
      </c>
      <c r="D87" s="323" t="s">
        <v>197</v>
      </c>
      <c r="E87" s="324" t="s">
        <v>204</v>
      </c>
      <c r="F87" s="325">
        <v>834.4700000000001</v>
      </c>
      <c r="G87" s="325">
        <v>551.94</v>
      </c>
      <c r="H87" s="326"/>
      <c r="I87" s="329"/>
      <c r="J87" s="333"/>
      <c r="K87" s="329">
        <v>1118</v>
      </c>
      <c r="L87" s="330"/>
      <c r="M87" s="331">
        <f t="shared" si="3"/>
        <v>2504.4100000000003</v>
      </c>
      <c r="N87" s="326"/>
      <c r="O87" s="326"/>
      <c r="P87" s="326"/>
      <c r="Q87" s="326"/>
      <c r="R87" s="332">
        <f t="shared" si="4"/>
        <v>2504.4100000000003</v>
      </c>
      <c r="S87" s="325">
        <v>650.63</v>
      </c>
      <c r="T87" s="332">
        <f t="shared" si="5"/>
        <v>1853.7800000000002</v>
      </c>
      <c r="U87" s="333" t="s">
        <v>408</v>
      </c>
      <c r="V87" s="325">
        <v>74.14</v>
      </c>
      <c r="W87" s="325">
        <v>2.91</v>
      </c>
      <c r="X87" s="325"/>
      <c r="Y87" s="325">
        <v>4.86</v>
      </c>
    </row>
    <row r="88" spans="1:25" ht="18.75" customHeight="1">
      <c r="A88" s="322" t="s">
        <v>470</v>
      </c>
      <c r="B88" s="323" t="s">
        <v>471</v>
      </c>
      <c r="C88" s="322" t="s">
        <v>472</v>
      </c>
      <c r="D88" s="323" t="s">
        <v>258</v>
      </c>
      <c r="E88" s="324" t="s">
        <v>236</v>
      </c>
      <c r="F88" s="325">
        <v>790.72</v>
      </c>
      <c r="G88" s="325"/>
      <c r="H88" s="326"/>
      <c r="I88" s="329"/>
      <c r="J88" s="333"/>
      <c r="K88" s="329">
        <v>1118</v>
      </c>
      <c r="L88" s="330"/>
      <c r="M88" s="331">
        <f t="shared" si="3"/>
        <v>1908.72</v>
      </c>
      <c r="N88" s="326"/>
      <c r="O88" s="326"/>
      <c r="P88" s="326"/>
      <c r="Q88" s="326"/>
      <c r="R88" s="332">
        <f t="shared" si="4"/>
        <v>1908.72</v>
      </c>
      <c r="S88" s="325">
        <v>117.39</v>
      </c>
      <c r="T88" s="332">
        <f t="shared" si="5"/>
        <v>1791.33</v>
      </c>
      <c r="U88" s="333"/>
      <c r="V88" s="325">
        <v>70.89</v>
      </c>
      <c r="W88" s="325">
        <v>2.76</v>
      </c>
      <c r="X88" s="325"/>
      <c r="Y88" s="325">
        <v>4.65</v>
      </c>
    </row>
    <row r="89" spans="1:25" ht="18.75" customHeight="1">
      <c r="A89" s="322" t="s">
        <v>473</v>
      </c>
      <c r="B89" s="323" t="s">
        <v>474</v>
      </c>
      <c r="C89" s="322" t="s">
        <v>475</v>
      </c>
      <c r="D89" s="323" t="s">
        <v>235</v>
      </c>
      <c r="E89" s="324" t="s">
        <v>329</v>
      </c>
      <c r="F89" s="325">
        <v>777.42</v>
      </c>
      <c r="G89" s="325">
        <v>485.94</v>
      </c>
      <c r="H89" s="326"/>
      <c r="I89" s="329"/>
      <c r="J89" s="333"/>
      <c r="K89" s="329">
        <v>1118</v>
      </c>
      <c r="L89" s="330"/>
      <c r="M89" s="331">
        <f t="shared" si="3"/>
        <v>2381.3599999999997</v>
      </c>
      <c r="N89" s="326"/>
      <c r="O89" s="326"/>
      <c r="P89" s="326"/>
      <c r="Q89" s="326"/>
      <c r="R89" s="332">
        <f t="shared" si="4"/>
        <v>2381.3599999999997</v>
      </c>
      <c r="S89" s="325">
        <v>2044.95</v>
      </c>
      <c r="T89" s="332">
        <f t="shared" si="5"/>
        <v>336.4099999999996</v>
      </c>
      <c r="U89" s="333"/>
      <c r="V89" s="325">
        <v>69.69</v>
      </c>
      <c r="W89" s="325">
        <v>2.71</v>
      </c>
      <c r="X89" s="325"/>
      <c r="Y89" s="325">
        <v>4.57</v>
      </c>
    </row>
    <row r="90" spans="1:25" ht="18.75" customHeight="1">
      <c r="A90" s="322" t="s">
        <v>476</v>
      </c>
      <c r="B90" s="323" t="s">
        <v>477</v>
      </c>
      <c r="C90" s="322" t="s">
        <v>478</v>
      </c>
      <c r="D90" s="323" t="s">
        <v>235</v>
      </c>
      <c r="E90" s="324" t="s">
        <v>434</v>
      </c>
      <c r="F90" s="325">
        <v>800.67</v>
      </c>
      <c r="G90" s="325">
        <v>509.08</v>
      </c>
      <c r="H90" s="326"/>
      <c r="I90" s="329"/>
      <c r="J90" s="333"/>
      <c r="K90" s="329">
        <v>1118</v>
      </c>
      <c r="L90" s="330"/>
      <c r="M90" s="331">
        <f t="shared" si="3"/>
        <v>2427.75</v>
      </c>
      <c r="N90" s="326"/>
      <c r="O90" s="326"/>
      <c r="P90" s="326"/>
      <c r="Q90" s="326"/>
      <c r="R90" s="332">
        <f t="shared" si="4"/>
        <v>2427.75</v>
      </c>
      <c r="S90" s="325">
        <v>1457.94</v>
      </c>
      <c r="T90" s="332">
        <f t="shared" si="5"/>
        <v>969.81</v>
      </c>
      <c r="U90" s="333"/>
      <c r="V90" s="325">
        <v>71.78</v>
      </c>
      <c r="W90" s="325">
        <v>2.79</v>
      </c>
      <c r="X90" s="325"/>
      <c r="Y90" s="325">
        <v>4.71</v>
      </c>
    </row>
    <row r="91" spans="1:25" ht="18.75" customHeight="1">
      <c r="A91" s="322" t="s">
        <v>479</v>
      </c>
      <c r="B91" s="323" t="s">
        <v>480</v>
      </c>
      <c r="C91" s="322" t="s">
        <v>481</v>
      </c>
      <c r="D91" s="323" t="s">
        <v>482</v>
      </c>
      <c r="E91" s="324" t="s">
        <v>269</v>
      </c>
      <c r="F91" s="325">
        <v>939.3299999999999</v>
      </c>
      <c r="G91" s="325">
        <v>338.3</v>
      </c>
      <c r="H91" s="326"/>
      <c r="I91" s="329"/>
      <c r="J91" s="333"/>
      <c r="K91" s="329">
        <v>1118</v>
      </c>
      <c r="L91" s="330"/>
      <c r="M91" s="331">
        <f t="shared" si="3"/>
        <v>2395.63</v>
      </c>
      <c r="N91" s="326"/>
      <c r="O91" s="326"/>
      <c r="P91" s="326"/>
      <c r="Q91" s="326"/>
      <c r="R91" s="332">
        <f t="shared" si="4"/>
        <v>2395.63</v>
      </c>
      <c r="S91" s="325">
        <v>110.67</v>
      </c>
      <c r="T91" s="332">
        <f t="shared" si="5"/>
        <v>2284.96</v>
      </c>
      <c r="U91" s="333"/>
      <c r="V91" s="325">
        <v>76.61</v>
      </c>
      <c r="W91" s="325">
        <v>3.1</v>
      </c>
      <c r="X91" s="325"/>
      <c r="Y91" s="325">
        <v>5.02</v>
      </c>
    </row>
    <row r="92" spans="1:25" ht="18.75" customHeight="1">
      <c r="A92" s="322" t="s">
        <v>483</v>
      </c>
      <c r="B92" s="323" t="s">
        <v>484</v>
      </c>
      <c r="C92" s="322" t="s">
        <v>485</v>
      </c>
      <c r="D92" s="323" t="s">
        <v>197</v>
      </c>
      <c r="E92" s="324" t="s">
        <v>209</v>
      </c>
      <c r="F92" s="325">
        <v>825.99</v>
      </c>
      <c r="G92" s="325"/>
      <c r="H92" s="326"/>
      <c r="I92" s="329"/>
      <c r="J92" s="333"/>
      <c r="K92" s="329">
        <v>1118</v>
      </c>
      <c r="L92" s="330"/>
      <c r="M92" s="331">
        <f t="shared" si="3"/>
        <v>1943.99</v>
      </c>
      <c r="N92" s="326"/>
      <c r="O92" s="326"/>
      <c r="P92" s="326"/>
      <c r="Q92" s="326"/>
      <c r="R92" s="332">
        <f t="shared" si="4"/>
        <v>1943.99</v>
      </c>
      <c r="S92" s="325">
        <v>118.13</v>
      </c>
      <c r="T92" s="332">
        <f t="shared" si="5"/>
        <v>1825.8600000000001</v>
      </c>
      <c r="U92" s="333"/>
      <c r="V92" s="325">
        <v>73.83</v>
      </c>
      <c r="W92" s="325">
        <v>2.88</v>
      </c>
      <c r="X92" s="325"/>
      <c r="Y92" s="325">
        <v>4.84</v>
      </c>
    </row>
    <row r="93" spans="1:25" ht="18.75" customHeight="1">
      <c r="A93" s="322" t="s">
        <v>486</v>
      </c>
      <c r="B93" s="323" t="s">
        <v>487</v>
      </c>
      <c r="C93" s="322" t="s">
        <v>488</v>
      </c>
      <c r="D93" s="323" t="s">
        <v>240</v>
      </c>
      <c r="E93" s="324" t="s">
        <v>241</v>
      </c>
      <c r="F93" s="325">
        <v>1040.44</v>
      </c>
      <c r="G93" s="325">
        <v>975.12</v>
      </c>
      <c r="H93" s="326"/>
      <c r="I93" s="329"/>
      <c r="J93" s="333"/>
      <c r="K93" s="329">
        <v>1118</v>
      </c>
      <c r="L93" s="330"/>
      <c r="M93" s="331">
        <f t="shared" si="3"/>
        <v>3133.56</v>
      </c>
      <c r="N93" s="326"/>
      <c r="O93" s="326"/>
      <c r="P93" s="326"/>
      <c r="Q93" s="326"/>
      <c r="R93" s="332">
        <f t="shared" si="4"/>
        <v>3133.56</v>
      </c>
      <c r="S93" s="325">
        <v>229</v>
      </c>
      <c r="T93" s="332">
        <f t="shared" si="5"/>
        <v>2904.56</v>
      </c>
      <c r="U93" s="333"/>
      <c r="V93" s="325">
        <v>85.71</v>
      </c>
      <c r="W93" s="325">
        <v>3.46</v>
      </c>
      <c r="X93" s="325"/>
      <c r="Y93" s="325">
        <v>5.62</v>
      </c>
    </row>
    <row r="94" spans="1:25" ht="18.75" customHeight="1">
      <c r="A94" s="322" t="s">
        <v>489</v>
      </c>
      <c r="B94" s="323" t="s">
        <v>490</v>
      </c>
      <c r="C94" s="322" t="s">
        <v>491</v>
      </c>
      <c r="D94" s="323" t="s">
        <v>213</v>
      </c>
      <c r="E94" s="324" t="s">
        <v>298</v>
      </c>
      <c r="F94" s="325">
        <v>981.18</v>
      </c>
      <c r="G94" s="325">
        <v>714.42</v>
      </c>
      <c r="H94" s="326"/>
      <c r="I94" s="329"/>
      <c r="J94" s="333"/>
      <c r="K94" s="329">
        <v>1118</v>
      </c>
      <c r="L94" s="330"/>
      <c r="M94" s="331">
        <f t="shared" si="3"/>
        <v>2813.6</v>
      </c>
      <c r="N94" s="326"/>
      <c r="O94" s="326"/>
      <c r="P94" s="326"/>
      <c r="Q94" s="326"/>
      <c r="R94" s="332">
        <f t="shared" si="4"/>
        <v>2813.6</v>
      </c>
      <c r="S94" s="325">
        <v>184.24</v>
      </c>
      <c r="T94" s="332">
        <f t="shared" si="5"/>
        <v>2629.3599999999997</v>
      </c>
      <c r="U94" s="333"/>
      <c r="V94" s="325">
        <v>80.38</v>
      </c>
      <c r="W94" s="325">
        <v>3.25</v>
      </c>
      <c r="X94" s="325"/>
      <c r="Y94" s="325">
        <v>5.27</v>
      </c>
    </row>
    <row r="95" spans="1:25" ht="18.75" customHeight="1">
      <c r="A95" s="322" t="s">
        <v>492</v>
      </c>
      <c r="B95" s="323" t="s">
        <v>493</v>
      </c>
      <c r="C95" s="322" t="s">
        <v>494</v>
      </c>
      <c r="D95" s="323" t="s">
        <v>197</v>
      </c>
      <c r="E95" s="324" t="s">
        <v>204</v>
      </c>
      <c r="F95" s="325">
        <v>848.83</v>
      </c>
      <c r="G95" s="325">
        <v>275.47</v>
      </c>
      <c r="H95" s="326"/>
      <c r="I95" s="329"/>
      <c r="J95" s="333"/>
      <c r="K95" s="329">
        <v>1118</v>
      </c>
      <c r="L95" s="330"/>
      <c r="M95" s="331">
        <f t="shared" si="3"/>
        <v>2242.3</v>
      </c>
      <c r="N95" s="326"/>
      <c r="O95" s="326"/>
      <c r="P95" s="326"/>
      <c r="Q95" s="326"/>
      <c r="R95" s="332">
        <f t="shared" si="4"/>
        <v>2242.3</v>
      </c>
      <c r="S95" s="325">
        <v>1296.76</v>
      </c>
      <c r="T95" s="332">
        <f t="shared" si="5"/>
        <v>945.5400000000002</v>
      </c>
      <c r="U95" s="333"/>
      <c r="V95" s="325">
        <v>75.43</v>
      </c>
      <c r="W95" s="325">
        <v>2.96</v>
      </c>
      <c r="X95" s="325"/>
      <c r="Y95" s="325">
        <v>4.94</v>
      </c>
    </row>
    <row r="96" spans="1:25" ht="18.75" customHeight="1">
      <c r="A96" s="322" t="s">
        <v>495</v>
      </c>
      <c r="B96" s="323" t="s">
        <v>496</v>
      </c>
      <c r="C96" s="322" t="s">
        <v>497</v>
      </c>
      <c r="D96" s="323" t="s">
        <v>197</v>
      </c>
      <c r="E96" s="324" t="s">
        <v>204</v>
      </c>
      <c r="F96" s="325">
        <v>883.8900000000001</v>
      </c>
      <c r="G96" s="325">
        <v>551.94</v>
      </c>
      <c r="H96" s="326"/>
      <c r="I96" s="329"/>
      <c r="J96" s="333"/>
      <c r="K96" s="329">
        <v>1118</v>
      </c>
      <c r="L96" s="330"/>
      <c r="M96" s="331">
        <f t="shared" si="3"/>
        <v>2553.83</v>
      </c>
      <c r="N96" s="326"/>
      <c r="O96" s="326"/>
      <c r="P96" s="326"/>
      <c r="Q96" s="326"/>
      <c r="R96" s="332">
        <f t="shared" si="4"/>
        <v>2553.83</v>
      </c>
      <c r="S96" s="325">
        <v>1516.4899999999998</v>
      </c>
      <c r="T96" s="332">
        <f t="shared" si="5"/>
        <v>1037.3400000000001</v>
      </c>
      <c r="U96" s="333"/>
      <c r="V96" s="325">
        <v>78.59</v>
      </c>
      <c r="W96" s="325">
        <v>3.08</v>
      </c>
      <c r="X96" s="325"/>
      <c r="Y96" s="325">
        <v>5.15</v>
      </c>
    </row>
    <row r="97" spans="1:25" ht="18.75" customHeight="1">
      <c r="A97" s="322" t="s">
        <v>498</v>
      </c>
      <c r="B97" s="323" t="s">
        <v>499</v>
      </c>
      <c r="C97" s="322" t="s">
        <v>500</v>
      </c>
      <c r="D97" s="323" t="s">
        <v>197</v>
      </c>
      <c r="E97" s="324" t="s">
        <v>204</v>
      </c>
      <c r="F97" s="325">
        <v>824.22</v>
      </c>
      <c r="G97" s="325">
        <v>597.5</v>
      </c>
      <c r="H97" s="326"/>
      <c r="I97" s="329"/>
      <c r="J97" s="333"/>
      <c r="K97" s="329">
        <v>1118</v>
      </c>
      <c r="L97" s="330"/>
      <c r="M97" s="331">
        <f t="shared" si="3"/>
        <v>2539.7200000000003</v>
      </c>
      <c r="N97" s="326"/>
      <c r="O97" s="326"/>
      <c r="P97" s="326"/>
      <c r="Q97" s="326"/>
      <c r="R97" s="332">
        <f t="shared" si="4"/>
        <v>2539.7200000000003</v>
      </c>
      <c r="S97" s="325">
        <v>181.71</v>
      </c>
      <c r="T97" s="332">
        <f t="shared" si="5"/>
        <v>2358.01</v>
      </c>
      <c r="U97" s="333"/>
      <c r="V97" s="325">
        <v>73.22</v>
      </c>
      <c r="W97" s="325">
        <v>2.87</v>
      </c>
      <c r="X97" s="325"/>
      <c r="Y97" s="325">
        <v>4.8</v>
      </c>
    </row>
    <row r="98" spans="1:25" ht="18.75" customHeight="1">
      <c r="A98" s="322" t="s">
        <v>501</v>
      </c>
      <c r="B98" s="323" t="s">
        <v>502</v>
      </c>
      <c r="C98" s="322" t="s">
        <v>503</v>
      </c>
      <c r="D98" s="323" t="s">
        <v>360</v>
      </c>
      <c r="E98" s="324" t="s">
        <v>225</v>
      </c>
      <c r="F98" s="325">
        <v>809.8800000000001</v>
      </c>
      <c r="G98" s="325"/>
      <c r="H98" s="326"/>
      <c r="I98" s="329"/>
      <c r="J98" s="333"/>
      <c r="K98" s="329">
        <v>1118</v>
      </c>
      <c r="L98" s="330"/>
      <c r="M98" s="331">
        <f t="shared" si="3"/>
        <v>1927.88</v>
      </c>
      <c r="N98" s="326"/>
      <c r="O98" s="326"/>
      <c r="P98" s="326"/>
      <c r="Q98" s="326"/>
      <c r="R98" s="332">
        <f t="shared" si="4"/>
        <v>1927.88</v>
      </c>
      <c r="S98" s="325">
        <v>662.6800000000001</v>
      </c>
      <c r="T98" s="332">
        <f t="shared" si="5"/>
        <v>1265.2</v>
      </c>
      <c r="U98" s="333" t="s">
        <v>504</v>
      </c>
      <c r="V98" s="325">
        <v>72.61</v>
      </c>
      <c r="W98" s="325"/>
      <c r="X98" s="325">
        <v>1.21</v>
      </c>
      <c r="Y98" s="325">
        <v>4.76</v>
      </c>
    </row>
    <row r="99" spans="1:25" ht="18.75" customHeight="1">
      <c r="A99" s="322" t="s">
        <v>505</v>
      </c>
      <c r="B99" s="323" t="s">
        <v>506</v>
      </c>
      <c r="C99" s="322" t="s">
        <v>507</v>
      </c>
      <c r="D99" s="323" t="s">
        <v>188</v>
      </c>
      <c r="E99" s="324" t="s">
        <v>508</v>
      </c>
      <c r="F99" s="325">
        <v>3801.84</v>
      </c>
      <c r="G99" s="325">
        <v>826.2</v>
      </c>
      <c r="H99" s="326"/>
      <c r="I99" s="329"/>
      <c r="J99" s="333"/>
      <c r="K99" s="329">
        <v>818</v>
      </c>
      <c r="L99" s="330"/>
      <c r="M99" s="331">
        <f t="shared" si="3"/>
        <v>5446.04</v>
      </c>
      <c r="N99" s="326"/>
      <c r="O99" s="326"/>
      <c r="P99" s="326"/>
      <c r="Q99" s="326"/>
      <c r="R99" s="332">
        <f t="shared" si="4"/>
        <v>5446.04</v>
      </c>
      <c r="S99" s="325">
        <v>1001.16</v>
      </c>
      <c r="T99" s="332">
        <f t="shared" si="5"/>
        <v>4444.88</v>
      </c>
      <c r="U99" s="333" t="s">
        <v>314</v>
      </c>
      <c r="V99" s="325">
        <v>342.17</v>
      </c>
      <c r="W99" s="325">
        <v>13.31</v>
      </c>
      <c r="X99" s="325"/>
      <c r="Y99" s="325">
        <v>22.43</v>
      </c>
    </row>
    <row r="100" spans="1:25" ht="18.75" customHeight="1">
      <c r="A100" s="322" t="s">
        <v>509</v>
      </c>
      <c r="B100" s="323" t="s">
        <v>510</v>
      </c>
      <c r="C100" s="322" t="s">
        <v>511</v>
      </c>
      <c r="D100" s="323" t="s">
        <v>465</v>
      </c>
      <c r="E100" s="324" t="s">
        <v>512</v>
      </c>
      <c r="F100" s="325">
        <v>3752.85</v>
      </c>
      <c r="G100" s="325"/>
      <c r="H100" s="326"/>
      <c r="I100" s="329">
        <v>3458</v>
      </c>
      <c r="J100" s="333"/>
      <c r="K100" s="329"/>
      <c r="L100" s="330"/>
      <c r="M100" s="331">
        <f t="shared" si="3"/>
        <v>7210.85</v>
      </c>
      <c r="N100" s="326"/>
      <c r="O100" s="326"/>
      <c r="P100" s="326"/>
      <c r="Q100" s="326"/>
      <c r="R100" s="332">
        <f t="shared" si="4"/>
        <v>7210.85</v>
      </c>
      <c r="S100" s="325">
        <v>1110.55</v>
      </c>
      <c r="T100" s="332">
        <f t="shared" si="5"/>
        <v>6100.3</v>
      </c>
      <c r="U100" s="333"/>
      <c r="V100" s="325">
        <v>337.76</v>
      </c>
      <c r="W100" s="325"/>
      <c r="X100" s="325">
        <v>5.63</v>
      </c>
      <c r="Y100" s="325">
        <v>22.14</v>
      </c>
    </row>
    <row r="101" spans="1:25" ht="18.75" customHeight="1">
      <c r="A101" s="322" t="s">
        <v>513</v>
      </c>
      <c r="B101" s="323" t="s">
        <v>514</v>
      </c>
      <c r="C101" s="322" t="s">
        <v>515</v>
      </c>
      <c r="D101" s="323" t="s">
        <v>182</v>
      </c>
      <c r="E101" s="324" t="s">
        <v>183</v>
      </c>
      <c r="F101" s="325">
        <v>3068.0299999999997</v>
      </c>
      <c r="G101" s="325">
        <v>567.6</v>
      </c>
      <c r="H101" s="326"/>
      <c r="I101" s="329"/>
      <c r="J101" s="333"/>
      <c r="K101" s="329">
        <v>818</v>
      </c>
      <c r="L101" s="330"/>
      <c r="M101" s="331">
        <f t="shared" si="3"/>
        <v>4453.629999999999</v>
      </c>
      <c r="N101" s="326"/>
      <c r="O101" s="326"/>
      <c r="P101" s="326"/>
      <c r="Q101" s="326"/>
      <c r="R101" s="332">
        <f t="shared" si="4"/>
        <v>4453.629999999999</v>
      </c>
      <c r="S101" s="325">
        <v>710.52</v>
      </c>
      <c r="T101" s="332">
        <f t="shared" si="5"/>
        <v>3743.109999999999</v>
      </c>
      <c r="U101" s="333"/>
      <c r="V101" s="325">
        <v>276.12</v>
      </c>
      <c r="W101" s="325">
        <v>10.74</v>
      </c>
      <c r="X101" s="325"/>
      <c r="Y101" s="325">
        <v>18.1</v>
      </c>
    </row>
    <row r="102" spans="1:25" ht="18.75" customHeight="1">
      <c r="A102" s="322" t="s">
        <v>516</v>
      </c>
      <c r="B102" s="323" t="s">
        <v>517</v>
      </c>
      <c r="C102" s="322" t="s">
        <v>518</v>
      </c>
      <c r="D102" s="323" t="s">
        <v>197</v>
      </c>
      <c r="E102" s="324" t="s">
        <v>204</v>
      </c>
      <c r="F102" s="325">
        <v>812.6200000000001</v>
      </c>
      <c r="G102" s="325">
        <v>574.72</v>
      </c>
      <c r="H102" s="326"/>
      <c r="I102" s="329"/>
      <c r="J102" s="333"/>
      <c r="K102" s="329">
        <v>1118</v>
      </c>
      <c r="L102" s="330"/>
      <c r="M102" s="331">
        <f t="shared" si="3"/>
        <v>2505.34</v>
      </c>
      <c r="N102" s="326"/>
      <c r="O102" s="326"/>
      <c r="P102" s="326"/>
      <c r="Q102" s="326"/>
      <c r="R102" s="332">
        <f t="shared" si="4"/>
        <v>2505.34</v>
      </c>
      <c r="S102" s="325">
        <v>1729.8500000000001</v>
      </c>
      <c r="T102" s="332">
        <f t="shared" si="5"/>
        <v>775.49</v>
      </c>
      <c r="U102" s="333"/>
      <c r="V102" s="325">
        <v>72.17</v>
      </c>
      <c r="W102" s="325">
        <v>2.83</v>
      </c>
      <c r="X102" s="325"/>
      <c r="Y102" s="325">
        <v>4.73</v>
      </c>
    </row>
    <row r="103" spans="1:25" ht="18.75" customHeight="1">
      <c r="A103" s="322" t="s">
        <v>519</v>
      </c>
      <c r="B103" s="323" t="s">
        <v>520</v>
      </c>
      <c r="C103" s="322" t="s">
        <v>521</v>
      </c>
      <c r="D103" s="323" t="s">
        <v>197</v>
      </c>
      <c r="E103" s="324" t="s">
        <v>204</v>
      </c>
      <c r="F103" s="325">
        <v>799.78</v>
      </c>
      <c r="G103" s="325">
        <v>475.6</v>
      </c>
      <c r="H103" s="326"/>
      <c r="I103" s="329"/>
      <c r="J103" s="333"/>
      <c r="K103" s="329">
        <v>1118</v>
      </c>
      <c r="L103" s="330"/>
      <c r="M103" s="331">
        <f t="shared" si="3"/>
        <v>2393.38</v>
      </c>
      <c r="N103" s="326"/>
      <c r="O103" s="326"/>
      <c r="P103" s="326"/>
      <c r="Q103" s="326"/>
      <c r="R103" s="332">
        <f t="shared" si="4"/>
        <v>2393.38</v>
      </c>
      <c r="S103" s="325">
        <v>102.58</v>
      </c>
      <c r="T103" s="332">
        <f t="shared" si="5"/>
        <v>2290.8</v>
      </c>
      <c r="U103" s="333"/>
      <c r="V103" s="325">
        <v>71.02</v>
      </c>
      <c r="W103" s="325">
        <v>2.79</v>
      </c>
      <c r="X103" s="325"/>
      <c r="Y103" s="325">
        <v>4.66</v>
      </c>
    </row>
    <row r="104" spans="1:25" ht="18.75" customHeight="1">
      <c r="A104" s="322" t="s">
        <v>522</v>
      </c>
      <c r="B104" s="323" t="s">
        <v>523</v>
      </c>
      <c r="C104" s="322" t="s">
        <v>524</v>
      </c>
      <c r="D104" s="323" t="s">
        <v>245</v>
      </c>
      <c r="E104" s="324" t="s">
        <v>286</v>
      </c>
      <c r="F104" s="325">
        <v>2643.96</v>
      </c>
      <c r="G104" s="325"/>
      <c r="H104" s="326"/>
      <c r="I104" s="329"/>
      <c r="J104" s="333"/>
      <c r="K104" s="329">
        <v>976.46</v>
      </c>
      <c r="L104" s="330"/>
      <c r="M104" s="331">
        <f t="shared" si="3"/>
        <v>3620.42</v>
      </c>
      <c r="N104" s="326"/>
      <c r="O104" s="326"/>
      <c r="P104" s="326"/>
      <c r="Q104" s="326"/>
      <c r="R104" s="332">
        <f t="shared" si="4"/>
        <v>3620.42</v>
      </c>
      <c r="S104" s="325">
        <v>1387.14</v>
      </c>
      <c r="T104" s="332">
        <f t="shared" si="5"/>
        <v>2233.2799999999997</v>
      </c>
      <c r="U104" s="333"/>
      <c r="V104" s="325">
        <v>76.56</v>
      </c>
      <c r="W104" s="325">
        <v>3.07</v>
      </c>
      <c r="X104" s="325"/>
      <c r="Y104" s="325">
        <v>5.02</v>
      </c>
    </row>
    <row r="105" spans="1:25" ht="18.75" customHeight="1">
      <c r="A105" s="322" t="s">
        <v>525</v>
      </c>
      <c r="B105" s="323" t="s">
        <v>526</v>
      </c>
      <c r="C105" s="322" t="s">
        <v>527</v>
      </c>
      <c r="D105" s="323" t="s">
        <v>188</v>
      </c>
      <c r="E105" s="324" t="s">
        <v>364</v>
      </c>
      <c r="F105" s="325">
        <v>3722.8999999999996</v>
      </c>
      <c r="G105" s="325"/>
      <c r="H105" s="326"/>
      <c r="I105" s="329"/>
      <c r="J105" s="333"/>
      <c r="K105" s="329">
        <v>2958</v>
      </c>
      <c r="L105" s="330"/>
      <c r="M105" s="331">
        <f t="shared" si="3"/>
        <v>6680.9</v>
      </c>
      <c r="N105" s="326"/>
      <c r="O105" s="326"/>
      <c r="P105" s="326"/>
      <c r="Q105" s="326"/>
      <c r="R105" s="332">
        <f t="shared" si="4"/>
        <v>6680.9</v>
      </c>
      <c r="S105" s="325">
        <v>1255.8600000000001</v>
      </c>
      <c r="T105" s="332">
        <f t="shared" si="5"/>
        <v>5425.039999999999</v>
      </c>
      <c r="U105" s="333" t="s">
        <v>314</v>
      </c>
      <c r="V105" s="325">
        <v>335.06</v>
      </c>
      <c r="W105" s="325">
        <v>13.03</v>
      </c>
      <c r="X105" s="325"/>
      <c r="Y105" s="325">
        <v>21.97</v>
      </c>
    </row>
    <row r="106" spans="1:25" ht="18.75" customHeight="1">
      <c r="A106" s="322" t="s">
        <v>528</v>
      </c>
      <c r="B106" s="323" t="s">
        <v>529</v>
      </c>
      <c r="C106" s="322" t="s">
        <v>530</v>
      </c>
      <c r="D106" s="323" t="s">
        <v>197</v>
      </c>
      <c r="E106" s="324" t="s">
        <v>204</v>
      </c>
      <c r="F106" s="325">
        <v>821.22</v>
      </c>
      <c r="G106" s="325">
        <v>551.94</v>
      </c>
      <c r="H106" s="326"/>
      <c r="I106" s="329"/>
      <c r="J106" s="333"/>
      <c r="K106" s="329">
        <v>1118</v>
      </c>
      <c r="L106" s="330"/>
      <c r="M106" s="331">
        <f t="shared" si="3"/>
        <v>2491.16</v>
      </c>
      <c r="N106" s="326"/>
      <c r="O106" s="326"/>
      <c r="P106" s="326"/>
      <c r="Q106" s="326"/>
      <c r="R106" s="332">
        <f t="shared" si="4"/>
        <v>2491.16</v>
      </c>
      <c r="S106" s="325">
        <v>120.37</v>
      </c>
      <c r="T106" s="332">
        <f t="shared" si="5"/>
        <v>2370.79</v>
      </c>
      <c r="U106" s="333"/>
      <c r="V106" s="325">
        <v>72.95</v>
      </c>
      <c r="W106" s="325">
        <v>2.86</v>
      </c>
      <c r="X106" s="325"/>
      <c r="Y106" s="325">
        <v>4.78</v>
      </c>
    </row>
    <row r="107" spans="1:26" ht="18.75" customHeight="1">
      <c r="A107" s="322" t="s">
        <v>531</v>
      </c>
      <c r="B107" s="323" t="s">
        <v>532</v>
      </c>
      <c r="C107" s="322" t="s">
        <v>533</v>
      </c>
      <c r="D107" s="323" t="s">
        <v>188</v>
      </c>
      <c r="E107" s="324" t="s">
        <v>534</v>
      </c>
      <c r="F107" s="325">
        <v>3453.41</v>
      </c>
      <c r="G107" s="325"/>
      <c r="H107" s="326"/>
      <c r="I107" s="329"/>
      <c r="J107" s="333"/>
      <c r="K107" s="329"/>
      <c r="L107" s="330"/>
      <c r="M107" s="331">
        <f t="shared" si="3"/>
        <v>3453.41</v>
      </c>
      <c r="N107" s="326"/>
      <c r="O107" s="326"/>
      <c r="P107" s="326"/>
      <c r="Q107" s="326"/>
      <c r="R107" s="332">
        <f t="shared" si="4"/>
        <v>3453.41</v>
      </c>
      <c r="S107" s="325">
        <v>727.26</v>
      </c>
      <c r="T107" s="332">
        <f t="shared" si="5"/>
        <v>2726.1499999999996</v>
      </c>
      <c r="U107" s="333"/>
      <c r="V107" s="325">
        <v>310.81</v>
      </c>
      <c r="W107" s="325">
        <v>12.09</v>
      </c>
      <c r="X107" s="325"/>
      <c r="Y107" s="325">
        <v>20.38</v>
      </c>
      <c r="Z107" s="293">
        <v>928.84</v>
      </c>
    </row>
    <row r="108" spans="1:25" ht="18.75" customHeight="1">
      <c r="A108" s="322" t="s">
        <v>535</v>
      </c>
      <c r="B108" s="323" t="s">
        <v>536</v>
      </c>
      <c r="C108" s="322" t="s">
        <v>537</v>
      </c>
      <c r="D108" s="323" t="s">
        <v>197</v>
      </c>
      <c r="E108" s="324" t="s">
        <v>204</v>
      </c>
      <c r="F108" s="325">
        <v>799.78</v>
      </c>
      <c r="G108" s="325">
        <v>398</v>
      </c>
      <c r="H108" s="326"/>
      <c r="I108" s="329"/>
      <c r="J108" s="333"/>
      <c r="K108" s="329">
        <v>1118</v>
      </c>
      <c r="L108" s="330"/>
      <c r="M108" s="331">
        <f t="shared" si="3"/>
        <v>2315.7799999999997</v>
      </c>
      <c r="N108" s="326"/>
      <c r="O108" s="326"/>
      <c r="P108" s="326"/>
      <c r="Q108" s="326"/>
      <c r="R108" s="332">
        <f t="shared" si="4"/>
        <v>2315.7799999999997</v>
      </c>
      <c r="S108" s="325">
        <v>599.55</v>
      </c>
      <c r="T108" s="332">
        <f t="shared" si="5"/>
        <v>1716.2299999999998</v>
      </c>
      <c r="U108" s="333"/>
      <c r="V108" s="325">
        <v>71.02</v>
      </c>
      <c r="W108" s="325">
        <v>2.79</v>
      </c>
      <c r="X108" s="325"/>
      <c r="Y108" s="325">
        <v>4.66</v>
      </c>
    </row>
    <row r="109" spans="1:25" ht="18.75" customHeight="1">
      <c r="A109" s="322" t="s">
        <v>538</v>
      </c>
      <c r="B109" s="323" t="s">
        <v>539</v>
      </c>
      <c r="C109" s="322" t="s">
        <v>540</v>
      </c>
      <c r="D109" s="323" t="s">
        <v>182</v>
      </c>
      <c r="E109" s="324" t="s">
        <v>534</v>
      </c>
      <c r="F109" s="325">
        <v>3409.04</v>
      </c>
      <c r="G109" s="325">
        <v>495.75</v>
      </c>
      <c r="H109" s="326"/>
      <c r="I109" s="329"/>
      <c r="J109" s="333"/>
      <c r="K109" s="329">
        <v>818</v>
      </c>
      <c r="L109" s="330"/>
      <c r="M109" s="331">
        <f t="shared" si="3"/>
        <v>4722.79</v>
      </c>
      <c r="N109" s="326"/>
      <c r="O109" s="326"/>
      <c r="P109" s="326"/>
      <c r="Q109" s="326"/>
      <c r="R109" s="332">
        <f t="shared" si="4"/>
        <v>4722.79</v>
      </c>
      <c r="S109" s="325">
        <v>1527.9299999999998</v>
      </c>
      <c r="T109" s="332">
        <f t="shared" si="5"/>
        <v>3194.86</v>
      </c>
      <c r="U109" s="333"/>
      <c r="V109" s="325">
        <v>306.81</v>
      </c>
      <c r="W109" s="325">
        <v>11.93</v>
      </c>
      <c r="X109" s="325"/>
      <c r="Y109" s="325">
        <v>20.11</v>
      </c>
    </row>
    <row r="110" spans="1:25" ht="18.75" customHeight="1">
      <c r="A110" s="322" t="s">
        <v>541</v>
      </c>
      <c r="B110" s="323" t="s">
        <v>542</v>
      </c>
      <c r="C110" s="322" t="s">
        <v>543</v>
      </c>
      <c r="D110" s="323" t="s">
        <v>188</v>
      </c>
      <c r="E110" s="324" t="s">
        <v>534</v>
      </c>
      <c r="F110" s="325">
        <v>3409.05</v>
      </c>
      <c r="G110" s="325"/>
      <c r="H110" s="326"/>
      <c r="I110" s="329"/>
      <c r="J110" s="333"/>
      <c r="K110" s="329">
        <v>818</v>
      </c>
      <c r="L110" s="330"/>
      <c r="M110" s="331">
        <f t="shared" si="3"/>
        <v>4227.05</v>
      </c>
      <c r="N110" s="326"/>
      <c r="O110" s="326"/>
      <c r="P110" s="326"/>
      <c r="Q110" s="326"/>
      <c r="R110" s="332">
        <f t="shared" si="4"/>
        <v>4227.05</v>
      </c>
      <c r="S110" s="325">
        <v>820.26</v>
      </c>
      <c r="T110" s="332">
        <f t="shared" si="5"/>
        <v>3406.79</v>
      </c>
      <c r="U110" s="333"/>
      <c r="V110" s="325">
        <v>306.81</v>
      </c>
      <c r="W110" s="325">
        <v>11.93</v>
      </c>
      <c r="X110" s="325"/>
      <c r="Y110" s="325">
        <v>20.11</v>
      </c>
    </row>
    <row r="111" spans="1:25" ht="18.75" customHeight="1">
      <c r="A111" s="322" t="s">
        <v>544</v>
      </c>
      <c r="B111" s="323" t="s">
        <v>545</v>
      </c>
      <c r="C111" s="322" t="s">
        <v>546</v>
      </c>
      <c r="D111" s="323" t="s">
        <v>245</v>
      </c>
      <c r="E111" s="324" t="s">
        <v>249</v>
      </c>
      <c r="F111" s="325">
        <v>857.8900000000001</v>
      </c>
      <c r="G111" s="325"/>
      <c r="H111" s="326"/>
      <c r="I111" s="329"/>
      <c r="J111" s="333"/>
      <c r="K111" s="329">
        <v>1118</v>
      </c>
      <c r="L111" s="330"/>
      <c r="M111" s="331">
        <f t="shared" si="3"/>
        <v>1975.89</v>
      </c>
      <c r="N111" s="326"/>
      <c r="O111" s="326"/>
      <c r="P111" s="326"/>
      <c r="Q111" s="326"/>
      <c r="R111" s="332">
        <f t="shared" si="4"/>
        <v>1975.89</v>
      </c>
      <c r="S111" s="325">
        <v>1788.73</v>
      </c>
      <c r="T111" s="332">
        <f t="shared" si="5"/>
        <v>187.16000000000008</v>
      </c>
      <c r="U111" s="333"/>
      <c r="V111" s="325">
        <v>75.8</v>
      </c>
      <c r="W111" s="325"/>
      <c r="X111" s="325">
        <v>1.28</v>
      </c>
      <c r="Y111" s="325">
        <v>4.97</v>
      </c>
    </row>
    <row r="112" spans="1:25" ht="18.75" customHeight="1">
      <c r="A112" s="322" t="s">
        <v>547</v>
      </c>
      <c r="B112" s="323" t="s">
        <v>548</v>
      </c>
      <c r="C112" s="322" t="s">
        <v>549</v>
      </c>
      <c r="D112" s="323" t="s">
        <v>482</v>
      </c>
      <c r="E112" s="324" t="s">
        <v>269</v>
      </c>
      <c r="F112" s="325">
        <v>939.84</v>
      </c>
      <c r="G112" s="325">
        <v>517.4</v>
      </c>
      <c r="H112" s="326"/>
      <c r="I112" s="329"/>
      <c r="J112" s="333"/>
      <c r="K112" s="329">
        <v>1023.64</v>
      </c>
      <c r="L112" s="330"/>
      <c r="M112" s="331">
        <f t="shared" si="3"/>
        <v>2480.88</v>
      </c>
      <c r="N112" s="326"/>
      <c r="O112" s="326"/>
      <c r="P112" s="326"/>
      <c r="Q112" s="326"/>
      <c r="R112" s="332">
        <f t="shared" si="4"/>
        <v>2480.88</v>
      </c>
      <c r="S112" s="325">
        <v>1372.6599999999999</v>
      </c>
      <c r="T112" s="332">
        <f t="shared" si="5"/>
        <v>1108.2200000000003</v>
      </c>
      <c r="U112" s="328"/>
      <c r="V112" s="325">
        <v>76.66</v>
      </c>
      <c r="W112" s="325">
        <v>3.1</v>
      </c>
      <c r="X112" s="325"/>
      <c r="Y112" s="325">
        <v>5.03</v>
      </c>
    </row>
    <row r="113" spans="1:25" ht="18.75" customHeight="1">
      <c r="A113" s="322" t="s">
        <v>550</v>
      </c>
      <c r="B113" s="323" t="s">
        <v>551</v>
      </c>
      <c r="C113" s="322" t="s">
        <v>552</v>
      </c>
      <c r="D113" s="323" t="s">
        <v>188</v>
      </c>
      <c r="E113" s="324" t="s">
        <v>553</v>
      </c>
      <c r="F113" s="325">
        <v>3237.6400000000003</v>
      </c>
      <c r="G113" s="325"/>
      <c r="H113" s="326"/>
      <c r="I113" s="327"/>
      <c r="J113" s="328"/>
      <c r="K113" s="329">
        <v>2658</v>
      </c>
      <c r="L113" s="330"/>
      <c r="M113" s="331">
        <f t="shared" si="3"/>
        <v>5895.64</v>
      </c>
      <c r="N113" s="326"/>
      <c r="O113" s="326"/>
      <c r="P113" s="326"/>
      <c r="Q113" s="326"/>
      <c r="R113" s="332">
        <f t="shared" si="4"/>
        <v>5895.64</v>
      </c>
      <c r="S113" s="325">
        <v>1297.72</v>
      </c>
      <c r="T113" s="332">
        <f t="shared" si="5"/>
        <v>4597.92</v>
      </c>
      <c r="U113" s="333"/>
      <c r="V113" s="325">
        <v>291.39</v>
      </c>
      <c r="W113" s="325">
        <v>11.33</v>
      </c>
      <c r="X113" s="325"/>
      <c r="Y113" s="325">
        <v>19.1</v>
      </c>
    </row>
    <row r="114" spans="1:25" ht="18.75" customHeight="1">
      <c r="A114" s="322" t="s">
        <v>554</v>
      </c>
      <c r="B114" s="323" t="s">
        <v>555</v>
      </c>
      <c r="C114" s="322" t="s">
        <v>556</v>
      </c>
      <c r="D114" s="323" t="s">
        <v>197</v>
      </c>
      <c r="E114" s="324" t="s">
        <v>204</v>
      </c>
      <c r="F114" s="325">
        <v>3372.44</v>
      </c>
      <c r="G114" s="325">
        <v>529.16</v>
      </c>
      <c r="H114" s="326"/>
      <c r="I114" s="329"/>
      <c r="J114" s="333"/>
      <c r="K114" s="329">
        <v>1118</v>
      </c>
      <c r="L114" s="330"/>
      <c r="M114" s="331">
        <f t="shared" si="3"/>
        <v>5019.6</v>
      </c>
      <c r="N114" s="326"/>
      <c r="O114" s="326"/>
      <c r="P114" s="326"/>
      <c r="Q114" s="326"/>
      <c r="R114" s="332">
        <f t="shared" si="4"/>
        <v>5019.6</v>
      </c>
      <c r="S114" s="325">
        <v>1774.1399999999999</v>
      </c>
      <c r="T114" s="332">
        <f t="shared" si="5"/>
        <v>3245.4600000000005</v>
      </c>
      <c r="U114" s="328"/>
      <c r="V114" s="325">
        <v>74.92</v>
      </c>
      <c r="W114" s="325">
        <v>2.94</v>
      </c>
      <c r="X114" s="325"/>
      <c r="Y114" s="325">
        <v>4.91</v>
      </c>
    </row>
    <row r="115" spans="1:25" ht="18.75" customHeight="1">
      <c r="A115" s="322" t="s">
        <v>557</v>
      </c>
      <c r="B115" s="323" t="s">
        <v>558</v>
      </c>
      <c r="C115" s="322" t="s">
        <v>559</v>
      </c>
      <c r="D115" s="323" t="s">
        <v>213</v>
      </c>
      <c r="E115" s="324" t="s">
        <v>214</v>
      </c>
      <c r="F115" s="325">
        <v>940.2299999999999</v>
      </c>
      <c r="G115" s="325">
        <v>867.1</v>
      </c>
      <c r="H115" s="326"/>
      <c r="I115" s="329"/>
      <c r="J115" s="333"/>
      <c r="K115" s="329">
        <v>1118</v>
      </c>
      <c r="L115" s="330"/>
      <c r="M115" s="331">
        <f t="shared" si="3"/>
        <v>2925.33</v>
      </c>
      <c r="N115" s="326"/>
      <c r="O115" s="326"/>
      <c r="P115" s="326"/>
      <c r="Q115" s="326"/>
      <c r="R115" s="332">
        <f t="shared" si="4"/>
        <v>2925.33</v>
      </c>
      <c r="S115" s="325">
        <v>226.29000000000002</v>
      </c>
      <c r="T115" s="332">
        <f t="shared" si="5"/>
        <v>2699.04</v>
      </c>
      <c r="U115" s="333"/>
      <c r="V115" s="325">
        <v>76.69</v>
      </c>
      <c r="W115" s="325">
        <v>3.1</v>
      </c>
      <c r="X115" s="325"/>
      <c r="Y115" s="325">
        <v>5.03</v>
      </c>
    </row>
    <row r="116" spans="1:25" ht="18.75" customHeight="1">
      <c r="A116" s="322" t="s">
        <v>560</v>
      </c>
      <c r="B116" s="323" t="s">
        <v>561</v>
      </c>
      <c r="C116" s="322" t="s">
        <v>562</v>
      </c>
      <c r="D116" s="323" t="s">
        <v>197</v>
      </c>
      <c r="E116" s="324" t="s">
        <v>204</v>
      </c>
      <c r="F116" s="325">
        <v>812.8400000000001</v>
      </c>
      <c r="G116" s="325">
        <v>551.94</v>
      </c>
      <c r="H116" s="326"/>
      <c r="I116" s="329"/>
      <c r="J116" s="333"/>
      <c r="K116" s="329">
        <v>1118</v>
      </c>
      <c r="L116" s="330"/>
      <c r="M116" s="331">
        <f t="shared" si="3"/>
        <v>2482.78</v>
      </c>
      <c r="N116" s="326"/>
      <c r="O116" s="326"/>
      <c r="P116" s="326"/>
      <c r="Q116" s="326"/>
      <c r="R116" s="332">
        <f t="shared" si="4"/>
        <v>2482.78</v>
      </c>
      <c r="S116" s="325">
        <v>271.23</v>
      </c>
      <c r="T116" s="332">
        <f t="shared" si="5"/>
        <v>2211.55</v>
      </c>
      <c r="U116" s="333"/>
      <c r="V116" s="325">
        <v>72.19</v>
      </c>
      <c r="W116" s="325">
        <v>2.83</v>
      </c>
      <c r="X116" s="325"/>
      <c r="Y116" s="325">
        <v>4.73</v>
      </c>
    </row>
    <row r="117" spans="1:25" ht="18.75" customHeight="1">
      <c r="A117" s="322" t="s">
        <v>563</v>
      </c>
      <c r="B117" s="323" t="s">
        <v>564</v>
      </c>
      <c r="C117" s="322" t="s">
        <v>565</v>
      </c>
      <c r="D117" s="323" t="s">
        <v>208</v>
      </c>
      <c r="E117" s="324" t="s">
        <v>209</v>
      </c>
      <c r="F117" s="325">
        <v>828.8100000000001</v>
      </c>
      <c r="G117" s="325">
        <v>279.47</v>
      </c>
      <c r="H117" s="326"/>
      <c r="I117" s="329"/>
      <c r="J117" s="333"/>
      <c r="K117" s="329">
        <v>1118</v>
      </c>
      <c r="L117" s="330"/>
      <c r="M117" s="331">
        <f t="shared" si="3"/>
        <v>2226.28</v>
      </c>
      <c r="N117" s="326"/>
      <c r="O117" s="326"/>
      <c r="P117" s="326"/>
      <c r="Q117" s="326"/>
      <c r="R117" s="332">
        <f t="shared" si="4"/>
        <v>2226.28</v>
      </c>
      <c r="S117" s="325">
        <v>1361.94</v>
      </c>
      <c r="T117" s="332">
        <f t="shared" si="5"/>
        <v>864.3400000000001</v>
      </c>
      <c r="U117" s="333" t="s">
        <v>566</v>
      </c>
      <c r="V117" s="325">
        <v>74.08</v>
      </c>
      <c r="W117" s="325">
        <v>2.89</v>
      </c>
      <c r="X117" s="325"/>
      <c r="Y117" s="325">
        <v>4.86</v>
      </c>
    </row>
    <row r="118" spans="1:25" ht="18.75" customHeight="1">
      <c r="A118" s="322" t="s">
        <v>567</v>
      </c>
      <c r="B118" s="323" t="s">
        <v>568</v>
      </c>
      <c r="C118" s="322" t="s">
        <v>569</v>
      </c>
      <c r="D118" s="323" t="s">
        <v>360</v>
      </c>
      <c r="E118" s="324" t="s">
        <v>204</v>
      </c>
      <c r="F118" s="325">
        <v>818.84</v>
      </c>
      <c r="G118" s="325"/>
      <c r="H118" s="326"/>
      <c r="I118" s="329">
        <v>1118</v>
      </c>
      <c r="J118" s="333"/>
      <c r="K118" s="329"/>
      <c r="L118" s="330"/>
      <c r="M118" s="331">
        <f t="shared" si="3"/>
        <v>1936.8400000000001</v>
      </c>
      <c r="N118" s="326"/>
      <c r="O118" s="326"/>
      <c r="P118" s="326"/>
      <c r="Q118" s="326"/>
      <c r="R118" s="332">
        <f t="shared" si="4"/>
        <v>1936.8400000000001</v>
      </c>
      <c r="S118" s="325">
        <v>126.11</v>
      </c>
      <c r="T118" s="332">
        <f t="shared" si="5"/>
        <v>1810.7300000000002</v>
      </c>
      <c r="U118" s="333" t="s">
        <v>314</v>
      </c>
      <c r="V118" s="325">
        <v>72.73</v>
      </c>
      <c r="W118" s="325"/>
      <c r="X118" s="325">
        <v>1.22</v>
      </c>
      <c r="Y118" s="325">
        <v>4.77</v>
      </c>
    </row>
    <row r="119" spans="1:25" ht="18.75" customHeight="1">
      <c r="A119" s="322" t="s">
        <v>570</v>
      </c>
      <c r="B119" s="323" t="s">
        <v>571</v>
      </c>
      <c r="C119" s="322" t="s">
        <v>572</v>
      </c>
      <c r="D119" s="323" t="s">
        <v>224</v>
      </c>
      <c r="E119" s="324" t="s">
        <v>329</v>
      </c>
      <c r="F119" s="325">
        <v>755.21</v>
      </c>
      <c r="G119" s="325">
        <v>532.22</v>
      </c>
      <c r="H119" s="326"/>
      <c r="I119" s="329"/>
      <c r="J119" s="333"/>
      <c r="K119" s="329">
        <v>1118</v>
      </c>
      <c r="L119" s="330"/>
      <c r="M119" s="331">
        <f t="shared" si="3"/>
        <v>2405.4300000000003</v>
      </c>
      <c r="N119" s="326"/>
      <c r="O119" s="326"/>
      <c r="P119" s="326"/>
      <c r="Q119" s="326"/>
      <c r="R119" s="332">
        <f t="shared" si="4"/>
        <v>2405.4300000000003</v>
      </c>
      <c r="S119" s="325">
        <v>1398.32</v>
      </c>
      <c r="T119" s="332">
        <f t="shared" si="5"/>
        <v>1007.1100000000004</v>
      </c>
      <c r="U119" s="333"/>
      <c r="V119" s="325">
        <v>67.69</v>
      </c>
      <c r="W119" s="325">
        <v>2.63</v>
      </c>
      <c r="X119" s="325"/>
      <c r="Y119" s="325">
        <v>4.44</v>
      </c>
    </row>
    <row r="120" spans="1:25" ht="18.75" customHeight="1">
      <c r="A120" s="322" t="s">
        <v>573</v>
      </c>
      <c r="B120" s="323" t="s">
        <v>574</v>
      </c>
      <c r="C120" s="322" t="s">
        <v>575</v>
      </c>
      <c r="D120" s="323" t="s">
        <v>197</v>
      </c>
      <c r="E120" s="324" t="s">
        <v>204</v>
      </c>
      <c r="F120" s="325">
        <v>3379.92</v>
      </c>
      <c r="G120" s="325">
        <v>551.94</v>
      </c>
      <c r="H120" s="326"/>
      <c r="I120" s="329"/>
      <c r="J120" s="333"/>
      <c r="K120" s="329">
        <v>1118</v>
      </c>
      <c r="L120" s="330"/>
      <c r="M120" s="331">
        <f t="shared" si="3"/>
        <v>5049.860000000001</v>
      </c>
      <c r="N120" s="326"/>
      <c r="O120" s="326"/>
      <c r="P120" s="326"/>
      <c r="Q120" s="326"/>
      <c r="R120" s="332">
        <f t="shared" si="4"/>
        <v>5049.860000000001</v>
      </c>
      <c r="S120" s="325">
        <v>124.87</v>
      </c>
      <c r="T120" s="332">
        <f t="shared" si="5"/>
        <v>4924.990000000001</v>
      </c>
      <c r="U120" s="333"/>
      <c r="V120" s="325">
        <v>75.09</v>
      </c>
      <c r="W120" s="325">
        <v>2.95</v>
      </c>
      <c r="X120" s="325"/>
      <c r="Y120" s="325">
        <v>4.92</v>
      </c>
    </row>
    <row r="121" spans="1:25" ht="18.75" customHeight="1">
      <c r="A121" s="322" t="s">
        <v>576</v>
      </c>
      <c r="B121" s="323" t="s">
        <v>577</v>
      </c>
      <c r="C121" s="322" t="s">
        <v>578</v>
      </c>
      <c r="D121" s="323" t="s">
        <v>579</v>
      </c>
      <c r="E121" s="324" t="s">
        <v>259</v>
      </c>
      <c r="F121" s="325">
        <v>817.54</v>
      </c>
      <c r="G121" s="325"/>
      <c r="H121" s="326"/>
      <c r="I121" s="329"/>
      <c r="J121" s="333"/>
      <c r="K121" s="329">
        <v>1118</v>
      </c>
      <c r="L121" s="330"/>
      <c r="M121" s="331">
        <f t="shared" si="3"/>
        <v>1935.54</v>
      </c>
      <c r="N121" s="326"/>
      <c r="O121" s="326"/>
      <c r="P121" s="326"/>
      <c r="Q121" s="326"/>
      <c r="R121" s="332">
        <f t="shared" si="4"/>
        <v>1935.54</v>
      </c>
      <c r="S121" s="325">
        <v>633</v>
      </c>
      <c r="T121" s="332">
        <f t="shared" si="5"/>
        <v>1302.54</v>
      </c>
      <c r="U121" s="333"/>
      <c r="V121" s="325">
        <v>71.72</v>
      </c>
      <c r="W121" s="325"/>
      <c r="X121" s="325">
        <v>1.22</v>
      </c>
      <c r="Y121" s="325">
        <v>4.7</v>
      </c>
    </row>
    <row r="122" spans="1:25" ht="18.75" customHeight="1">
      <c r="A122" s="322" t="s">
        <v>580</v>
      </c>
      <c r="B122" s="323" t="s">
        <v>581</v>
      </c>
      <c r="C122" s="322" t="s">
        <v>582</v>
      </c>
      <c r="D122" s="323" t="s">
        <v>197</v>
      </c>
      <c r="E122" s="324" t="s">
        <v>204</v>
      </c>
      <c r="F122" s="325">
        <v>818.84</v>
      </c>
      <c r="G122" s="325">
        <v>574.72</v>
      </c>
      <c r="H122" s="326"/>
      <c r="I122" s="329"/>
      <c r="J122" s="333"/>
      <c r="K122" s="329">
        <v>1118</v>
      </c>
      <c r="L122" s="330"/>
      <c r="M122" s="331">
        <f t="shared" si="3"/>
        <v>2511.56</v>
      </c>
      <c r="N122" s="326"/>
      <c r="O122" s="326"/>
      <c r="P122" s="326"/>
      <c r="Q122" s="326"/>
      <c r="R122" s="332">
        <f t="shared" si="4"/>
        <v>2511.56</v>
      </c>
      <c r="S122" s="325">
        <v>120.06</v>
      </c>
      <c r="T122" s="332">
        <f t="shared" si="5"/>
        <v>2391.5</v>
      </c>
      <c r="U122" s="333"/>
      <c r="V122" s="325">
        <v>72.73</v>
      </c>
      <c r="W122" s="325">
        <v>2.86</v>
      </c>
      <c r="X122" s="325"/>
      <c r="Y122" s="325">
        <v>4.77</v>
      </c>
    </row>
    <row r="123" spans="1:25" ht="18.75" customHeight="1">
      <c r="A123" s="322" t="s">
        <v>583</v>
      </c>
      <c r="B123" s="323" t="s">
        <v>584</v>
      </c>
      <c r="C123" s="322" t="s">
        <v>585</v>
      </c>
      <c r="D123" s="323" t="s">
        <v>197</v>
      </c>
      <c r="E123" s="324" t="s">
        <v>204</v>
      </c>
      <c r="F123" s="325">
        <v>799.78</v>
      </c>
      <c r="G123" s="325">
        <v>261.58</v>
      </c>
      <c r="H123" s="326"/>
      <c r="I123" s="329"/>
      <c r="J123" s="333"/>
      <c r="K123" s="329">
        <v>1118</v>
      </c>
      <c r="L123" s="330"/>
      <c r="M123" s="331">
        <f t="shared" si="3"/>
        <v>2179.3599999999997</v>
      </c>
      <c r="N123" s="326"/>
      <c r="O123" s="326"/>
      <c r="P123" s="326"/>
      <c r="Q123" s="326"/>
      <c r="R123" s="332">
        <f t="shared" si="4"/>
        <v>2179.3599999999997</v>
      </c>
      <c r="S123" s="325">
        <v>106.96</v>
      </c>
      <c r="T123" s="332">
        <f t="shared" si="5"/>
        <v>2072.3999999999996</v>
      </c>
      <c r="U123" s="333"/>
      <c r="V123" s="325">
        <v>71.02</v>
      </c>
      <c r="W123" s="325">
        <v>2.79</v>
      </c>
      <c r="X123" s="325"/>
      <c r="Y123" s="325">
        <v>4.66</v>
      </c>
    </row>
    <row r="124" spans="1:25" ht="18.75" customHeight="1">
      <c r="A124" s="322" t="s">
        <v>586</v>
      </c>
      <c r="B124" s="323" t="s">
        <v>587</v>
      </c>
      <c r="C124" s="322" t="s">
        <v>588</v>
      </c>
      <c r="D124" s="323" t="s">
        <v>245</v>
      </c>
      <c r="E124" s="324" t="s">
        <v>204</v>
      </c>
      <c r="F124" s="325">
        <v>883.9300000000001</v>
      </c>
      <c r="G124" s="325">
        <v>338.92</v>
      </c>
      <c r="H124" s="326"/>
      <c r="I124" s="329"/>
      <c r="J124" s="333"/>
      <c r="K124" s="329">
        <v>1118</v>
      </c>
      <c r="L124" s="330"/>
      <c r="M124" s="331">
        <f t="shared" si="3"/>
        <v>2340.8500000000004</v>
      </c>
      <c r="N124" s="326"/>
      <c r="O124" s="326"/>
      <c r="P124" s="326"/>
      <c r="Q124" s="326"/>
      <c r="R124" s="332">
        <f t="shared" si="4"/>
        <v>2340.8500000000004</v>
      </c>
      <c r="S124" s="325">
        <v>127.63999999999999</v>
      </c>
      <c r="T124" s="332">
        <f t="shared" si="5"/>
        <v>2213.2100000000005</v>
      </c>
      <c r="U124" s="333"/>
      <c r="V124" s="325">
        <v>78.59</v>
      </c>
      <c r="W124" s="325">
        <v>3.08</v>
      </c>
      <c r="X124" s="325"/>
      <c r="Y124" s="325">
        <v>5.15</v>
      </c>
    </row>
    <row r="125" spans="1:25" ht="18.75" customHeight="1">
      <c r="A125" s="322" t="s">
        <v>589</v>
      </c>
      <c r="B125" s="323" t="s">
        <v>590</v>
      </c>
      <c r="C125" s="322" t="s">
        <v>591</v>
      </c>
      <c r="D125" s="323" t="s">
        <v>290</v>
      </c>
      <c r="E125" s="324" t="s">
        <v>236</v>
      </c>
      <c r="F125" s="325">
        <v>796.1</v>
      </c>
      <c r="G125" s="325">
        <v>337.92</v>
      </c>
      <c r="H125" s="326"/>
      <c r="I125" s="329"/>
      <c r="J125" s="333"/>
      <c r="K125" s="329">
        <v>1118</v>
      </c>
      <c r="L125" s="330"/>
      <c r="M125" s="331">
        <f t="shared" si="3"/>
        <v>2252.02</v>
      </c>
      <c r="N125" s="326"/>
      <c r="O125" s="326"/>
      <c r="P125" s="326"/>
      <c r="Q125" s="326"/>
      <c r="R125" s="332">
        <f t="shared" si="4"/>
        <v>2252.02</v>
      </c>
      <c r="S125" s="325">
        <v>123.09</v>
      </c>
      <c r="T125" s="332">
        <f t="shared" si="5"/>
        <v>2128.93</v>
      </c>
      <c r="U125" s="333"/>
      <c r="V125" s="325">
        <v>71.37</v>
      </c>
      <c r="W125" s="325">
        <v>2.78</v>
      </c>
      <c r="X125" s="325"/>
      <c r="Y125" s="325">
        <v>4.68</v>
      </c>
    </row>
    <row r="126" spans="1:25" ht="18.75" customHeight="1">
      <c r="A126" s="322" t="s">
        <v>592</v>
      </c>
      <c r="B126" s="323" t="s">
        <v>593</v>
      </c>
      <c r="C126" s="322" t="s">
        <v>594</v>
      </c>
      <c r="D126" s="323" t="s">
        <v>197</v>
      </c>
      <c r="E126" s="324" t="s">
        <v>204</v>
      </c>
      <c r="F126" s="325">
        <v>877.5100000000001</v>
      </c>
      <c r="G126" s="325">
        <v>551.94</v>
      </c>
      <c r="H126" s="326"/>
      <c r="I126" s="329"/>
      <c r="J126" s="333"/>
      <c r="K126" s="329">
        <v>1118</v>
      </c>
      <c r="L126" s="330"/>
      <c r="M126" s="331">
        <f t="shared" si="3"/>
        <v>2547.4500000000003</v>
      </c>
      <c r="N126" s="326"/>
      <c r="O126" s="326"/>
      <c r="P126" s="326"/>
      <c r="Q126" s="326"/>
      <c r="R126" s="332">
        <f t="shared" si="4"/>
        <v>2547.4500000000003</v>
      </c>
      <c r="S126" s="325">
        <v>261.54</v>
      </c>
      <c r="T126" s="332">
        <f t="shared" si="5"/>
        <v>2285.9100000000003</v>
      </c>
      <c r="U126" s="333"/>
      <c r="V126" s="325">
        <v>78.01</v>
      </c>
      <c r="W126" s="325">
        <v>3.06</v>
      </c>
      <c r="X126" s="325"/>
      <c r="Y126" s="325">
        <v>5.11</v>
      </c>
    </row>
    <row r="127" spans="1:25" ht="18.75" customHeight="1">
      <c r="A127" s="322" t="s">
        <v>595</v>
      </c>
      <c r="B127" s="323" t="s">
        <v>596</v>
      </c>
      <c r="C127" s="322" t="s">
        <v>597</v>
      </c>
      <c r="D127" s="323" t="s">
        <v>197</v>
      </c>
      <c r="E127" s="324" t="s">
        <v>204</v>
      </c>
      <c r="F127" s="325">
        <v>841.98</v>
      </c>
      <c r="G127" s="325">
        <v>562.83</v>
      </c>
      <c r="H127" s="326"/>
      <c r="I127" s="329"/>
      <c r="J127" s="333"/>
      <c r="K127" s="329">
        <v>1118</v>
      </c>
      <c r="L127" s="330"/>
      <c r="M127" s="331">
        <f t="shared" si="3"/>
        <v>2522.81</v>
      </c>
      <c r="N127" s="326"/>
      <c r="O127" s="326"/>
      <c r="P127" s="326"/>
      <c r="Q127" s="326"/>
      <c r="R127" s="332">
        <f t="shared" si="4"/>
        <v>2522.81</v>
      </c>
      <c r="S127" s="325">
        <v>482.84999999999997</v>
      </c>
      <c r="T127" s="332">
        <f t="shared" si="5"/>
        <v>2039.96</v>
      </c>
      <c r="U127" s="333"/>
      <c r="V127" s="325">
        <v>74.82</v>
      </c>
      <c r="W127" s="325">
        <v>2.94</v>
      </c>
      <c r="X127" s="325"/>
      <c r="Y127" s="325">
        <v>4.9</v>
      </c>
    </row>
    <row r="128" spans="1:25" ht="18.75" customHeight="1">
      <c r="A128" s="322" t="s">
        <v>598</v>
      </c>
      <c r="B128" s="323" t="s">
        <v>599</v>
      </c>
      <c r="C128" s="322" t="s">
        <v>600</v>
      </c>
      <c r="D128" s="323" t="s">
        <v>235</v>
      </c>
      <c r="E128" s="324" t="s">
        <v>329</v>
      </c>
      <c r="F128" s="325">
        <v>755.21</v>
      </c>
      <c r="G128" s="325"/>
      <c r="H128" s="326"/>
      <c r="I128" s="329"/>
      <c r="J128" s="333"/>
      <c r="K128" s="329">
        <v>1118</v>
      </c>
      <c r="L128" s="330"/>
      <c r="M128" s="331">
        <f t="shared" si="3"/>
        <v>1873.21</v>
      </c>
      <c r="N128" s="326"/>
      <c r="O128" s="326"/>
      <c r="P128" s="326"/>
      <c r="Q128" s="326"/>
      <c r="R128" s="332">
        <f t="shared" si="4"/>
        <v>1873.21</v>
      </c>
      <c r="S128" s="325">
        <v>116.67999999999998</v>
      </c>
      <c r="T128" s="332">
        <f t="shared" si="5"/>
        <v>1756.53</v>
      </c>
      <c r="U128" s="333"/>
      <c r="V128" s="325">
        <v>67.69</v>
      </c>
      <c r="W128" s="325">
        <v>2.63</v>
      </c>
      <c r="X128" s="325"/>
      <c r="Y128" s="325">
        <v>4.44</v>
      </c>
    </row>
    <row r="129" spans="1:25" ht="18.75" customHeight="1">
      <c r="A129" s="322" t="s">
        <v>601</v>
      </c>
      <c r="B129" s="323" t="s">
        <v>602</v>
      </c>
      <c r="C129" s="322" t="s">
        <v>603</v>
      </c>
      <c r="D129" s="323" t="s">
        <v>245</v>
      </c>
      <c r="E129" s="324" t="s">
        <v>204</v>
      </c>
      <c r="F129" s="325">
        <v>2539.86</v>
      </c>
      <c r="G129" s="325"/>
      <c r="H129" s="326"/>
      <c r="I129" s="329">
        <v>2458</v>
      </c>
      <c r="J129" s="333"/>
      <c r="K129" s="329"/>
      <c r="L129" s="330"/>
      <c r="M129" s="331">
        <f t="shared" si="3"/>
        <v>4997.860000000001</v>
      </c>
      <c r="N129" s="326"/>
      <c r="O129" s="326"/>
      <c r="P129" s="326"/>
      <c r="Q129" s="326"/>
      <c r="R129" s="332">
        <f t="shared" si="4"/>
        <v>4997.860000000001</v>
      </c>
      <c r="S129" s="325">
        <v>150.52</v>
      </c>
      <c r="T129" s="332">
        <f t="shared" si="5"/>
        <v>4847.34</v>
      </c>
      <c r="U129" s="333"/>
      <c r="V129" s="325">
        <v>75.23</v>
      </c>
      <c r="W129" s="325"/>
      <c r="X129" s="325">
        <v>1.27</v>
      </c>
      <c r="Y129" s="325">
        <v>4.93</v>
      </c>
    </row>
    <row r="130" spans="1:25" ht="18.75" customHeight="1">
      <c r="A130" s="322" t="s">
        <v>604</v>
      </c>
      <c r="B130" s="323" t="s">
        <v>605</v>
      </c>
      <c r="C130" s="322" t="s">
        <v>606</v>
      </c>
      <c r="D130" s="323" t="s">
        <v>197</v>
      </c>
      <c r="E130" s="324" t="s">
        <v>204</v>
      </c>
      <c r="F130" s="325">
        <v>925.0500000000002</v>
      </c>
      <c r="G130" s="325"/>
      <c r="H130" s="326"/>
      <c r="I130" s="329"/>
      <c r="J130" s="333"/>
      <c r="K130" s="329"/>
      <c r="L130" s="330"/>
      <c r="M130" s="331">
        <f t="shared" si="3"/>
        <v>925.0500000000002</v>
      </c>
      <c r="N130" s="326"/>
      <c r="O130" s="326"/>
      <c r="P130" s="326"/>
      <c r="Q130" s="326"/>
      <c r="R130" s="332">
        <f t="shared" si="4"/>
        <v>925.0500000000002</v>
      </c>
      <c r="S130" s="325">
        <v>151.63</v>
      </c>
      <c r="T130" s="332">
        <f t="shared" si="5"/>
        <v>773.4200000000002</v>
      </c>
      <c r="U130" s="333"/>
      <c r="V130" s="325">
        <v>78.93</v>
      </c>
      <c r="W130" s="325">
        <v>3.1</v>
      </c>
      <c r="X130" s="325"/>
      <c r="Y130" s="325">
        <v>5.17</v>
      </c>
    </row>
    <row r="131" spans="1:25" ht="18.75" customHeight="1">
      <c r="A131" s="322" t="s">
        <v>607</v>
      </c>
      <c r="B131" s="323" t="s">
        <v>608</v>
      </c>
      <c r="C131" s="322" t="s">
        <v>609</v>
      </c>
      <c r="D131" s="323" t="s">
        <v>240</v>
      </c>
      <c r="E131" s="324" t="s">
        <v>430</v>
      </c>
      <c r="F131" s="325">
        <v>1008.2</v>
      </c>
      <c r="G131" s="325">
        <v>892.5</v>
      </c>
      <c r="H131" s="326"/>
      <c r="I131" s="329"/>
      <c r="J131" s="333"/>
      <c r="K131" s="329">
        <v>1118</v>
      </c>
      <c r="L131" s="330"/>
      <c r="M131" s="331">
        <f t="shared" si="3"/>
        <v>3018.7</v>
      </c>
      <c r="N131" s="326"/>
      <c r="O131" s="326"/>
      <c r="P131" s="326"/>
      <c r="Q131" s="326"/>
      <c r="R131" s="332">
        <f t="shared" si="4"/>
        <v>3018.7</v>
      </c>
      <c r="S131" s="325">
        <v>938.1400000000001</v>
      </c>
      <c r="T131" s="332">
        <f t="shared" si="5"/>
        <v>2080.5599999999995</v>
      </c>
      <c r="U131" s="333"/>
      <c r="V131" s="325">
        <v>82.81</v>
      </c>
      <c r="W131" s="325">
        <v>3.34</v>
      </c>
      <c r="X131" s="325"/>
      <c r="Y131" s="325">
        <v>5.43</v>
      </c>
    </row>
    <row r="132" spans="1:25" ht="18.75" customHeight="1">
      <c r="A132" s="322" t="s">
        <v>610</v>
      </c>
      <c r="B132" s="323" t="s">
        <v>611</v>
      </c>
      <c r="C132" s="322" t="s">
        <v>612</v>
      </c>
      <c r="D132" s="323" t="s">
        <v>230</v>
      </c>
      <c r="E132" s="324" t="s">
        <v>269</v>
      </c>
      <c r="F132" s="325">
        <v>965.58</v>
      </c>
      <c r="G132" s="325"/>
      <c r="H132" s="326"/>
      <c r="I132" s="329"/>
      <c r="J132" s="333"/>
      <c r="K132" s="329">
        <v>2658</v>
      </c>
      <c r="L132" s="330"/>
      <c r="M132" s="331">
        <f t="shared" si="3"/>
        <v>3623.58</v>
      </c>
      <c r="N132" s="326"/>
      <c r="O132" s="326"/>
      <c r="P132" s="326"/>
      <c r="Q132" s="326"/>
      <c r="R132" s="332">
        <f t="shared" si="4"/>
        <v>3623.58</v>
      </c>
      <c r="S132" s="325">
        <v>914.97</v>
      </c>
      <c r="T132" s="332">
        <f t="shared" si="5"/>
        <v>2708.6099999999997</v>
      </c>
      <c r="U132" s="333"/>
      <c r="V132" s="325">
        <v>78.97</v>
      </c>
      <c r="W132" s="325">
        <v>3.19</v>
      </c>
      <c r="X132" s="325"/>
      <c r="Y132" s="325">
        <v>5.18</v>
      </c>
    </row>
    <row r="133" spans="1:25" ht="18.75" customHeight="1">
      <c r="A133" s="322" t="s">
        <v>613</v>
      </c>
      <c r="B133" s="323" t="s">
        <v>614</v>
      </c>
      <c r="C133" s="322" t="s">
        <v>615</v>
      </c>
      <c r="D133" s="323" t="s">
        <v>213</v>
      </c>
      <c r="E133" s="324" t="s">
        <v>214</v>
      </c>
      <c r="F133" s="325">
        <v>955.2099999999999</v>
      </c>
      <c r="G133" s="325">
        <v>915.4</v>
      </c>
      <c r="H133" s="326"/>
      <c r="I133" s="329"/>
      <c r="J133" s="333"/>
      <c r="K133" s="329">
        <v>1118</v>
      </c>
      <c r="L133" s="330"/>
      <c r="M133" s="331">
        <f t="shared" si="3"/>
        <v>2988.6099999999997</v>
      </c>
      <c r="N133" s="326"/>
      <c r="O133" s="326"/>
      <c r="P133" s="326"/>
      <c r="Q133" s="326"/>
      <c r="R133" s="332">
        <f t="shared" si="4"/>
        <v>2988.6099999999997</v>
      </c>
      <c r="S133" s="325">
        <v>1551.21</v>
      </c>
      <c r="T133" s="332">
        <f t="shared" si="5"/>
        <v>1437.3999999999996</v>
      </c>
      <c r="U133" s="333"/>
      <c r="V133" s="325">
        <v>78.04</v>
      </c>
      <c r="W133" s="325">
        <v>3.16</v>
      </c>
      <c r="X133" s="325"/>
      <c r="Y133" s="325">
        <v>5.12</v>
      </c>
    </row>
    <row r="134" spans="1:25" ht="18.75" customHeight="1">
      <c r="A134" s="322" t="s">
        <v>616</v>
      </c>
      <c r="B134" s="323" t="s">
        <v>617</v>
      </c>
      <c r="C134" s="322" t="s">
        <v>618</v>
      </c>
      <c r="D134" s="323" t="s">
        <v>197</v>
      </c>
      <c r="E134" s="324" t="s">
        <v>204</v>
      </c>
      <c r="F134" s="325">
        <v>831.62</v>
      </c>
      <c r="G134" s="325">
        <v>551.94</v>
      </c>
      <c r="H134" s="326"/>
      <c r="I134" s="329"/>
      <c r="J134" s="333"/>
      <c r="K134" s="329">
        <v>1118</v>
      </c>
      <c r="L134" s="330"/>
      <c r="M134" s="331">
        <f t="shared" si="3"/>
        <v>2501.56</v>
      </c>
      <c r="N134" s="326"/>
      <c r="O134" s="326"/>
      <c r="P134" s="326"/>
      <c r="Q134" s="326"/>
      <c r="R134" s="332">
        <f t="shared" si="4"/>
        <v>2501.56</v>
      </c>
      <c r="S134" s="325">
        <v>1635.19</v>
      </c>
      <c r="T134" s="332">
        <f t="shared" si="5"/>
        <v>866.3699999999999</v>
      </c>
      <c r="U134" s="333"/>
      <c r="V134" s="325">
        <v>73.88</v>
      </c>
      <c r="W134" s="325">
        <v>2.9</v>
      </c>
      <c r="X134" s="325"/>
      <c r="Y134" s="325">
        <v>4.84</v>
      </c>
    </row>
    <row r="135" spans="1:25" ht="18.75" customHeight="1">
      <c r="A135" s="322" t="s">
        <v>619</v>
      </c>
      <c r="B135" s="323" t="s">
        <v>620</v>
      </c>
      <c r="C135" s="322" t="s">
        <v>621</v>
      </c>
      <c r="D135" s="323" t="s">
        <v>197</v>
      </c>
      <c r="E135" s="324" t="s">
        <v>204</v>
      </c>
      <c r="F135" s="325">
        <v>3275.36</v>
      </c>
      <c r="G135" s="325">
        <v>551.94</v>
      </c>
      <c r="H135" s="326"/>
      <c r="I135" s="329"/>
      <c r="J135" s="333"/>
      <c r="K135" s="329">
        <v>1118</v>
      </c>
      <c r="L135" s="330"/>
      <c r="M135" s="331">
        <f t="shared" si="3"/>
        <v>4945.3</v>
      </c>
      <c r="N135" s="326"/>
      <c r="O135" s="326"/>
      <c r="P135" s="326"/>
      <c r="Q135" s="326"/>
      <c r="R135" s="332">
        <f t="shared" si="4"/>
        <v>4945.3</v>
      </c>
      <c r="S135" s="325">
        <v>1117.99</v>
      </c>
      <c r="T135" s="332">
        <f t="shared" si="5"/>
        <v>3827.3100000000004</v>
      </c>
      <c r="U135" s="333"/>
      <c r="V135" s="325">
        <v>72.73</v>
      </c>
      <c r="W135" s="325">
        <v>2.86</v>
      </c>
      <c r="X135" s="325"/>
      <c r="Y135" s="325">
        <v>4.77</v>
      </c>
    </row>
    <row r="136" spans="1:25" ht="18.75" customHeight="1">
      <c r="A136" s="322" t="s">
        <v>622</v>
      </c>
      <c r="B136" s="323" t="s">
        <v>623</v>
      </c>
      <c r="C136" s="322" t="s">
        <v>624</v>
      </c>
      <c r="D136" s="323" t="s">
        <v>197</v>
      </c>
      <c r="E136" s="324" t="s">
        <v>204</v>
      </c>
      <c r="F136" s="325">
        <v>794.1899999999999</v>
      </c>
      <c r="G136" s="325">
        <v>575.72</v>
      </c>
      <c r="H136" s="326"/>
      <c r="I136" s="329"/>
      <c r="J136" s="333"/>
      <c r="K136" s="329">
        <v>1118</v>
      </c>
      <c r="L136" s="330"/>
      <c r="M136" s="331">
        <f t="shared" si="3"/>
        <v>2487.91</v>
      </c>
      <c r="N136" s="326"/>
      <c r="O136" s="326"/>
      <c r="P136" s="326"/>
      <c r="Q136" s="326"/>
      <c r="R136" s="332">
        <f t="shared" si="4"/>
        <v>2487.91</v>
      </c>
      <c r="S136" s="325">
        <v>765.16</v>
      </c>
      <c r="T136" s="332">
        <f t="shared" si="5"/>
        <v>1722.75</v>
      </c>
      <c r="U136" s="333"/>
      <c r="V136" s="325">
        <v>70.51</v>
      </c>
      <c r="W136" s="325">
        <v>2.77</v>
      </c>
      <c r="X136" s="325"/>
      <c r="Y136" s="325">
        <v>4.62</v>
      </c>
    </row>
    <row r="137" spans="1:25" ht="18.75" customHeight="1">
      <c r="A137" s="322" t="s">
        <v>625</v>
      </c>
      <c r="B137" s="323" t="s">
        <v>626</v>
      </c>
      <c r="C137" s="322" t="s">
        <v>627</v>
      </c>
      <c r="D137" s="323" t="s">
        <v>197</v>
      </c>
      <c r="E137" s="324" t="s">
        <v>204</v>
      </c>
      <c r="F137" s="325">
        <v>799.78</v>
      </c>
      <c r="G137" s="325"/>
      <c r="H137" s="326"/>
      <c r="I137" s="329"/>
      <c r="J137" s="333"/>
      <c r="K137" s="329">
        <v>1118</v>
      </c>
      <c r="L137" s="330"/>
      <c r="M137" s="331">
        <f t="shared" si="3"/>
        <v>1917.78</v>
      </c>
      <c r="N137" s="326"/>
      <c r="O137" s="326"/>
      <c r="P137" s="326"/>
      <c r="Q137" s="326"/>
      <c r="R137" s="332">
        <f t="shared" si="4"/>
        <v>1917.78</v>
      </c>
      <c r="S137" s="325">
        <v>823.7</v>
      </c>
      <c r="T137" s="332">
        <f t="shared" si="5"/>
        <v>1094.08</v>
      </c>
      <c r="U137" s="333"/>
      <c r="V137" s="325">
        <v>71.02</v>
      </c>
      <c r="W137" s="325">
        <v>2.79</v>
      </c>
      <c r="X137" s="325"/>
      <c r="Y137" s="325">
        <v>4.66</v>
      </c>
    </row>
    <row r="138" spans="1:25" ht="18.75" customHeight="1">
      <c r="A138" s="322" t="s">
        <v>628</v>
      </c>
      <c r="B138" s="334" t="s">
        <v>629</v>
      </c>
      <c r="C138" s="322" t="s">
        <v>630</v>
      </c>
      <c r="D138" s="334" t="s">
        <v>213</v>
      </c>
      <c r="E138" s="324" t="s">
        <v>298</v>
      </c>
      <c r="F138" s="325">
        <v>1007.5399999999998</v>
      </c>
      <c r="G138" s="325">
        <v>873.18</v>
      </c>
      <c r="H138" s="326"/>
      <c r="I138" s="329"/>
      <c r="J138" s="333"/>
      <c r="K138" s="329">
        <v>1118</v>
      </c>
      <c r="L138" s="330"/>
      <c r="M138" s="331">
        <f t="shared" si="3"/>
        <v>2998.72</v>
      </c>
      <c r="N138" s="326"/>
      <c r="O138" s="326"/>
      <c r="P138" s="326"/>
      <c r="Q138" s="326"/>
      <c r="R138" s="332">
        <f t="shared" si="4"/>
        <v>2998.72</v>
      </c>
      <c r="S138" s="325">
        <v>387.81</v>
      </c>
      <c r="T138" s="332">
        <f t="shared" si="5"/>
        <v>2610.91</v>
      </c>
      <c r="U138" s="333"/>
      <c r="V138" s="325">
        <v>82.75</v>
      </c>
      <c r="W138" s="325">
        <v>3.34</v>
      </c>
      <c r="X138" s="325"/>
      <c r="Y138" s="325">
        <v>5.42</v>
      </c>
    </row>
    <row r="139" spans="1:25" ht="18.75" customHeight="1">
      <c r="A139" s="322" t="s">
        <v>631</v>
      </c>
      <c r="B139" s="323" t="s">
        <v>632</v>
      </c>
      <c r="C139" s="322" t="s">
        <v>633</v>
      </c>
      <c r="D139" s="323" t="s">
        <v>240</v>
      </c>
      <c r="E139" s="324" t="s">
        <v>438</v>
      </c>
      <c r="F139" s="325">
        <v>947.1800000000002</v>
      </c>
      <c r="G139" s="325">
        <v>890.79</v>
      </c>
      <c r="H139" s="326"/>
      <c r="I139" s="329"/>
      <c r="J139" s="333"/>
      <c r="K139" s="329">
        <v>1118</v>
      </c>
      <c r="L139" s="330"/>
      <c r="M139" s="331">
        <f aca="true" t="shared" si="6" ref="M139:M202">SUM(F139:L139)</f>
        <v>2955.9700000000003</v>
      </c>
      <c r="N139" s="326"/>
      <c r="O139" s="326"/>
      <c r="P139" s="326"/>
      <c r="Q139" s="326"/>
      <c r="R139" s="332">
        <f aca="true" t="shared" si="7" ref="R139:R202">SUM(M139:Q139)</f>
        <v>2955.9700000000003</v>
      </c>
      <c r="S139" s="325">
        <v>241.60999999999999</v>
      </c>
      <c r="T139" s="332">
        <f aca="true" t="shared" si="8" ref="T139:T202">R139-S139</f>
        <v>2714.36</v>
      </c>
      <c r="U139" s="333"/>
      <c r="V139" s="325">
        <v>77.32</v>
      </c>
      <c r="W139" s="325">
        <v>3.13</v>
      </c>
      <c r="X139" s="325"/>
      <c r="Y139" s="325">
        <v>5.07</v>
      </c>
    </row>
    <row r="140" spans="1:25" ht="18.75" customHeight="1">
      <c r="A140" s="322" t="s">
        <v>634</v>
      </c>
      <c r="B140" s="323" t="s">
        <v>635</v>
      </c>
      <c r="C140" s="322" t="s">
        <v>636</v>
      </c>
      <c r="D140" s="323" t="s">
        <v>213</v>
      </c>
      <c r="E140" s="324" t="s">
        <v>241</v>
      </c>
      <c r="F140" s="325">
        <v>1018.4499999999999</v>
      </c>
      <c r="G140" s="325">
        <v>893.86</v>
      </c>
      <c r="H140" s="326"/>
      <c r="I140" s="329"/>
      <c r="J140" s="333"/>
      <c r="K140" s="329">
        <v>1118</v>
      </c>
      <c r="L140" s="330"/>
      <c r="M140" s="331">
        <f t="shared" si="6"/>
        <v>3030.31</v>
      </c>
      <c r="N140" s="326"/>
      <c r="O140" s="326"/>
      <c r="P140" s="326"/>
      <c r="Q140" s="326"/>
      <c r="R140" s="332">
        <f t="shared" si="7"/>
        <v>3030.31</v>
      </c>
      <c r="S140" s="325">
        <v>2247.5</v>
      </c>
      <c r="T140" s="332">
        <f t="shared" si="8"/>
        <v>782.81</v>
      </c>
      <c r="U140" s="333"/>
      <c r="V140" s="325">
        <v>83.73</v>
      </c>
      <c r="W140" s="325">
        <v>3.38</v>
      </c>
      <c r="X140" s="325"/>
      <c r="Y140" s="325">
        <v>5.49</v>
      </c>
    </row>
    <row r="141" spans="1:25" ht="18.75" customHeight="1">
      <c r="A141" s="322" t="s">
        <v>637</v>
      </c>
      <c r="B141" s="323" t="s">
        <v>638</v>
      </c>
      <c r="C141" s="322" t="s">
        <v>639</v>
      </c>
      <c r="D141" s="323" t="s">
        <v>245</v>
      </c>
      <c r="E141" s="324" t="s">
        <v>204</v>
      </c>
      <c r="F141" s="325">
        <v>759.73</v>
      </c>
      <c r="G141" s="325"/>
      <c r="H141" s="326"/>
      <c r="I141" s="329">
        <v>1118</v>
      </c>
      <c r="J141" s="333"/>
      <c r="K141" s="329"/>
      <c r="L141" s="330"/>
      <c r="M141" s="331">
        <f t="shared" si="6"/>
        <v>1877.73</v>
      </c>
      <c r="N141" s="326"/>
      <c r="O141" s="326"/>
      <c r="P141" s="326"/>
      <c r="Q141" s="326"/>
      <c r="R141" s="332">
        <f t="shared" si="7"/>
        <v>1877.73</v>
      </c>
      <c r="S141" s="325">
        <v>133.58</v>
      </c>
      <c r="T141" s="332">
        <f t="shared" si="8"/>
        <v>1744.15</v>
      </c>
      <c r="U141" s="333"/>
      <c r="V141" s="325">
        <v>67.5</v>
      </c>
      <c r="W141" s="325"/>
      <c r="X141" s="325">
        <v>1.13</v>
      </c>
      <c r="Y141" s="325">
        <v>4.42</v>
      </c>
    </row>
    <row r="142" spans="1:25" ht="18.75" customHeight="1">
      <c r="A142" s="322" t="s">
        <v>640</v>
      </c>
      <c r="B142" s="323" t="s">
        <v>641</v>
      </c>
      <c r="C142" s="322" t="s">
        <v>642</v>
      </c>
      <c r="D142" s="323" t="s">
        <v>224</v>
      </c>
      <c r="E142" s="324" t="s">
        <v>198</v>
      </c>
      <c r="F142" s="325">
        <v>817.9000000000001</v>
      </c>
      <c r="G142" s="325">
        <v>532.22</v>
      </c>
      <c r="H142" s="326"/>
      <c r="I142" s="329"/>
      <c r="J142" s="333"/>
      <c r="K142" s="329">
        <v>1118</v>
      </c>
      <c r="L142" s="330"/>
      <c r="M142" s="331">
        <f t="shared" si="6"/>
        <v>2468.12</v>
      </c>
      <c r="N142" s="326"/>
      <c r="O142" s="326"/>
      <c r="P142" s="326"/>
      <c r="Q142" s="326"/>
      <c r="R142" s="332">
        <f t="shared" si="7"/>
        <v>2468.12</v>
      </c>
      <c r="S142" s="325">
        <v>1052.08</v>
      </c>
      <c r="T142" s="332">
        <f t="shared" si="8"/>
        <v>1416.04</v>
      </c>
      <c r="U142" s="333"/>
      <c r="V142" s="325">
        <v>73.33</v>
      </c>
      <c r="W142" s="325">
        <v>2.85</v>
      </c>
      <c r="X142" s="325"/>
      <c r="Y142" s="325">
        <v>4.81</v>
      </c>
    </row>
    <row r="143" spans="1:25" ht="18.75" customHeight="1">
      <c r="A143" s="322" t="s">
        <v>643</v>
      </c>
      <c r="B143" s="323" t="s">
        <v>644</v>
      </c>
      <c r="C143" s="322" t="s">
        <v>645</v>
      </c>
      <c r="D143" s="323" t="s">
        <v>245</v>
      </c>
      <c r="E143" s="324" t="s">
        <v>286</v>
      </c>
      <c r="F143" s="325">
        <v>923.18</v>
      </c>
      <c r="G143" s="325"/>
      <c r="H143" s="326"/>
      <c r="I143" s="329"/>
      <c r="J143" s="333"/>
      <c r="K143" s="329">
        <v>1118</v>
      </c>
      <c r="L143" s="330"/>
      <c r="M143" s="331">
        <f t="shared" si="6"/>
        <v>2041.1799999999998</v>
      </c>
      <c r="N143" s="326"/>
      <c r="O143" s="326"/>
      <c r="P143" s="326"/>
      <c r="Q143" s="326"/>
      <c r="R143" s="332">
        <f t="shared" si="7"/>
        <v>2041.1799999999998</v>
      </c>
      <c r="S143" s="325">
        <v>433.74</v>
      </c>
      <c r="T143" s="332">
        <f t="shared" si="8"/>
        <v>1607.4399999999998</v>
      </c>
      <c r="U143" s="333"/>
      <c r="V143" s="325">
        <v>80.32</v>
      </c>
      <c r="W143" s="325">
        <v>3.22</v>
      </c>
      <c r="X143" s="325"/>
      <c r="Y143" s="325">
        <v>5.27</v>
      </c>
    </row>
    <row r="144" spans="1:25" ht="18.75" customHeight="1">
      <c r="A144" s="322" t="s">
        <v>646</v>
      </c>
      <c r="B144" s="323" t="s">
        <v>647</v>
      </c>
      <c r="C144" s="322" t="s">
        <v>648</v>
      </c>
      <c r="D144" s="323" t="s">
        <v>197</v>
      </c>
      <c r="E144" s="324" t="s">
        <v>204</v>
      </c>
      <c r="F144" s="325">
        <v>877.0100000000001</v>
      </c>
      <c r="G144" s="325">
        <v>574.72</v>
      </c>
      <c r="H144" s="326"/>
      <c r="I144" s="329"/>
      <c r="J144" s="333"/>
      <c r="K144" s="329">
        <v>1118</v>
      </c>
      <c r="L144" s="330"/>
      <c r="M144" s="331">
        <f t="shared" si="6"/>
        <v>2569.73</v>
      </c>
      <c r="N144" s="326"/>
      <c r="O144" s="326"/>
      <c r="P144" s="326"/>
      <c r="Q144" s="326"/>
      <c r="R144" s="332">
        <f t="shared" si="7"/>
        <v>2569.73</v>
      </c>
      <c r="S144" s="325">
        <v>1192.6599999999999</v>
      </c>
      <c r="T144" s="332">
        <f t="shared" si="8"/>
        <v>1377.0700000000002</v>
      </c>
      <c r="U144" s="333"/>
      <c r="V144" s="325">
        <v>77.97</v>
      </c>
      <c r="W144" s="325">
        <v>3.06</v>
      </c>
      <c r="X144" s="325"/>
      <c r="Y144" s="325">
        <v>5.11</v>
      </c>
    </row>
    <row r="145" spans="1:25" ht="18.75" customHeight="1">
      <c r="A145" s="322" t="s">
        <v>649</v>
      </c>
      <c r="B145" s="323" t="s">
        <v>650</v>
      </c>
      <c r="C145" s="322" t="s">
        <v>651</v>
      </c>
      <c r="D145" s="323" t="s">
        <v>213</v>
      </c>
      <c r="E145" s="324" t="s">
        <v>214</v>
      </c>
      <c r="F145" s="325">
        <v>955.51</v>
      </c>
      <c r="G145" s="325">
        <v>848.25</v>
      </c>
      <c r="H145" s="326"/>
      <c r="I145" s="329"/>
      <c r="J145" s="333"/>
      <c r="K145" s="329">
        <v>1118</v>
      </c>
      <c r="L145" s="330"/>
      <c r="M145" s="331">
        <f t="shared" si="6"/>
        <v>2921.76</v>
      </c>
      <c r="N145" s="326"/>
      <c r="O145" s="326"/>
      <c r="P145" s="326"/>
      <c r="Q145" s="326"/>
      <c r="R145" s="332">
        <f t="shared" si="7"/>
        <v>2921.76</v>
      </c>
      <c r="S145" s="325">
        <v>1226.27</v>
      </c>
      <c r="T145" s="332">
        <f t="shared" si="8"/>
        <v>1695.4900000000002</v>
      </c>
      <c r="U145" s="333"/>
      <c r="V145" s="325">
        <v>78.07</v>
      </c>
      <c r="W145" s="325">
        <v>3.16</v>
      </c>
      <c r="X145" s="325"/>
      <c r="Y145" s="325">
        <v>5.12</v>
      </c>
    </row>
    <row r="146" spans="1:25" ht="18.75" customHeight="1">
      <c r="A146" s="322" t="s">
        <v>652</v>
      </c>
      <c r="B146" s="323" t="s">
        <v>653</v>
      </c>
      <c r="C146" s="335" t="s">
        <v>654</v>
      </c>
      <c r="D146" s="323" t="s">
        <v>213</v>
      </c>
      <c r="E146" s="324" t="s">
        <v>214</v>
      </c>
      <c r="F146" s="325">
        <v>971.5600000000001</v>
      </c>
      <c r="G146" s="325">
        <v>867.1</v>
      </c>
      <c r="H146" s="326"/>
      <c r="I146" s="329"/>
      <c r="J146" s="333"/>
      <c r="K146" s="329">
        <v>1118</v>
      </c>
      <c r="L146" s="330"/>
      <c r="M146" s="331">
        <f t="shared" si="6"/>
        <v>2956.66</v>
      </c>
      <c r="N146" s="326"/>
      <c r="O146" s="326"/>
      <c r="P146" s="326"/>
      <c r="Q146" s="326"/>
      <c r="R146" s="332">
        <f t="shared" si="7"/>
        <v>2956.66</v>
      </c>
      <c r="S146" s="325">
        <v>226.47</v>
      </c>
      <c r="T146" s="332">
        <f t="shared" si="8"/>
        <v>2730.19</v>
      </c>
      <c r="U146" s="333"/>
      <c r="V146" s="325">
        <v>79.51</v>
      </c>
      <c r="W146" s="325">
        <v>3.21</v>
      </c>
      <c r="X146" s="325"/>
      <c r="Y146" s="325">
        <v>5.21</v>
      </c>
    </row>
    <row r="147" spans="1:25" ht="18.75" customHeight="1">
      <c r="A147" s="322" t="s">
        <v>655</v>
      </c>
      <c r="B147" s="323" t="s">
        <v>656</v>
      </c>
      <c r="C147" s="322" t="s">
        <v>657</v>
      </c>
      <c r="D147" s="323" t="s">
        <v>658</v>
      </c>
      <c r="E147" s="324" t="s">
        <v>659</v>
      </c>
      <c r="F147" s="325">
        <v>956.3100000000001</v>
      </c>
      <c r="G147" s="325">
        <v>477.6</v>
      </c>
      <c r="H147" s="326"/>
      <c r="I147" s="329"/>
      <c r="J147" s="333"/>
      <c r="K147" s="329">
        <v>1118</v>
      </c>
      <c r="L147" s="330"/>
      <c r="M147" s="331">
        <f t="shared" si="6"/>
        <v>2551.91</v>
      </c>
      <c r="N147" s="326"/>
      <c r="O147" s="326"/>
      <c r="P147" s="326"/>
      <c r="Q147" s="326"/>
      <c r="R147" s="332">
        <f t="shared" si="7"/>
        <v>2551.91</v>
      </c>
      <c r="S147" s="325">
        <v>1502.51</v>
      </c>
      <c r="T147" s="332">
        <f t="shared" si="8"/>
        <v>1049.3999999999999</v>
      </c>
      <c r="U147" s="333"/>
      <c r="V147" s="325">
        <v>78.14</v>
      </c>
      <c r="W147" s="325">
        <v>3.16</v>
      </c>
      <c r="X147" s="325"/>
      <c r="Y147" s="325">
        <v>5.12</v>
      </c>
    </row>
    <row r="148" spans="1:25" ht="18.75" customHeight="1">
      <c r="A148" s="322" t="s">
        <v>660</v>
      </c>
      <c r="B148" s="323" t="s">
        <v>661</v>
      </c>
      <c r="C148" s="322" t="s">
        <v>662</v>
      </c>
      <c r="D148" s="323" t="s">
        <v>213</v>
      </c>
      <c r="E148" s="324" t="s">
        <v>214</v>
      </c>
      <c r="F148" s="325">
        <v>940.2299999999999</v>
      </c>
      <c r="G148" s="325">
        <v>867.1</v>
      </c>
      <c r="H148" s="326"/>
      <c r="I148" s="329"/>
      <c r="J148" s="333"/>
      <c r="K148" s="329">
        <v>1118</v>
      </c>
      <c r="L148" s="330"/>
      <c r="M148" s="331">
        <f t="shared" si="6"/>
        <v>2925.33</v>
      </c>
      <c r="N148" s="326"/>
      <c r="O148" s="326"/>
      <c r="P148" s="326"/>
      <c r="Q148" s="326"/>
      <c r="R148" s="332">
        <f t="shared" si="7"/>
        <v>2925.33</v>
      </c>
      <c r="S148" s="325">
        <v>165.79000000000002</v>
      </c>
      <c r="T148" s="332">
        <f t="shared" si="8"/>
        <v>2759.54</v>
      </c>
      <c r="U148" s="333"/>
      <c r="V148" s="325">
        <v>76.69</v>
      </c>
      <c r="W148" s="325">
        <v>3.1</v>
      </c>
      <c r="X148" s="325"/>
      <c r="Y148" s="325">
        <v>5.03</v>
      </c>
    </row>
    <row r="149" spans="1:25" ht="18.75" customHeight="1">
      <c r="A149" s="322" t="s">
        <v>663</v>
      </c>
      <c r="B149" s="323" t="s">
        <v>664</v>
      </c>
      <c r="C149" s="322" t="s">
        <v>665</v>
      </c>
      <c r="D149" s="323" t="s">
        <v>182</v>
      </c>
      <c r="E149" s="324" t="s">
        <v>183</v>
      </c>
      <c r="F149" s="325">
        <v>3068.04</v>
      </c>
      <c r="G149" s="325">
        <v>227.04</v>
      </c>
      <c r="H149" s="326"/>
      <c r="I149" s="329"/>
      <c r="J149" s="333"/>
      <c r="K149" s="329">
        <v>818</v>
      </c>
      <c r="L149" s="330"/>
      <c r="M149" s="331">
        <f t="shared" si="6"/>
        <v>4113.08</v>
      </c>
      <c r="N149" s="326"/>
      <c r="O149" s="326"/>
      <c r="P149" s="326"/>
      <c r="Q149" s="326"/>
      <c r="R149" s="332">
        <f t="shared" si="7"/>
        <v>4113.08</v>
      </c>
      <c r="S149" s="325">
        <v>1341.15</v>
      </c>
      <c r="T149" s="332">
        <f t="shared" si="8"/>
        <v>2771.93</v>
      </c>
      <c r="U149" s="333"/>
      <c r="V149" s="325">
        <v>276.12</v>
      </c>
      <c r="W149" s="325">
        <v>10.74</v>
      </c>
      <c r="X149" s="325"/>
      <c r="Y149" s="325">
        <v>18.1</v>
      </c>
    </row>
    <row r="150" spans="1:25" ht="18.75" customHeight="1">
      <c r="A150" s="322" t="s">
        <v>666</v>
      </c>
      <c r="B150" s="323" t="s">
        <v>667</v>
      </c>
      <c r="C150" s="322" t="s">
        <v>668</v>
      </c>
      <c r="D150" s="323" t="s">
        <v>197</v>
      </c>
      <c r="E150" s="324" t="s">
        <v>259</v>
      </c>
      <c r="F150" s="325">
        <v>2723.7</v>
      </c>
      <c r="G150" s="325">
        <v>551.94</v>
      </c>
      <c r="H150" s="326"/>
      <c r="I150" s="329"/>
      <c r="J150" s="333"/>
      <c r="K150" s="329">
        <v>1118</v>
      </c>
      <c r="L150" s="330"/>
      <c r="M150" s="331">
        <f t="shared" si="6"/>
        <v>4393.639999999999</v>
      </c>
      <c r="N150" s="326"/>
      <c r="O150" s="326"/>
      <c r="P150" s="326"/>
      <c r="Q150" s="326"/>
      <c r="R150" s="332">
        <f t="shared" si="7"/>
        <v>4393.639999999999</v>
      </c>
      <c r="S150" s="325">
        <v>140.70999999999998</v>
      </c>
      <c r="T150" s="332">
        <f t="shared" si="8"/>
        <v>4252.929999999999</v>
      </c>
      <c r="U150" s="333"/>
      <c r="V150" s="325">
        <v>73.18</v>
      </c>
      <c r="W150" s="325">
        <v>2.91</v>
      </c>
      <c r="X150" s="325"/>
      <c r="Y150" s="325">
        <v>4.8</v>
      </c>
    </row>
    <row r="151" spans="1:25" ht="18.75" customHeight="1">
      <c r="A151" s="322" t="s">
        <v>669</v>
      </c>
      <c r="B151" s="323" t="s">
        <v>670</v>
      </c>
      <c r="C151" s="322" t="s">
        <v>671</v>
      </c>
      <c r="D151" s="323" t="s">
        <v>197</v>
      </c>
      <c r="E151" s="324" t="s">
        <v>209</v>
      </c>
      <c r="F151" s="325">
        <v>805.8700000000001</v>
      </c>
      <c r="G151" s="325">
        <v>551.94</v>
      </c>
      <c r="H151" s="326"/>
      <c r="I151" s="329"/>
      <c r="J151" s="333"/>
      <c r="K151" s="329">
        <v>1118</v>
      </c>
      <c r="L151" s="330"/>
      <c r="M151" s="331">
        <f t="shared" si="6"/>
        <v>2475.8100000000004</v>
      </c>
      <c r="N151" s="326"/>
      <c r="O151" s="326"/>
      <c r="P151" s="326"/>
      <c r="Q151" s="326"/>
      <c r="R151" s="332">
        <f t="shared" si="7"/>
        <v>2475.8100000000004</v>
      </c>
      <c r="S151" s="325">
        <v>166.96999999999997</v>
      </c>
      <c r="T151" s="332">
        <f t="shared" si="8"/>
        <v>2308.8400000000006</v>
      </c>
      <c r="U151" s="333"/>
      <c r="V151" s="325">
        <v>72.02</v>
      </c>
      <c r="W151" s="325">
        <v>2.81</v>
      </c>
      <c r="X151" s="325"/>
      <c r="Y151" s="325">
        <v>4.72</v>
      </c>
    </row>
    <row r="152" spans="1:25" ht="18.75" customHeight="1">
      <c r="A152" s="322" t="s">
        <v>672</v>
      </c>
      <c r="B152" s="323" t="s">
        <v>673</v>
      </c>
      <c r="C152" s="322" t="s">
        <v>674</v>
      </c>
      <c r="D152" s="323" t="s">
        <v>675</v>
      </c>
      <c r="E152" s="324" t="s">
        <v>254</v>
      </c>
      <c r="F152" s="325">
        <v>940.2399999999999</v>
      </c>
      <c r="G152" s="325"/>
      <c r="H152" s="326"/>
      <c r="I152" s="329"/>
      <c r="J152" s="333"/>
      <c r="K152" s="329">
        <v>1118</v>
      </c>
      <c r="L152" s="330"/>
      <c r="M152" s="331">
        <f t="shared" si="6"/>
        <v>2058.24</v>
      </c>
      <c r="N152" s="326"/>
      <c r="O152" s="326"/>
      <c r="P152" s="326"/>
      <c r="Q152" s="326"/>
      <c r="R152" s="332">
        <f t="shared" si="7"/>
        <v>2058.24</v>
      </c>
      <c r="S152" s="325">
        <v>1266.94</v>
      </c>
      <c r="T152" s="332">
        <f t="shared" si="8"/>
        <v>791.2999999999997</v>
      </c>
      <c r="U152" s="333"/>
      <c r="V152" s="325">
        <v>76.69</v>
      </c>
      <c r="W152" s="325">
        <v>3.1</v>
      </c>
      <c r="X152" s="325"/>
      <c r="Y152" s="325">
        <v>5.03</v>
      </c>
    </row>
    <row r="153" spans="1:25" ht="18.75" customHeight="1">
      <c r="A153" s="322" t="s">
        <v>676</v>
      </c>
      <c r="B153" s="323" t="s">
        <v>677</v>
      </c>
      <c r="C153" s="322" t="s">
        <v>678</v>
      </c>
      <c r="D153" s="323" t="s">
        <v>253</v>
      </c>
      <c r="E153" s="324" t="s">
        <v>254</v>
      </c>
      <c r="F153" s="325">
        <v>940.7300000000001</v>
      </c>
      <c r="G153" s="325"/>
      <c r="H153" s="326"/>
      <c r="I153" s="329"/>
      <c r="J153" s="333"/>
      <c r="K153" s="329">
        <v>1118</v>
      </c>
      <c r="L153" s="330"/>
      <c r="M153" s="331">
        <f t="shared" si="6"/>
        <v>2058.73</v>
      </c>
      <c r="N153" s="326"/>
      <c r="O153" s="326"/>
      <c r="P153" s="326"/>
      <c r="Q153" s="326"/>
      <c r="R153" s="332">
        <f t="shared" si="7"/>
        <v>2058.73</v>
      </c>
      <c r="S153" s="325">
        <v>134.99</v>
      </c>
      <c r="T153" s="332">
        <f t="shared" si="8"/>
        <v>1923.74</v>
      </c>
      <c r="U153" s="333"/>
      <c r="V153" s="325">
        <v>76.74</v>
      </c>
      <c r="W153" s="325">
        <v>3.11</v>
      </c>
      <c r="X153" s="325"/>
      <c r="Y153" s="325">
        <v>5.03</v>
      </c>
    </row>
    <row r="154" spans="1:25" ht="18.75" customHeight="1">
      <c r="A154" s="322" t="s">
        <v>679</v>
      </c>
      <c r="B154" s="323" t="s">
        <v>680</v>
      </c>
      <c r="C154" s="322" t="s">
        <v>681</v>
      </c>
      <c r="D154" s="323" t="s">
        <v>224</v>
      </c>
      <c r="E154" s="324" t="s">
        <v>225</v>
      </c>
      <c r="F154" s="325">
        <v>1272.32</v>
      </c>
      <c r="G154" s="325"/>
      <c r="H154" s="326"/>
      <c r="I154" s="329"/>
      <c r="J154" s="333"/>
      <c r="K154" s="329">
        <v>1118</v>
      </c>
      <c r="L154" s="330"/>
      <c r="M154" s="331">
        <f t="shared" si="6"/>
        <v>2390.3199999999997</v>
      </c>
      <c r="N154" s="326"/>
      <c r="O154" s="326"/>
      <c r="P154" s="326"/>
      <c r="Q154" s="326"/>
      <c r="R154" s="332">
        <f t="shared" si="7"/>
        <v>2390.3199999999997</v>
      </c>
      <c r="S154" s="325">
        <v>165.4</v>
      </c>
      <c r="T154" s="332">
        <f t="shared" si="8"/>
        <v>2224.9199999999996</v>
      </c>
      <c r="U154" s="328"/>
      <c r="V154" s="325">
        <v>114.51</v>
      </c>
      <c r="W154" s="325">
        <v>4.45</v>
      </c>
      <c r="X154" s="325"/>
      <c r="Y154" s="325">
        <v>7.51</v>
      </c>
    </row>
    <row r="155" spans="1:25" ht="18.75" customHeight="1">
      <c r="A155" s="322" t="s">
        <v>682</v>
      </c>
      <c r="B155" s="323" t="s">
        <v>683</v>
      </c>
      <c r="C155" s="322" t="s">
        <v>684</v>
      </c>
      <c r="D155" s="323" t="s">
        <v>197</v>
      </c>
      <c r="E155" s="324" t="s">
        <v>204</v>
      </c>
      <c r="F155" s="325">
        <v>848.7700000000001</v>
      </c>
      <c r="G155" s="325">
        <v>551.94</v>
      </c>
      <c r="H155" s="326"/>
      <c r="I155" s="327"/>
      <c r="J155" s="328"/>
      <c r="K155" s="329">
        <v>1118</v>
      </c>
      <c r="L155" s="330"/>
      <c r="M155" s="331">
        <f t="shared" si="6"/>
        <v>2518.71</v>
      </c>
      <c r="N155" s="326"/>
      <c r="O155" s="326"/>
      <c r="P155" s="326"/>
      <c r="Q155" s="326"/>
      <c r="R155" s="332">
        <f t="shared" si="7"/>
        <v>2518.71</v>
      </c>
      <c r="S155" s="325">
        <v>812.6700000000001</v>
      </c>
      <c r="T155" s="332">
        <f t="shared" si="8"/>
        <v>1706.04</v>
      </c>
      <c r="U155" s="328"/>
      <c r="V155" s="325">
        <v>75.43</v>
      </c>
      <c r="W155" s="325">
        <v>2.96</v>
      </c>
      <c r="X155" s="325"/>
      <c r="Y155" s="325">
        <v>4.94</v>
      </c>
    </row>
    <row r="156" spans="1:25" ht="18.75" customHeight="1">
      <c r="A156" s="322" t="s">
        <v>685</v>
      </c>
      <c r="B156" s="323" t="s">
        <v>686</v>
      </c>
      <c r="C156" s="322" t="s">
        <v>687</v>
      </c>
      <c r="D156" s="323" t="s">
        <v>360</v>
      </c>
      <c r="E156" s="324" t="s">
        <v>225</v>
      </c>
      <c r="F156" s="325">
        <v>700.76</v>
      </c>
      <c r="G156" s="325"/>
      <c r="H156" s="326"/>
      <c r="I156" s="329"/>
      <c r="J156" s="333"/>
      <c r="K156" s="329">
        <v>1118</v>
      </c>
      <c r="L156" s="330"/>
      <c r="M156" s="331">
        <f t="shared" si="6"/>
        <v>1818.76</v>
      </c>
      <c r="N156" s="326"/>
      <c r="O156" s="326"/>
      <c r="P156" s="326"/>
      <c r="Q156" s="326"/>
      <c r="R156" s="332">
        <f t="shared" si="7"/>
        <v>1818.76</v>
      </c>
      <c r="S156" s="325">
        <v>1327.48</v>
      </c>
      <c r="T156" s="332">
        <f t="shared" si="8"/>
        <v>491.28</v>
      </c>
      <c r="U156" s="328"/>
      <c r="V156" s="325">
        <v>67.5</v>
      </c>
      <c r="W156" s="325">
        <v>2.44</v>
      </c>
      <c r="X156" s="325"/>
      <c r="Y156" s="325">
        <v>4.12</v>
      </c>
    </row>
    <row r="157" spans="1:25" ht="18.75" customHeight="1">
      <c r="A157" s="322" t="s">
        <v>688</v>
      </c>
      <c r="B157" s="323" t="s">
        <v>689</v>
      </c>
      <c r="C157" s="322" t="s">
        <v>690</v>
      </c>
      <c r="D157" s="323" t="s">
        <v>245</v>
      </c>
      <c r="E157" s="324" t="s">
        <v>259</v>
      </c>
      <c r="F157" s="325">
        <v>811.51</v>
      </c>
      <c r="G157" s="325"/>
      <c r="H157" s="326"/>
      <c r="I157" s="329"/>
      <c r="J157" s="333"/>
      <c r="K157" s="329">
        <v>1118</v>
      </c>
      <c r="L157" s="330"/>
      <c r="M157" s="331">
        <f t="shared" si="6"/>
        <v>1929.51</v>
      </c>
      <c r="N157" s="326"/>
      <c r="O157" s="326"/>
      <c r="P157" s="326"/>
      <c r="Q157" s="326"/>
      <c r="R157" s="332">
        <f t="shared" si="7"/>
        <v>1929.51</v>
      </c>
      <c r="S157" s="325">
        <v>523.37</v>
      </c>
      <c r="T157" s="332">
        <f t="shared" si="8"/>
        <v>1406.1399999999999</v>
      </c>
      <c r="U157" s="328"/>
      <c r="V157" s="325">
        <v>71.17</v>
      </c>
      <c r="W157" s="325"/>
      <c r="X157" s="325">
        <v>1.21</v>
      </c>
      <c r="Y157" s="325">
        <v>4.67</v>
      </c>
    </row>
    <row r="158" spans="1:25" ht="18.75" customHeight="1">
      <c r="A158" s="322" t="s">
        <v>691</v>
      </c>
      <c r="B158" s="323" t="s">
        <v>692</v>
      </c>
      <c r="C158" s="322" t="s">
        <v>693</v>
      </c>
      <c r="D158" s="323" t="s">
        <v>245</v>
      </c>
      <c r="E158" s="324" t="s">
        <v>259</v>
      </c>
      <c r="F158" s="325">
        <v>786.2400000000001</v>
      </c>
      <c r="G158" s="325"/>
      <c r="H158" s="326"/>
      <c r="I158" s="329">
        <v>976.46</v>
      </c>
      <c r="J158" s="333"/>
      <c r="K158" s="329"/>
      <c r="L158" s="330"/>
      <c r="M158" s="331">
        <f t="shared" si="6"/>
        <v>1762.7000000000003</v>
      </c>
      <c r="N158" s="326"/>
      <c r="O158" s="326"/>
      <c r="P158" s="326"/>
      <c r="Q158" s="326"/>
      <c r="R158" s="332">
        <f t="shared" si="7"/>
        <v>1762.7000000000003</v>
      </c>
      <c r="S158" s="325">
        <v>1100.94</v>
      </c>
      <c r="T158" s="332">
        <f t="shared" si="8"/>
        <v>661.7600000000002</v>
      </c>
      <c r="U158" s="333"/>
      <c r="V158" s="325">
        <v>68.9</v>
      </c>
      <c r="W158" s="325"/>
      <c r="X158" s="325">
        <v>1.17</v>
      </c>
      <c r="Y158" s="325">
        <v>4.52</v>
      </c>
    </row>
    <row r="159" spans="1:25" ht="18.75" customHeight="1">
      <c r="A159" s="322" t="s">
        <v>694</v>
      </c>
      <c r="B159" s="323" t="s">
        <v>695</v>
      </c>
      <c r="C159" s="322" t="s">
        <v>696</v>
      </c>
      <c r="D159" s="323" t="s">
        <v>253</v>
      </c>
      <c r="E159" s="324" t="s">
        <v>697</v>
      </c>
      <c r="F159" s="325">
        <v>976.5400000000001</v>
      </c>
      <c r="G159" s="325"/>
      <c r="H159" s="326"/>
      <c r="I159" s="329"/>
      <c r="J159" s="333"/>
      <c r="K159" s="329">
        <v>1118</v>
      </c>
      <c r="L159" s="330"/>
      <c r="M159" s="331">
        <f t="shared" si="6"/>
        <v>2094.54</v>
      </c>
      <c r="N159" s="326"/>
      <c r="O159" s="326"/>
      <c r="P159" s="326"/>
      <c r="Q159" s="326"/>
      <c r="R159" s="332">
        <f t="shared" si="7"/>
        <v>2094.54</v>
      </c>
      <c r="S159" s="325">
        <v>1312.67</v>
      </c>
      <c r="T159" s="332">
        <f t="shared" si="8"/>
        <v>781.8699999999999</v>
      </c>
      <c r="U159" s="333"/>
      <c r="V159" s="325">
        <v>79.96</v>
      </c>
      <c r="W159" s="325">
        <v>3.23</v>
      </c>
      <c r="X159" s="325"/>
      <c r="Y159" s="325">
        <v>5.24</v>
      </c>
    </row>
    <row r="160" spans="1:25" ht="18.75" customHeight="1">
      <c r="A160" s="322" t="s">
        <v>698</v>
      </c>
      <c r="B160" s="323" t="s">
        <v>699</v>
      </c>
      <c r="C160" s="322" t="s">
        <v>700</v>
      </c>
      <c r="D160" s="323" t="s">
        <v>219</v>
      </c>
      <c r="E160" s="324" t="s">
        <v>329</v>
      </c>
      <c r="F160" s="325">
        <v>773.7</v>
      </c>
      <c r="G160" s="325"/>
      <c r="H160" s="326"/>
      <c r="I160" s="329">
        <v>1118</v>
      </c>
      <c r="J160" s="333"/>
      <c r="K160" s="329"/>
      <c r="L160" s="330"/>
      <c r="M160" s="331">
        <f t="shared" si="6"/>
        <v>1891.7</v>
      </c>
      <c r="N160" s="326"/>
      <c r="O160" s="326"/>
      <c r="P160" s="326"/>
      <c r="Q160" s="326"/>
      <c r="R160" s="332">
        <f t="shared" si="7"/>
        <v>1891.7</v>
      </c>
      <c r="S160" s="325">
        <v>1333.46</v>
      </c>
      <c r="T160" s="332">
        <f t="shared" si="8"/>
        <v>558.24</v>
      </c>
      <c r="U160" s="333"/>
      <c r="V160" s="325">
        <v>69.35</v>
      </c>
      <c r="W160" s="325"/>
      <c r="X160" s="325">
        <v>1.16</v>
      </c>
      <c r="Y160" s="325">
        <v>4.55</v>
      </c>
    </row>
    <row r="161" spans="1:25" ht="18.75" customHeight="1">
      <c r="A161" s="322" t="s">
        <v>701</v>
      </c>
      <c r="B161" s="323" t="s">
        <v>702</v>
      </c>
      <c r="C161" s="322" t="s">
        <v>703</v>
      </c>
      <c r="D161" s="323" t="s">
        <v>219</v>
      </c>
      <c r="E161" s="324" t="s">
        <v>209</v>
      </c>
      <c r="F161" s="325">
        <v>721.4</v>
      </c>
      <c r="G161" s="325"/>
      <c r="H161" s="326"/>
      <c r="I161" s="329">
        <v>1118</v>
      </c>
      <c r="J161" s="333"/>
      <c r="K161" s="329"/>
      <c r="L161" s="330"/>
      <c r="M161" s="331">
        <f t="shared" si="6"/>
        <v>1839.4</v>
      </c>
      <c r="N161" s="326"/>
      <c r="O161" s="326"/>
      <c r="P161" s="326"/>
      <c r="Q161" s="326"/>
      <c r="R161" s="332">
        <f t="shared" si="7"/>
        <v>1839.4</v>
      </c>
      <c r="S161" s="325">
        <v>275.8</v>
      </c>
      <c r="T161" s="332">
        <f t="shared" si="8"/>
        <v>1563.6000000000001</v>
      </c>
      <c r="U161" s="333" t="s">
        <v>704</v>
      </c>
      <c r="V161" s="325">
        <v>67.5</v>
      </c>
      <c r="W161" s="325"/>
      <c r="X161" s="325">
        <v>1.08</v>
      </c>
      <c r="Y161" s="325">
        <v>4.22</v>
      </c>
    </row>
    <row r="162" spans="1:25" ht="18.75" customHeight="1">
      <c r="A162" s="322" t="s">
        <v>705</v>
      </c>
      <c r="B162" s="323" t="s">
        <v>706</v>
      </c>
      <c r="C162" s="322" t="s">
        <v>707</v>
      </c>
      <c r="D162" s="323" t="s">
        <v>318</v>
      </c>
      <c r="E162" s="324" t="s">
        <v>269</v>
      </c>
      <c r="F162" s="325">
        <v>972.2299999999999</v>
      </c>
      <c r="G162" s="325">
        <v>537.3</v>
      </c>
      <c r="H162" s="326"/>
      <c r="I162" s="329"/>
      <c r="J162" s="333"/>
      <c r="K162" s="329">
        <v>1118</v>
      </c>
      <c r="L162" s="330"/>
      <c r="M162" s="331">
        <f t="shared" si="6"/>
        <v>2627.5299999999997</v>
      </c>
      <c r="N162" s="326"/>
      <c r="O162" s="326"/>
      <c r="P162" s="326"/>
      <c r="Q162" s="326"/>
      <c r="R162" s="332">
        <f t="shared" si="7"/>
        <v>2627.5299999999997</v>
      </c>
      <c r="S162" s="325">
        <v>136.06</v>
      </c>
      <c r="T162" s="332">
        <f t="shared" si="8"/>
        <v>2491.47</v>
      </c>
      <c r="U162" s="333" t="s">
        <v>708</v>
      </c>
      <c r="V162" s="325">
        <v>79.57</v>
      </c>
      <c r="W162" s="325">
        <v>3.22</v>
      </c>
      <c r="X162" s="325"/>
      <c r="Y162" s="325">
        <v>5.22</v>
      </c>
    </row>
    <row r="163" spans="1:25" ht="18.75" customHeight="1">
      <c r="A163" s="322" t="s">
        <v>709</v>
      </c>
      <c r="B163" s="323" t="s">
        <v>710</v>
      </c>
      <c r="C163" s="322" t="s">
        <v>711</v>
      </c>
      <c r="D163" s="323" t="s">
        <v>197</v>
      </c>
      <c r="E163" s="324" t="s">
        <v>204</v>
      </c>
      <c r="F163" s="325">
        <v>824.21</v>
      </c>
      <c r="G163" s="325">
        <v>335.92</v>
      </c>
      <c r="H163" s="326"/>
      <c r="I163" s="329"/>
      <c r="J163" s="333"/>
      <c r="K163" s="329">
        <v>1118</v>
      </c>
      <c r="L163" s="330"/>
      <c r="M163" s="331">
        <f t="shared" si="6"/>
        <v>2278.13</v>
      </c>
      <c r="N163" s="326"/>
      <c r="O163" s="326"/>
      <c r="P163" s="326"/>
      <c r="Q163" s="326"/>
      <c r="R163" s="332">
        <f t="shared" si="7"/>
        <v>2278.13</v>
      </c>
      <c r="S163" s="325">
        <v>771.44</v>
      </c>
      <c r="T163" s="332">
        <f t="shared" si="8"/>
        <v>1506.69</v>
      </c>
      <c r="U163" s="333"/>
      <c r="V163" s="325">
        <v>73.22</v>
      </c>
      <c r="W163" s="325">
        <v>2.87</v>
      </c>
      <c r="X163" s="325"/>
      <c r="Y163" s="325">
        <v>4.8</v>
      </c>
    </row>
    <row r="164" spans="1:25" ht="18.75" customHeight="1">
      <c r="A164" s="322" t="s">
        <v>712</v>
      </c>
      <c r="B164" s="323" t="s">
        <v>713</v>
      </c>
      <c r="C164" s="322" t="s">
        <v>714</v>
      </c>
      <c r="D164" s="323" t="s">
        <v>465</v>
      </c>
      <c r="E164" s="324" t="s">
        <v>715</v>
      </c>
      <c r="F164" s="325">
        <v>1472.01</v>
      </c>
      <c r="G164" s="325"/>
      <c r="H164" s="326"/>
      <c r="I164" s="329">
        <v>3458</v>
      </c>
      <c r="J164" s="333"/>
      <c r="K164" s="329"/>
      <c r="L164" s="330"/>
      <c r="M164" s="331">
        <f t="shared" si="6"/>
        <v>4930.01</v>
      </c>
      <c r="N164" s="326"/>
      <c r="O164" s="326"/>
      <c r="P164" s="326"/>
      <c r="Q164" s="326"/>
      <c r="R164" s="332">
        <f t="shared" si="7"/>
        <v>4930.01</v>
      </c>
      <c r="S164" s="325">
        <v>624.89</v>
      </c>
      <c r="T164" s="332">
        <f t="shared" si="8"/>
        <v>4305.12</v>
      </c>
      <c r="U164" s="333"/>
      <c r="V164" s="325">
        <v>129.5</v>
      </c>
      <c r="W164" s="325">
        <v>5.14</v>
      </c>
      <c r="X164" s="325"/>
      <c r="Y164" s="325">
        <v>8.49</v>
      </c>
    </row>
    <row r="165" spans="1:25" ht="18.75" customHeight="1">
      <c r="A165" s="322" t="s">
        <v>716</v>
      </c>
      <c r="B165" s="323" t="s">
        <v>717</v>
      </c>
      <c r="C165" s="322" t="s">
        <v>718</v>
      </c>
      <c r="D165" s="323" t="s">
        <v>219</v>
      </c>
      <c r="E165" s="324" t="s">
        <v>249</v>
      </c>
      <c r="F165" s="325">
        <v>723.23</v>
      </c>
      <c r="G165" s="325"/>
      <c r="H165" s="326"/>
      <c r="I165" s="329"/>
      <c r="J165" s="333"/>
      <c r="K165" s="329">
        <v>1118</v>
      </c>
      <c r="L165" s="330"/>
      <c r="M165" s="331">
        <f t="shared" si="6"/>
        <v>1841.23</v>
      </c>
      <c r="N165" s="326"/>
      <c r="O165" s="326"/>
      <c r="P165" s="326"/>
      <c r="Q165" s="326"/>
      <c r="R165" s="332">
        <f t="shared" si="7"/>
        <v>1841.23</v>
      </c>
      <c r="S165" s="325">
        <v>722.6600000000001</v>
      </c>
      <c r="T165" s="332">
        <f t="shared" si="8"/>
        <v>1118.57</v>
      </c>
      <c r="U165" s="333"/>
      <c r="V165" s="325">
        <v>67.5</v>
      </c>
      <c r="W165" s="325"/>
      <c r="X165" s="325">
        <v>1.08</v>
      </c>
      <c r="Y165" s="325">
        <v>4.17</v>
      </c>
    </row>
    <row r="166" spans="1:25" ht="18.75" customHeight="1">
      <c r="A166" s="322" t="s">
        <v>719</v>
      </c>
      <c r="B166" s="323" t="s">
        <v>720</v>
      </c>
      <c r="C166" s="322" t="s">
        <v>721</v>
      </c>
      <c r="D166" s="323" t="s">
        <v>722</v>
      </c>
      <c r="E166" s="324" t="s">
        <v>269</v>
      </c>
      <c r="F166" s="325">
        <v>916.6100000000001</v>
      </c>
      <c r="G166" s="325">
        <v>557.2</v>
      </c>
      <c r="H166" s="326"/>
      <c r="I166" s="329"/>
      <c r="J166" s="333"/>
      <c r="K166" s="329">
        <v>1118</v>
      </c>
      <c r="L166" s="330"/>
      <c r="M166" s="331">
        <f t="shared" si="6"/>
        <v>2591.8100000000004</v>
      </c>
      <c r="N166" s="326"/>
      <c r="O166" s="326"/>
      <c r="P166" s="326"/>
      <c r="Q166" s="326"/>
      <c r="R166" s="332">
        <f t="shared" si="7"/>
        <v>2591.8100000000004</v>
      </c>
      <c r="S166" s="325">
        <v>139.62</v>
      </c>
      <c r="T166" s="332">
        <f t="shared" si="8"/>
        <v>2452.1900000000005</v>
      </c>
      <c r="U166" s="333"/>
      <c r="V166" s="325">
        <v>74.57</v>
      </c>
      <c r="W166" s="325">
        <v>3.02</v>
      </c>
      <c r="X166" s="325"/>
      <c r="Y166" s="325">
        <v>4.89</v>
      </c>
    </row>
    <row r="167" spans="1:25" ht="18.75" customHeight="1">
      <c r="A167" s="322" t="s">
        <v>723</v>
      </c>
      <c r="B167" s="323" t="s">
        <v>724</v>
      </c>
      <c r="C167" s="322" t="s">
        <v>725</v>
      </c>
      <c r="D167" s="323" t="s">
        <v>224</v>
      </c>
      <c r="E167" s="324" t="s">
        <v>225</v>
      </c>
      <c r="F167" s="325">
        <v>763.19</v>
      </c>
      <c r="G167" s="325">
        <v>312.39</v>
      </c>
      <c r="H167" s="326"/>
      <c r="I167" s="329"/>
      <c r="J167" s="333"/>
      <c r="K167" s="329">
        <v>1118</v>
      </c>
      <c r="L167" s="330"/>
      <c r="M167" s="331">
        <f t="shared" si="6"/>
        <v>2193.58</v>
      </c>
      <c r="N167" s="326"/>
      <c r="O167" s="326"/>
      <c r="P167" s="326"/>
      <c r="Q167" s="326"/>
      <c r="R167" s="332">
        <f t="shared" si="7"/>
        <v>2193.58</v>
      </c>
      <c r="S167" s="325">
        <v>309.73</v>
      </c>
      <c r="T167" s="332">
        <f t="shared" si="8"/>
        <v>1883.85</v>
      </c>
      <c r="U167" s="333"/>
      <c r="V167" s="325">
        <v>68.41</v>
      </c>
      <c r="W167" s="325">
        <v>2.66</v>
      </c>
      <c r="X167" s="325"/>
      <c r="Y167" s="325">
        <v>4.48</v>
      </c>
    </row>
    <row r="168" spans="1:25" ht="18.75" customHeight="1">
      <c r="A168" s="322" t="s">
        <v>726</v>
      </c>
      <c r="B168" s="323" t="s">
        <v>727</v>
      </c>
      <c r="C168" s="322" t="s">
        <v>728</v>
      </c>
      <c r="D168" s="323" t="s">
        <v>219</v>
      </c>
      <c r="E168" s="324" t="s">
        <v>198</v>
      </c>
      <c r="F168" s="325">
        <v>819.0400000000001</v>
      </c>
      <c r="G168" s="325"/>
      <c r="H168" s="326"/>
      <c r="I168" s="329">
        <v>2458</v>
      </c>
      <c r="J168" s="333"/>
      <c r="K168" s="329"/>
      <c r="L168" s="330"/>
      <c r="M168" s="331">
        <f t="shared" si="6"/>
        <v>3277.04</v>
      </c>
      <c r="N168" s="326"/>
      <c r="O168" s="326"/>
      <c r="P168" s="326"/>
      <c r="Q168" s="326"/>
      <c r="R168" s="332">
        <f t="shared" si="7"/>
        <v>3277.04</v>
      </c>
      <c r="S168" s="325">
        <v>1683.06</v>
      </c>
      <c r="T168" s="332">
        <f t="shared" si="8"/>
        <v>1593.98</v>
      </c>
      <c r="U168" s="333"/>
      <c r="V168" s="325">
        <v>73.43</v>
      </c>
      <c r="W168" s="325"/>
      <c r="X168" s="325">
        <v>1.22</v>
      </c>
      <c r="Y168" s="325">
        <v>4.81</v>
      </c>
    </row>
    <row r="169" spans="1:25" ht="18.75" customHeight="1">
      <c r="A169" s="322" t="s">
        <v>729</v>
      </c>
      <c r="B169" s="323" t="s">
        <v>730</v>
      </c>
      <c r="C169" s="322" t="s">
        <v>731</v>
      </c>
      <c r="D169" s="323" t="s">
        <v>230</v>
      </c>
      <c r="E169" s="324" t="s">
        <v>269</v>
      </c>
      <c r="F169" s="325">
        <v>968.59</v>
      </c>
      <c r="G169" s="325"/>
      <c r="H169" s="326"/>
      <c r="I169" s="329"/>
      <c r="J169" s="333"/>
      <c r="K169" s="329">
        <v>2658</v>
      </c>
      <c r="L169" s="330"/>
      <c r="M169" s="331">
        <f t="shared" si="6"/>
        <v>3626.59</v>
      </c>
      <c r="N169" s="326"/>
      <c r="O169" s="326"/>
      <c r="P169" s="326"/>
      <c r="Q169" s="326"/>
      <c r="R169" s="332">
        <f t="shared" si="7"/>
        <v>3626.59</v>
      </c>
      <c r="S169" s="325">
        <v>339.47999999999996</v>
      </c>
      <c r="T169" s="332">
        <f t="shared" si="8"/>
        <v>3287.11</v>
      </c>
      <c r="U169" s="333"/>
      <c r="V169" s="325">
        <v>79.24</v>
      </c>
      <c r="W169" s="325">
        <v>3.2</v>
      </c>
      <c r="X169" s="325"/>
      <c r="Y169" s="325">
        <v>5.19</v>
      </c>
    </row>
    <row r="170" spans="1:25" ht="18.75" customHeight="1">
      <c r="A170" s="322" t="s">
        <v>732</v>
      </c>
      <c r="B170" s="323" t="s">
        <v>733</v>
      </c>
      <c r="C170" s="322" t="s">
        <v>734</v>
      </c>
      <c r="D170" s="323" t="s">
        <v>192</v>
      </c>
      <c r="E170" s="324" t="s">
        <v>286</v>
      </c>
      <c r="F170" s="325">
        <v>1832.68</v>
      </c>
      <c r="G170" s="325"/>
      <c r="H170" s="326"/>
      <c r="I170" s="329"/>
      <c r="J170" s="333"/>
      <c r="K170" s="329">
        <v>1118</v>
      </c>
      <c r="L170" s="330"/>
      <c r="M170" s="331">
        <f t="shared" si="6"/>
        <v>2950.6800000000003</v>
      </c>
      <c r="N170" s="326"/>
      <c r="O170" s="326"/>
      <c r="P170" s="326"/>
      <c r="Q170" s="326"/>
      <c r="R170" s="332">
        <f t="shared" si="7"/>
        <v>2950.6800000000003</v>
      </c>
      <c r="S170" s="325">
        <v>297.25</v>
      </c>
      <c r="T170" s="332">
        <f t="shared" si="8"/>
        <v>2653.4300000000003</v>
      </c>
      <c r="U170" s="333"/>
      <c r="V170" s="325">
        <v>164.94</v>
      </c>
      <c r="W170" s="325">
        <v>6.41</v>
      </c>
      <c r="X170" s="325"/>
      <c r="Y170" s="325">
        <v>10.81</v>
      </c>
    </row>
    <row r="171" spans="1:25" ht="18.75" customHeight="1">
      <c r="A171" s="322" t="s">
        <v>735</v>
      </c>
      <c r="B171" s="323" t="s">
        <v>736</v>
      </c>
      <c r="C171" s="322" t="s">
        <v>737</v>
      </c>
      <c r="D171" s="323" t="s">
        <v>188</v>
      </c>
      <c r="E171" s="324" t="s">
        <v>508</v>
      </c>
      <c r="F171" s="325">
        <v>3901.08</v>
      </c>
      <c r="G171" s="325"/>
      <c r="H171" s="326"/>
      <c r="I171" s="329"/>
      <c r="J171" s="333"/>
      <c r="K171" s="329">
        <v>2958</v>
      </c>
      <c r="L171" s="330"/>
      <c r="M171" s="331">
        <f t="shared" si="6"/>
        <v>6859.08</v>
      </c>
      <c r="N171" s="326"/>
      <c r="O171" s="326"/>
      <c r="P171" s="326"/>
      <c r="Q171" s="326"/>
      <c r="R171" s="332">
        <f t="shared" si="7"/>
        <v>6859.08</v>
      </c>
      <c r="S171" s="325">
        <v>1196.8899999999999</v>
      </c>
      <c r="T171" s="332">
        <f t="shared" si="8"/>
        <v>5662.1900000000005</v>
      </c>
      <c r="U171" s="333"/>
      <c r="V171" s="325">
        <v>351.1</v>
      </c>
      <c r="W171" s="325">
        <v>13.65</v>
      </c>
      <c r="X171" s="325"/>
      <c r="Y171" s="325">
        <v>23.02</v>
      </c>
    </row>
    <row r="172" spans="1:25" ht="18.75" customHeight="1">
      <c r="A172" s="322" t="s">
        <v>738</v>
      </c>
      <c r="B172" s="323" t="s">
        <v>739</v>
      </c>
      <c r="C172" s="322" t="s">
        <v>740</v>
      </c>
      <c r="D172" s="323" t="s">
        <v>253</v>
      </c>
      <c r="E172" s="324" t="s">
        <v>254</v>
      </c>
      <c r="F172" s="325">
        <v>0</v>
      </c>
      <c r="G172" s="325"/>
      <c r="H172" s="326"/>
      <c r="I172" s="329"/>
      <c r="J172" s="333"/>
      <c r="K172" s="329"/>
      <c r="L172" s="330"/>
      <c r="M172" s="331">
        <f t="shared" si="6"/>
        <v>0</v>
      </c>
      <c r="N172" s="326"/>
      <c r="O172" s="326"/>
      <c r="P172" s="326"/>
      <c r="Q172" s="326"/>
      <c r="R172" s="332">
        <f t="shared" si="7"/>
        <v>0</v>
      </c>
      <c r="S172" s="325">
        <v>1088</v>
      </c>
      <c r="T172" s="332">
        <f t="shared" si="8"/>
        <v>-1088</v>
      </c>
      <c r="U172" s="333"/>
      <c r="V172" s="325"/>
      <c r="W172" s="325"/>
      <c r="X172" s="325"/>
      <c r="Y172" s="325"/>
    </row>
    <row r="173" spans="1:25" ht="18.75" customHeight="1">
      <c r="A173" s="322" t="s">
        <v>741</v>
      </c>
      <c r="B173" s="323" t="s">
        <v>742</v>
      </c>
      <c r="C173" s="322" t="s">
        <v>743</v>
      </c>
      <c r="D173" s="323" t="s">
        <v>197</v>
      </c>
      <c r="E173" s="324" t="s">
        <v>204</v>
      </c>
      <c r="F173" s="325">
        <v>808.9300000000001</v>
      </c>
      <c r="G173" s="325">
        <v>551.94</v>
      </c>
      <c r="H173" s="326"/>
      <c r="I173" s="329"/>
      <c r="J173" s="333"/>
      <c r="K173" s="329">
        <v>1118</v>
      </c>
      <c r="L173" s="330"/>
      <c r="M173" s="331">
        <f t="shared" si="6"/>
        <v>2478.87</v>
      </c>
      <c r="N173" s="326"/>
      <c r="O173" s="326"/>
      <c r="P173" s="326"/>
      <c r="Q173" s="326"/>
      <c r="R173" s="332">
        <f t="shared" si="7"/>
        <v>2478.87</v>
      </c>
      <c r="S173" s="325">
        <v>1236.53</v>
      </c>
      <c r="T173" s="332">
        <f t="shared" si="8"/>
        <v>1242.34</v>
      </c>
      <c r="U173" s="333"/>
      <c r="V173" s="325">
        <v>71.84</v>
      </c>
      <c r="W173" s="325">
        <v>2.82</v>
      </c>
      <c r="X173" s="325"/>
      <c r="Y173" s="325">
        <v>4.71</v>
      </c>
    </row>
    <row r="174" spans="1:25" ht="18.75" customHeight="1">
      <c r="A174" s="322" t="s">
        <v>744</v>
      </c>
      <c r="B174" s="323" t="s">
        <v>745</v>
      </c>
      <c r="C174" s="322" t="s">
        <v>746</v>
      </c>
      <c r="D174" s="323" t="s">
        <v>235</v>
      </c>
      <c r="E174" s="324" t="s">
        <v>329</v>
      </c>
      <c r="F174" s="325">
        <v>773.7</v>
      </c>
      <c r="G174" s="325"/>
      <c r="H174" s="326"/>
      <c r="I174" s="329"/>
      <c r="J174" s="333"/>
      <c r="K174" s="329">
        <v>1118</v>
      </c>
      <c r="L174" s="330"/>
      <c r="M174" s="331">
        <f t="shared" si="6"/>
        <v>1891.7</v>
      </c>
      <c r="N174" s="326"/>
      <c r="O174" s="326"/>
      <c r="P174" s="326"/>
      <c r="Q174" s="326"/>
      <c r="R174" s="332">
        <f t="shared" si="7"/>
        <v>1891.7</v>
      </c>
      <c r="S174" s="325">
        <v>869.8800000000001</v>
      </c>
      <c r="T174" s="332">
        <f t="shared" si="8"/>
        <v>1021.8199999999999</v>
      </c>
      <c r="U174" s="333"/>
      <c r="V174" s="325">
        <v>69.35</v>
      </c>
      <c r="W174" s="325">
        <v>2.7</v>
      </c>
      <c r="X174" s="325"/>
      <c r="Y174" s="325">
        <v>4.55</v>
      </c>
    </row>
    <row r="175" spans="1:25" ht="18.75" customHeight="1">
      <c r="A175" s="322" t="s">
        <v>747</v>
      </c>
      <c r="B175" s="323" t="s">
        <v>748</v>
      </c>
      <c r="C175" s="322" t="s">
        <v>749</v>
      </c>
      <c r="D175" s="323" t="s">
        <v>197</v>
      </c>
      <c r="E175" s="324" t="s">
        <v>204</v>
      </c>
      <c r="F175" s="325">
        <v>832.69</v>
      </c>
      <c r="G175" s="325">
        <v>551.94</v>
      </c>
      <c r="H175" s="326"/>
      <c r="I175" s="329"/>
      <c r="J175" s="333"/>
      <c r="K175" s="329">
        <v>1118</v>
      </c>
      <c r="L175" s="330"/>
      <c r="M175" s="331">
        <f t="shared" si="6"/>
        <v>2502.63</v>
      </c>
      <c r="N175" s="326"/>
      <c r="O175" s="326"/>
      <c r="P175" s="326"/>
      <c r="Q175" s="326"/>
      <c r="R175" s="332">
        <f t="shared" si="7"/>
        <v>2502.63</v>
      </c>
      <c r="S175" s="325">
        <v>118.36</v>
      </c>
      <c r="T175" s="332">
        <f t="shared" si="8"/>
        <v>2384.27</v>
      </c>
      <c r="U175" s="333"/>
      <c r="V175" s="325">
        <v>73.98</v>
      </c>
      <c r="W175" s="325">
        <v>2.9</v>
      </c>
      <c r="X175" s="325"/>
      <c r="Y175" s="325">
        <v>4.85</v>
      </c>
    </row>
    <row r="176" spans="1:25" ht="18.75" customHeight="1">
      <c r="A176" s="322" t="s">
        <v>750</v>
      </c>
      <c r="B176" s="323" t="s">
        <v>751</v>
      </c>
      <c r="C176" s="322" t="s">
        <v>752</v>
      </c>
      <c r="D176" s="323" t="s">
        <v>197</v>
      </c>
      <c r="E176" s="324" t="s">
        <v>204</v>
      </c>
      <c r="F176" s="325">
        <v>824.22</v>
      </c>
      <c r="G176" s="325">
        <v>574.72</v>
      </c>
      <c r="H176" s="326"/>
      <c r="I176" s="329"/>
      <c r="J176" s="333"/>
      <c r="K176" s="329">
        <v>1118</v>
      </c>
      <c r="L176" s="330"/>
      <c r="M176" s="331">
        <f t="shared" si="6"/>
        <v>2516.94</v>
      </c>
      <c r="N176" s="326"/>
      <c r="O176" s="326"/>
      <c r="P176" s="326"/>
      <c r="Q176" s="326"/>
      <c r="R176" s="332">
        <f t="shared" si="7"/>
        <v>2516.94</v>
      </c>
      <c r="S176" s="325">
        <v>120.76</v>
      </c>
      <c r="T176" s="332">
        <f t="shared" si="8"/>
        <v>2396.18</v>
      </c>
      <c r="U176" s="333"/>
      <c r="V176" s="325">
        <v>73.22</v>
      </c>
      <c r="W176" s="325">
        <v>2.87</v>
      </c>
      <c r="X176" s="325"/>
      <c r="Y176" s="325">
        <v>4.8</v>
      </c>
    </row>
    <row r="177" spans="1:25" ht="18.75" customHeight="1">
      <c r="A177" s="322" t="s">
        <v>753</v>
      </c>
      <c r="B177" s="323" t="s">
        <v>754</v>
      </c>
      <c r="C177" s="322" t="s">
        <v>755</v>
      </c>
      <c r="D177" s="323" t="s">
        <v>188</v>
      </c>
      <c r="E177" s="324" t="s">
        <v>364</v>
      </c>
      <c r="F177" s="325">
        <v>3722.8999999999996</v>
      </c>
      <c r="G177" s="325"/>
      <c r="H177" s="326"/>
      <c r="I177" s="329"/>
      <c r="J177" s="333"/>
      <c r="K177" s="329">
        <v>2658</v>
      </c>
      <c r="L177" s="330"/>
      <c r="M177" s="331">
        <f t="shared" si="6"/>
        <v>6380.9</v>
      </c>
      <c r="N177" s="326"/>
      <c r="O177" s="326"/>
      <c r="P177" s="326"/>
      <c r="Q177" s="326"/>
      <c r="R177" s="332">
        <f t="shared" si="7"/>
        <v>6380.9</v>
      </c>
      <c r="S177" s="325">
        <v>1196.94</v>
      </c>
      <c r="T177" s="332">
        <f t="shared" si="8"/>
        <v>5183.959999999999</v>
      </c>
      <c r="U177" s="333"/>
      <c r="V177" s="325">
        <v>335.06</v>
      </c>
      <c r="W177" s="325">
        <v>13.03</v>
      </c>
      <c r="X177" s="325"/>
      <c r="Y177" s="325">
        <v>21.97</v>
      </c>
    </row>
    <row r="178" spans="1:25" ht="18.75" customHeight="1">
      <c r="A178" s="322" t="s">
        <v>756</v>
      </c>
      <c r="B178" s="323" t="s">
        <v>757</v>
      </c>
      <c r="C178" s="322" t="s">
        <v>758</v>
      </c>
      <c r="D178" s="323" t="s">
        <v>197</v>
      </c>
      <c r="E178" s="324" t="s">
        <v>259</v>
      </c>
      <c r="F178" s="325">
        <v>3068.46</v>
      </c>
      <c r="G178" s="325"/>
      <c r="H178" s="326"/>
      <c r="I178" s="329"/>
      <c r="J178" s="333"/>
      <c r="K178" s="329"/>
      <c r="L178" s="330"/>
      <c r="M178" s="331">
        <f t="shared" si="6"/>
        <v>3068.46</v>
      </c>
      <c r="N178" s="326"/>
      <c r="O178" s="326"/>
      <c r="P178" s="326"/>
      <c r="Q178" s="326"/>
      <c r="R178" s="332">
        <f t="shared" si="7"/>
        <v>3068.46</v>
      </c>
      <c r="S178" s="325">
        <v>169.1</v>
      </c>
      <c r="T178" s="332">
        <f t="shared" si="8"/>
        <v>2899.36</v>
      </c>
      <c r="U178" s="333"/>
      <c r="V178" s="325">
        <v>77.18</v>
      </c>
      <c r="W178" s="325">
        <v>3.06</v>
      </c>
      <c r="X178" s="325"/>
      <c r="Y178" s="325">
        <v>5.06</v>
      </c>
    </row>
    <row r="179" spans="1:25" ht="18.75" customHeight="1">
      <c r="A179" s="322" t="s">
        <v>759</v>
      </c>
      <c r="B179" s="323" t="s">
        <v>760</v>
      </c>
      <c r="C179" s="322" t="s">
        <v>761</v>
      </c>
      <c r="D179" s="323" t="s">
        <v>197</v>
      </c>
      <c r="E179" s="324" t="s">
        <v>204</v>
      </c>
      <c r="F179" s="325">
        <v>882.5300000000001</v>
      </c>
      <c r="G179" s="325"/>
      <c r="H179" s="326"/>
      <c r="I179" s="329"/>
      <c r="J179" s="333"/>
      <c r="K179" s="329"/>
      <c r="L179" s="330"/>
      <c r="M179" s="331">
        <f t="shared" si="6"/>
        <v>882.5300000000001</v>
      </c>
      <c r="N179" s="326"/>
      <c r="O179" s="326"/>
      <c r="P179" s="326"/>
      <c r="Q179" s="326"/>
      <c r="R179" s="332">
        <f t="shared" si="7"/>
        <v>882.5300000000001</v>
      </c>
      <c r="S179" s="325">
        <v>118.23</v>
      </c>
      <c r="T179" s="332">
        <f t="shared" si="8"/>
        <v>764.3000000000001</v>
      </c>
      <c r="U179" s="333"/>
      <c r="V179" s="325">
        <v>74.93</v>
      </c>
      <c r="W179" s="325">
        <v>2.94</v>
      </c>
      <c r="X179" s="325"/>
      <c r="Y179" s="325">
        <v>4.91</v>
      </c>
    </row>
    <row r="180" spans="1:25" ht="18.75" customHeight="1">
      <c r="A180" s="322" t="s">
        <v>762</v>
      </c>
      <c r="B180" s="323" t="s">
        <v>763</v>
      </c>
      <c r="C180" s="322" t="s">
        <v>764</v>
      </c>
      <c r="D180" s="323" t="s">
        <v>765</v>
      </c>
      <c r="E180" s="324" t="s">
        <v>269</v>
      </c>
      <c r="F180" s="325">
        <v>951.5399999999998</v>
      </c>
      <c r="G180" s="325">
        <v>477.6</v>
      </c>
      <c r="H180" s="326"/>
      <c r="I180" s="329"/>
      <c r="J180" s="333"/>
      <c r="K180" s="329">
        <v>1118</v>
      </c>
      <c r="L180" s="330"/>
      <c r="M180" s="331">
        <f t="shared" si="6"/>
        <v>2547.14</v>
      </c>
      <c r="N180" s="326"/>
      <c r="O180" s="326"/>
      <c r="P180" s="326"/>
      <c r="Q180" s="326"/>
      <c r="R180" s="332">
        <f t="shared" si="7"/>
        <v>2547.14</v>
      </c>
      <c r="S180" s="325">
        <v>227.96999999999997</v>
      </c>
      <c r="T180" s="332">
        <f t="shared" si="8"/>
        <v>2319.17</v>
      </c>
      <c r="U180" s="333"/>
      <c r="V180" s="325">
        <v>77.71</v>
      </c>
      <c r="W180" s="325">
        <v>3.14</v>
      </c>
      <c r="X180" s="325"/>
      <c r="Y180" s="325">
        <v>5.09</v>
      </c>
    </row>
    <row r="181" spans="1:25" ht="18.75" customHeight="1">
      <c r="A181" s="322" t="s">
        <v>766</v>
      </c>
      <c r="B181" s="323" t="s">
        <v>767</v>
      </c>
      <c r="C181" s="322" t="s">
        <v>768</v>
      </c>
      <c r="D181" s="323" t="s">
        <v>213</v>
      </c>
      <c r="E181" s="324" t="s">
        <v>241</v>
      </c>
      <c r="F181" s="325">
        <v>992.78</v>
      </c>
      <c r="G181" s="325"/>
      <c r="H181" s="326"/>
      <c r="I181" s="329"/>
      <c r="J181" s="333"/>
      <c r="K181" s="329">
        <v>2658</v>
      </c>
      <c r="L181" s="330"/>
      <c r="M181" s="331">
        <f t="shared" si="6"/>
        <v>3650.7799999999997</v>
      </c>
      <c r="N181" s="326"/>
      <c r="O181" s="326"/>
      <c r="P181" s="326"/>
      <c r="Q181" s="326"/>
      <c r="R181" s="332">
        <f t="shared" si="7"/>
        <v>3650.7799999999997</v>
      </c>
      <c r="S181" s="325">
        <v>1481.66</v>
      </c>
      <c r="T181" s="332">
        <f t="shared" si="8"/>
        <v>2169.12</v>
      </c>
      <c r="U181" s="333"/>
      <c r="V181" s="325">
        <v>81.42</v>
      </c>
      <c r="W181" s="325">
        <v>3.29</v>
      </c>
      <c r="X181" s="325"/>
      <c r="Y181" s="325">
        <v>5.34</v>
      </c>
    </row>
    <row r="182" spans="1:25" ht="18.75" customHeight="1">
      <c r="A182" s="322" t="s">
        <v>769</v>
      </c>
      <c r="B182" s="323" t="s">
        <v>770</v>
      </c>
      <c r="C182" s="322" t="s">
        <v>771</v>
      </c>
      <c r="D182" s="323" t="s">
        <v>235</v>
      </c>
      <c r="E182" s="324" t="s">
        <v>209</v>
      </c>
      <c r="F182" s="325">
        <v>795.0500000000001</v>
      </c>
      <c r="G182" s="325">
        <v>220.02</v>
      </c>
      <c r="H182" s="326"/>
      <c r="I182" s="329"/>
      <c r="J182" s="333"/>
      <c r="K182" s="329">
        <v>1118</v>
      </c>
      <c r="L182" s="330"/>
      <c r="M182" s="331">
        <f t="shared" si="6"/>
        <v>2133.07</v>
      </c>
      <c r="N182" s="326"/>
      <c r="O182" s="326"/>
      <c r="P182" s="326"/>
      <c r="Q182" s="326"/>
      <c r="R182" s="332">
        <f t="shared" si="7"/>
        <v>2133.07</v>
      </c>
      <c r="S182" s="325">
        <v>137.62</v>
      </c>
      <c r="T182" s="332">
        <f t="shared" si="8"/>
        <v>1995.4500000000003</v>
      </c>
      <c r="U182" s="333"/>
      <c r="V182" s="325">
        <v>71.04</v>
      </c>
      <c r="W182" s="325">
        <v>2.77</v>
      </c>
      <c r="X182" s="325"/>
      <c r="Y182" s="325">
        <v>4.66</v>
      </c>
    </row>
    <row r="183" spans="1:25" ht="18.75" customHeight="1">
      <c r="A183" s="322" t="s">
        <v>772</v>
      </c>
      <c r="B183" s="323" t="s">
        <v>773</v>
      </c>
      <c r="C183" s="322" t="s">
        <v>774</v>
      </c>
      <c r="D183" s="323" t="s">
        <v>213</v>
      </c>
      <c r="E183" s="324" t="s">
        <v>430</v>
      </c>
      <c r="F183" s="325">
        <v>1035.1100000000001</v>
      </c>
      <c r="G183" s="325">
        <v>1020</v>
      </c>
      <c r="H183" s="326"/>
      <c r="I183" s="329"/>
      <c r="J183" s="333"/>
      <c r="K183" s="329">
        <v>1118</v>
      </c>
      <c r="L183" s="330"/>
      <c r="M183" s="331">
        <f t="shared" si="6"/>
        <v>3173.11</v>
      </c>
      <c r="N183" s="326"/>
      <c r="O183" s="326"/>
      <c r="P183" s="326"/>
      <c r="Q183" s="326"/>
      <c r="R183" s="332">
        <f t="shared" si="7"/>
        <v>3173.11</v>
      </c>
      <c r="S183" s="325">
        <v>1855.94</v>
      </c>
      <c r="T183" s="332">
        <f t="shared" si="8"/>
        <v>1317.17</v>
      </c>
      <c r="U183" s="333"/>
      <c r="V183" s="325">
        <v>85.23</v>
      </c>
      <c r="W183" s="325">
        <v>3.44</v>
      </c>
      <c r="X183" s="325"/>
      <c r="Y183" s="325">
        <v>5.59</v>
      </c>
    </row>
    <row r="184" spans="1:25" ht="18.75" customHeight="1">
      <c r="A184" s="322" t="s">
        <v>775</v>
      </c>
      <c r="B184" s="323" t="s">
        <v>776</v>
      </c>
      <c r="C184" s="322" t="s">
        <v>777</v>
      </c>
      <c r="D184" s="323" t="s">
        <v>213</v>
      </c>
      <c r="E184" s="324" t="s">
        <v>214</v>
      </c>
      <c r="F184" s="325">
        <v>940.2299999999999</v>
      </c>
      <c r="G184" s="325">
        <v>735.15</v>
      </c>
      <c r="H184" s="326"/>
      <c r="I184" s="329"/>
      <c r="J184" s="333"/>
      <c r="K184" s="329">
        <v>1118</v>
      </c>
      <c r="L184" s="330"/>
      <c r="M184" s="331">
        <f t="shared" si="6"/>
        <v>2793.38</v>
      </c>
      <c r="N184" s="326"/>
      <c r="O184" s="326"/>
      <c r="P184" s="326"/>
      <c r="Q184" s="326"/>
      <c r="R184" s="332">
        <f t="shared" si="7"/>
        <v>2793.38</v>
      </c>
      <c r="S184" s="325">
        <v>1213.33</v>
      </c>
      <c r="T184" s="332">
        <f t="shared" si="8"/>
        <v>1580.0500000000002</v>
      </c>
      <c r="U184" s="333"/>
      <c r="V184" s="325">
        <v>76.69</v>
      </c>
      <c r="W184" s="325">
        <v>3.1</v>
      </c>
      <c r="X184" s="325"/>
      <c r="Y184" s="325">
        <v>5.03</v>
      </c>
    </row>
    <row r="185" spans="1:25" ht="18.75" customHeight="1">
      <c r="A185" s="322" t="s">
        <v>778</v>
      </c>
      <c r="B185" s="323" t="s">
        <v>779</v>
      </c>
      <c r="C185" s="322" t="s">
        <v>780</v>
      </c>
      <c r="D185" s="323" t="s">
        <v>240</v>
      </c>
      <c r="E185" s="324" t="s">
        <v>241</v>
      </c>
      <c r="F185" s="325">
        <v>1019.78</v>
      </c>
      <c r="G185" s="325"/>
      <c r="H185" s="326"/>
      <c r="I185" s="329"/>
      <c r="J185" s="333"/>
      <c r="K185" s="329">
        <v>2658</v>
      </c>
      <c r="L185" s="330"/>
      <c r="M185" s="331">
        <f t="shared" si="6"/>
        <v>3677.7799999999997</v>
      </c>
      <c r="N185" s="326"/>
      <c r="O185" s="326"/>
      <c r="P185" s="326"/>
      <c r="Q185" s="326"/>
      <c r="R185" s="332">
        <f t="shared" si="7"/>
        <v>3677.7799999999997</v>
      </c>
      <c r="S185" s="325">
        <v>1731.71</v>
      </c>
      <c r="T185" s="332">
        <f t="shared" si="8"/>
        <v>1946.0699999999997</v>
      </c>
      <c r="U185" s="333"/>
      <c r="V185" s="325">
        <v>83.85</v>
      </c>
      <c r="W185" s="325">
        <v>3.38</v>
      </c>
      <c r="X185" s="325"/>
      <c r="Y185" s="325">
        <v>5.5</v>
      </c>
    </row>
    <row r="186" spans="1:25" ht="18.75" customHeight="1">
      <c r="A186" s="322" t="s">
        <v>781</v>
      </c>
      <c r="B186" s="323" t="s">
        <v>782</v>
      </c>
      <c r="C186" s="322" t="s">
        <v>783</v>
      </c>
      <c r="D186" s="323" t="s">
        <v>213</v>
      </c>
      <c r="E186" s="324" t="s">
        <v>430</v>
      </c>
      <c r="F186" s="325">
        <v>1008.2</v>
      </c>
      <c r="G186" s="325">
        <v>977.5</v>
      </c>
      <c r="H186" s="326"/>
      <c r="I186" s="329"/>
      <c r="J186" s="333"/>
      <c r="K186" s="329">
        <v>1118</v>
      </c>
      <c r="L186" s="330"/>
      <c r="M186" s="331">
        <f t="shared" si="6"/>
        <v>3103.7</v>
      </c>
      <c r="N186" s="326"/>
      <c r="O186" s="326"/>
      <c r="P186" s="326"/>
      <c r="Q186" s="326"/>
      <c r="R186" s="332">
        <f t="shared" si="7"/>
        <v>3103.7</v>
      </c>
      <c r="S186" s="325">
        <v>227.11</v>
      </c>
      <c r="T186" s="332">
        <f t="shared" si="8"/>
        <v>2876.5899999999997</v>
      </c>
      <c r="U186" s="333"/>
      <c r="V186" s="325">
        <v>82.81</v>
      </c>
      <c r="W186" s="325">
        <v>3.34</v>
      </c>
      <c r="X186" s="325"/>
      <c r="Y186" s="325">
        <v>5.43</v>
      </c>
    </row>
    <row r="187" spans="1:25" ht="18.75" customHeight="1">
      <c r="A187" s="322" t="s">
        <v>784</v>
      </c>
      <c r="B187" s="323" t="s">
        <v>785</v>
      </c>
      <c r="C187" s="322" t="s">
        <v>786</v>
      </c>
      <c r="D187" s="323" t="s">
        <v>208</v>
      </c>
      <c r="E187" s="324" t="s">
        <v>249</v>
      </c>
      <c r="F187" s="325">
        <v>840.11</v>
      </c>
      <c r="G187" s="325">
        <v>369.59</v>
      </c>
      <c r="H187" s="326"/>
      <c r="I187" s="329"/>
      <c r="J187" s="333"/>
      <c r="K187" s="329">
        <v>818</v>
      </c>
      <c r="L187" s="330"/>
      <c r="M187" s="331">
        <f t="shared" si="6"/>
        <v>2027.7</v>
      </c>
      <c r="N187" s="326"/>
      <c r="O187" s="326"/>
      <c r="P187" s="326"/>
      <c r="Q187" s="326"/>
      <c r="R187" s="332">
        <f t="shared" si="7"/>
        <v>2027.7</v>
      </c>
      <c r="S187" s="325">
        <v>925.85</v>
      </c>
      <c r="T187" s="332">
        <f t="shared" si="8"/>
        <v>1101.85</v>
      </c>
      <c r="U187" s="333"/>
      <c r="V187" s="325">
        <v>74.2</v>
      </c>
      <c r="W187" s="325">
        <v>2.93</v>
      </c>
      <c r="X187" s="325"/>
      <c r="Y187" s="325">
        <v>4.86</v>
      </c>
    </row>
    <row r="188" spans="1:25" ht="18.75" customHeight="1">
      <c r="A188" s="322" t="s">
        <v>787</v>
      </c>
      <c r="B188" s="323" t="s">
        <v>788</v>
      </c>
      <c r="C188" s="322" t="s">
        <v>789</v>
      </c>
      <c r="D188" s="323" t="s">
        <v>188</v>
      </c>
      <c r="E188" s="324" t="s">
        <v>364</v>
      </c>
      <c r="F188" s="325">
        <v>3626.49</v>
      </c>
      <c r="G188" s="325">
        <v>318.75</v>
      </c>
      <c r="H188" s="326"/>
      <c r="I188" s="329"/>
      <c r="J188" s="333"/>
      <c r="K188" s="329">
        <v>1118</v>
      </c>
      <c r="L188" s="330"/>
      <c r="M188" s="331">
        <f t="shared" si="6"/>
        <v>5063.24</v>
      </c>
      <c r="N188" s="326"/>
      <c r="O188" s="326"/>
      <c r="P188" s="326"/>
      <c r="Q188" s="326"/>
      <c r="R188" s="332">
        <f t="shared" si="7"/>
        <v>5063.24</v>
      </c>
      <c r="S188" s="325">
        <v>1775.9</v>
      </c>
      <c r="T188" s="332">
        <f t="shared" si="8"/>
        <v>3287.3399999999997</v>
      </c>
      <c r="U188" s="333"/>
      <c r="V188" s="325">
        <v>326.38</v>
      </c>
      <c r="W188" s="325">
        <v>12.69</v>
      </c>
      <c r="X188" s="325"/>
      <c r="Y188" s="325">
        <v>21.4</v>
      </c>
    </row>
    <row r="189" spans="1:25" ht="18.75" customHeight="1">
      <c r="A189" s="322" t="s">
        <v>790</v>
      </c>
      <c r="B189" s="323" t="s">
        <v>791</v>
      </c>
      <c r="C189" s="322" t="s">
        <v>792</v>
      </c>
      <c r="D189" s="323" t="s">
        <v>208</v>
      </c>
      <c r="E189" s="324" t="s">
        <v>225</v>
      </c>
      <c r="F189" s="325">
        <v>2106.2599999999998</v>
      </c>
      <c r="G189" s="325">
        <v>312.39</v>
      </c>
      <c r="H189" s="326"/>
      <c r="I189" s="329"/>
      <c r="J189" s="333"/>
      <c r="K189" s="329">
        <v>1118</v>
      </c>
      <c r="L189" s="330"/>
      <c r="M189" s="331">
        <f t="shared" si="6"/>
        <v>3536.6499999999996</v>
      </c>
      <c r="N189" s="326"/>
      <c r="O189" s="326"/>
      <c r="P189" s="326"/>
      <c r="Q189" s="326"/>
      <c r="R189" s="332">
        <f t="shared" si="7"/>
        <v>3536.6499999999996</v>
      </c>
      <c r="S189" s="325">
        <v>164.37</v>
      </c>
      <c r="T189" s="332">
        <f t="shared" si="8"/>
        <v>3372.2799999999997</v>
      </c>
      <c r="U189" s="333"/>
      <c r="V189" s="325">
        <v>72.19</v>
      </c>
      <c r="W189" s="325">
        <v>2.81</v>
      </c>
      <c r="X189" s="325"/>
      <c r="Y189" s="325">
        <v>4.73</v>
      </c>
    </row>
    <row r="190" spans="1:25" ht="18.75" customHeight="1">
      <c r="A190" s="322" t="s">
        <v>793</v>
      </c>
      <c r="B190" s="323" t="s">
        <v>794</v>
      </c>
      <c r="C190" s="322" t="s">
        <v>795</v>
      </c>
      <c r="D190" s="323" t="s">
        <v>197</v>
      </c>
      <c r="E190" s="324" t="s">
        <v>259</v>
      </c>
      <c r="F190" s="325">
        <v>851.43</v>
      </c>
      <c r="G190" s="325">
        <v>574.72</v>
      </c>
      <c r="H190" s="326"/>
      <c r="I190" s="329"/>
      <c r="J190" s="333"/>
      <c r="K190" s="329">
        <v>1088</v>
      </c>
      <c r="L190" s="330"/>
      <c r="M190" s="331">
        <f t="shared" si="6"/>
        <v>2514.15</v>
      </c>
      <c r="N190" s="326"/>
      <c r="O190" s="326"/>
      <c r="P190" s="326"/>
      <c r="Q190" s="326"/>
      <c r="R190" s="332">
        <f t="shared" si="7"/>
        <v>2514.15</v>
      </c>
      <c r="S190" s="325">
        <v>917.76</v>
      </c>
      <c r="T190" s="332">
        <f t="shared" si="8"/>
        <v>1596.39</v>
      </c>
      <c r="U190" s="333"/>
      <c r="V190" s="325">
        <v>74.77</v>
      </c>
      <c r="W190" s="325">
        <v>2.97</v>
      </c>
      <c r="X190" s="325"/>
      <c r="Y190" s="325">
        <v>4.9</v>
      </c>
    </row>
    <row r="191" spans="1:25" ht="18.75" customHeight="1">
      <c r="A191" s="322" t="s">
        <v>796</v>
      </c>
      <c r="B191" s="323" t="s">
        <v>797</v>
      </c>
      <c r="C191" s="322" t="s">
        <v>798</v>
      </c>
      <c r="D191" s="323" t="s">
        <v>197</v>
      </c>
      <c r="E191" s="324" t="s">
        <v>204</v>
      </c>
      <c r="F191" s="325">
        <v>821.84</v>
      </c>
      <c r="G191" s="325">
        <v>551.94</v>
      </c>
      <c r="H191" s="326"/>
      <c r="I191" s="329"/>
      <c r="J191" s="333"/>
      <c r="K191" s="329">
        <v>1118</v>
      </c>
      <c r="L191" s="330"/>
      <c r="M191" s="331">
        <f t="shared" si="6"/>
        <v>2491.78</v>
      </c>
      <c r="N191" s="326"/>
      <c r="O191" s="326"/>
      <c r="P191" s="326"/>
      <c r="Q191" s="326"/>
      <c r="R191" s="332">
        <f t="shared" si="7"/>
        <v>2491.78</v>
      </c>
      <c r="S191" s="325">
        <v>656.05</v>
      </c>
      <c r="T191" s="332">
        <f t="shared" si="8"/>
        <v>1835.7300000000002</v>
      </c>
      <c r="U191" s="328"/>
      <c r="V191" s="325">
        <v>73</v>
      </c>
      <c r="W191" s="325">
        <v>2.87</v>
      </c>
      <c r="X191" s="325"/>
      <c r="Y191" s="325">
        <v>4.79</v>
      </c>
    </row>
    <row r="192" spans="1:25" ht="18.75" customHeight="1">
      <c r="A192" s="322" t="s">
        <v>799</v>
      </c>
      <c r="B192" s="323" t="s">
        <v>800</v>
      </c>
      <c r="C192" s="322" t="s">
        <v>801</v>
      </c>
      <c r="D192" s="323" t="s">
        <v>213</v>
      </c>
      <c r="E192" s="324" t="s">
        <v>214</v>
      </c>
      <c r="F192" s="325">
        <v>940.2299999999999</v>
      </c>
      <c r="G192" s="325">
        <v>867.1</v>
      </c>
      <c r="H192" s="326"/>
      <c r="I192" s="327"/>
      <c r="J192" s="328"/>
      <c r="K192" s="329">
        <v>1118</v>
      </c>
      <c r="L192" s="330"/>
      <c r="M192" s="331">
        <f t="shared" si="6"/>
        <v>2925.33</v>
      </c>
      <c r="N192" s="326"/>
      <c r="O192" s="326"/>
      <c r="P192" s="326"/>
      <c r="Q192" s="326"/>
      <c r="R192" s="332">
        <f t="shared" si="7"/>
        <v>2925.33</v>
      </c>
      <c r="S192" s="325">
        <v>170.78</v>
      </c>
      <c r="T192" s="332">
        <f t="shared" si="8"/>
        <v>2754.5499999999997</v>
      </c>
      <c r="U192" s="333"/>
      <c r="V192" s="325">
        <v>76.69</v>
      </c>
      <c r="W192" s="325">
        <v>3.1</v>
      </c>
      <c r="X192" s="325"/>
      <c r="Y192" s="325">
        <v>5.03</v>
      </c>
    </row>
    <row r="193" spans="1:25" ht="18.75" customHeight="1">
      <c r="A193" s="322" t="s">
        <v>802</v>
      </c>
      <c r="B193" s="323" t="s">
        <v>803</v>
      </c>
      <c r="C193" s="322" t="s">
        <v>804</v>
      </c>
      <c r="D193" s="323" t="s">
        <v>465</v>
      </c>
      <c r="E193" s="324" t="s">
        <v>805</v>
      </c>
      <c r="F193" s="325">
        <v>3422.09</v>
      </c>
      <c r="G193" s="325"/>
      <c r="H193" s="326"/>
      <c r="I193" s="329">
        <v>3458</v>
      </c>
      <c r="J193" s="333"/>
      <c r="K193" s="329"/>
      <c r="L193" s="330"/>
      <c r="M193" s="331">
        <f t="shared" si="6"/>
        <v>6880.09</v>
      </c>
      <c r="N193" s="326"/>
      <c r="O193" s="326"/>
      <c r="P193" s="326"/>
      <c r="Q193" s="326"/>
      <c r="R193" s="332">
        <f t="shared" si="7"/>
        <v>6880.09</v>
      </c>
      <c r="S193" s="325">
        <v>788.55</v>
      </c>
      <c r="T193" s="332">
        <f t="shared" si="8"/>
        <v>6091.54</v>
      </c>
      <c r="U193" s="328"/>
      <c r="V193" s="325">
        <v>307.99</v>
      </c>
      <c r="W193" s="325"/>
      <c r="X193" s="325">
        <v>5.13</v>
      </c>
      <c r="Y193" s="325">
        <v>20.19</v>
      </c>
    </row>
    <row r="194" spans="1:25" ht="18.75" customHeight="1">
      <c r="A194" s="322" t="s">
        <v>806</v>
      </c>
      <c r="B194" s="323" t="s">
        <v>807</v>
      </c>
      <c r="C194" s="322" t="s">
        <v>808</v>
      </c>
      <c r="D194" s="323" t="s">
        <v>328</v>
      </c>
      <c r="E194" s="324" t="s">
        <v>329</v>
      </c>
      <c r="F194" s="325">
        <v>755.22</v>
      </c>
      <c r="G194" s="325">
        <v>532.22</v>
      </c>
      <c r="H194" s="326"/>
      <c r="I194" s="329"/>
      <c r="J194" s="333"/>
      <c r="K194" s="329">
        <v>1118</v>
      </c>
      <c r="L194" s="330"/>
      <c r="M194" s="331">
        <f t="shared" si="6"/>
        <v>2405.44</v>
      </c>
      <c r="N194" s="326"/>
      <c r="O194" s="326"/>
      <c r="P194" s="326"/>
      <c r="Q194" s="326"/>
      <c r="R194" s="332">
        <f t="shared" si="7"/>
        <v>2405.44</v>
      </c>
      <c r="S194" s="325">
        <v>1873.98</v>
      </c>
      <c r="T194" s="332">
        <f t="shared" si="8"/>
        <v>531.46</v>
      </c>
      <c r="U194" s="328"/>
      <c r="V194" s="325">
        <v>67.69</v>
      </c>
      <c r="W194" s="325">
        <v>2.63</v>
      </c>
      <c r="X194" s="325"/>
      <c r="Y194" s="325">
        <v>4.44</v>
      </c>
    </row>
    <row r="195" spans="1:25" ht="18.75" customHeight="1">
      <c r="A195" s="322" t="s">
        <v>809</v>
      </c>
      <c r="B195" s="323" t="s">
        <v>810</v>
      </c>
      <c r="C195" s="322" t="s">
        <v>811</v>
      </c>
      <c r="D195" s="323" t="s">
        <v>213</v>
      </c>
      <c r="E195" s="324" t="s">
        <v>214</v>
      </c>
      <c r="F195" s="325">
        <v>940.2299999999999</v>
      </c>
      <c r="G195" s="325">
        <v>867.1</v>
      </c>
      <c r="H195" s="326"/>
      <c r="I195" s="329"/>
      <c r="J195" s="333"/>
      <c r="K195" s="329">
        <v>1118</v>
      </c>
      <c r="L195" s="330"/>
      <c r="M195" s="331">
        <f t="shared" si="6"/>
        <v>2925.33</v>
      </c>
      <c r="N195" s="326"/>
      <c r="O195" s="326"/>
      <c r="P195" s="326"/>
      <c r="Q195" s="326"/>
      <c r="R195" s="332">
        <f t="shared" si="7"/>
        <v>2925.33</v>
      </c>
      <c r="S195" s="325">
        <v>165.78</v>
      </c>
      <c r="T195" s="332">
        <f t="shared" si="8"/>
        <v>2759.5499999999997</v>
      </c>
      <c r="U195" s="328"/>
      <c r="V195" s="325">
        <v>76.69</v>
      </c>
      <c r="W195" s="325">
        <v>3.1</v>
      </c>
      <c r="X195" s="325"/>
      <c r="Y195" s="325">
        <v>5.03</v>
      </c>
    </row>
    <row r="196" spans="1:25" ht="18.75" customHeight="1">
      <c r="A196" s="322" t="s">
        <v>812</v>
      </c>
      <c r="B196" s="323" t="s">
        <v>813</v>
      </c>
      <c r="C196" s="322" t="s">
        <v>814</v>
      </c>
      <c r="D196" s="323" t="s">
        <v>258</v>
      </c>
      <c r="E196" s="324" t="s">
        <v>204</v>
      </c>
      <c r="F196" s="325">
        <v>844.25</v>
      </c>
      <c r="G196" s="325"/>
      <c r="H196" s="326"/>
      <c r="I196" s="329"/>
      <c r="J196" s="333"/>
      <c r="K196" s="329">
        <v>1118</v>
      </c>
      <c r="L196" s="330"/>
      <c r="M196" s="331">
        <f t="shared" si="6"/>
        <v>1962.25</v>
      </c>
      <c r="N196" s="326"/>
      <c r="O196" s="326"/>
      <c r="P196" s="326"/>
      <c r="Q196" s="326"/>
      <c r="R196" s="332">
        <f t="shared" si="7"/>
        <v>1962.25</v>
      </c>
      <c r="S196" s="325">
        <v>670.5699999999999</v>
      </c>
      <c r="T196" s="332">
        <f t="shared" si="8"/>
        <v>1291.68</v>
      </c>
      <c r="U196" s="333" t="s">
        <v>314</v>
      </c>
      <c r="V196" s="325">
        <v>75.02</v>
      </c>
      <c r="W196" s="325">
        <v>2.94</v>
      </c>
      <c r="X196" s="325"/>
      <c r="Y196" s="325">
        <v>4.92</v>
      </c>
    </row>
    <row r="197" spans="1:25" ht="18.75" customHeight="1">
      <c r="A197" s="322" t="s">
        <v>815</v>
      </c>
      <c r="B197" s="323" t="s">
        <v>816</v>
      </c>
      <c r="C197" s="322" t="s">
        <v>817</v>
      </c>
      <c r="D197" s="323" t="s">
        <v>213</v>
      </c>
      <c r="E197" s="324" t="s">
        <v>438</v>
      </c>
      <c r="F197" s="325">
        <v>997.23</v>
      </c>
      <c r="G197" s="325">
        <v>890.79</v>
      </c>
      <c r="H197" s="326"/>
      <c r="I197" s="329"/>
      <c r="J197" s="333"/>
      <c r="K197" s="329">
        <v>1118</v>
      </c>
      <c r="L197" s="330"/>
      <c r="M197" s="331">
        <f t="shared" si="6"/>
        <v>3006.02</v>
      </c>
      <c r="N197" s="326"/>
      <c r="O197" s="326"/>
      <c r="P197" s="326"/>
      <c r="Q197" s="326"/>
      <c r="R197" s="332">
        <f t="shared" si="7"/>
        <v>3006.02</v>
      </c>
      <c r="S197" s="325">
        <v>199.78</v>
      </c>
      <c r="T197" s="332">
        <f t="shared" si="8"/>
        <v>2806.24</v>
      </c>
      <c r="U197" s="333"/>
      <c r="V197" s="325">
        <v>81.82</v>
      </c>
      <c r="W197" s="325">
        <v>3.3</v>
      </c>
      <c r="X197" s="325"/>
      <c r="Y197" s="325">
        <v>5.36</v>
      </c>
    </row>
    <row r="198" spans="1:25" ht="18.75" customHeight="1">
      <c r="A198" s="322" t="s">
        <v>818</v>
      </c>
      <c r="B198" s="323" t="s">
        <v>819</v>
      </c>
      <c r="C198" s="322" t="s">
        <v>820</v>
      </c>
      <c r="D198" s="323" t="s">
        <v>192</v>
      </c>
      <c r="E198" s="324" t="s">
        <v>286</v>
      </c>
      <c r="F198" s="325">
        <v>917.79</v>
      </c>
      <c r="G198" s="325"/>
      <c r="H198" s="326"/>
      <c r="I198" s="325"/>
      <c r="J198" s="333"/>
      <c r="K198" s="329">
        <v>1118</v>
      </c>
      <c r="L198" s="330"/>
      <c r="M198" s="331">
        <f t="shared" si="6"/>
        <v>2035.79</v>
      </c>
      <c r="N198" s="326"/>
      <c r="O198" s="326"/>
      <c r="P198" s="326"/>
      <c r="Q198" s="326"/>
      <c r="R198" s="332">
        <f t="shared" si="7"/>
        <v>2035.79</v>
      </c>
      <c r="S198" s="325">
        <v>125.32</v>
      </c>
      <c r="T198" s="332">
        <f t="shared" si="8"/>
        <v>1910.47</v>
      </c>
      <c r="U198" s="333"/>
      <c r="V198" s="325">
        <v>79.84</v>
      </c>
      <c r="W198" s="325">
        <v>3.2</v>
      </c>
      <c r="X198" s="325"/>
      <c r="Y198" s="325">
        <v>5.23</v>
      </c>
    </row>
    <row r="199" spans="1:25" ht="18.75" customHeight="1">
      <c r="A199" s="322" t="s">
        <v>821</v>
      </c>
      <c r="B199" s="323" t="s">
        <v>822</v>
      </c>
      <c r="C199" s="322" t="s">
        <v>823</v>
      </c>
      <c r="D199" s="323" t="s">
        <v>192</v>
      </c>
      <c r="E199" s="324" t="s">
        <v>286</v>
      </c>
      <c r="F199" s="325">
        <v>923.18</v>
      </c>
      <c r="G199" s="325">
        <v>675.08</v>
      </c>
      <c r="H199" s="326"/>
      <c r="I199" s="329"/>
      <c r="J199" s="333"/>
      <c r="K199" s="329">
        <v>1118</v>
      </c>
      <c r="L199" s="330"/>
      <c r="M199" s="331">
        <f t="shared" si="6"/>
        <v>2716.26</v>
      </c>
      <c r="N199" s="326"/>
      <c r="O199" s="326"/>
      <c r="P199" s="326"/>
      <c r="Q199" s="326"/>
      <c r="R199" s="332">
        <f t="shared" si="7"/>
        <v>2716.26</v>
      </c>
      <c r="S199" s="325">
        <v>752.93</v>
      </c>
      <c r="T199" s="332">
        <f t="shared" si="8"/>
        <v>1963.3300000000004</v>
      </c>
      <c r="U199" s="333"/>
      <c r="V199" s="325">
        <v>80.32</v>
      </c>
      <c r="W199" s="325">
        <v>3.22</v>
      </c>
      <c r="X199" s="325"/>
      <c r="Y199" s="325">
        <v>5.27</v>
      </c>
    </row>
    <row r="200" spans="1:25" ht="18.75" customHeight="1">
      <c r="A200" s="322" t="s">
        <v>824</v>
      </c>
      <c r="B200" s="323" t="s">
        <v>825</v>
      </c>
      <c r="C200" s="322" t="s">
        <v>826</v>
      </c>
      <c r="D200" s="323" t="s">
        <v>240</v>
      </c>
      <c r="E200" s="324" t="s">
        <v>298</v>
      </c>
      <c r="F200" s="325">
        <v>986.56</v>
      </c>
      <c r="G200" s="325">
        <v>952.56</v>
      </c>
      <c r="H200" s="326"/>
      <c r="I200" s="329"/>
      <c r="J200" s="333"/>
      <c r="K200" s="329">
        <v>1118</v>
      </c>
      <c r="L200" s="330"/>
      <c r="M200" s="331">
        <f t="shared" si="6"/>
        <v>3057.12</v>
      </c>
      <c r="N200" s="326"/>
      <c r="O200" s="326"/>
      <c r="P200" s="326"/>
      <c r="Q200" s="326"/>
      <c r="R200" s="332">
        <f t="shared" si="7"/>
        <v>3057.12</v>
      </c>
      <c r="S200" s="325">
        <v>207.3</v>
      </c>
      <c r="T200" s="332">
        <f t="shared" si="8"/>
        <v>2849.8199999999997</v>
      </c>
      <c r="U200" s="333"/>
      <c r="V200" s="325">
        <v>80.86</v>
      </c>
      <c r="W200" s="325">
        <v>3.27</v>
      </c>
      <c r="X200" s="325"/>
      <c r="Y200" s="325">
        <v>5.3</v>
      </c>
    </row>
    <row r="201" spans="1:25" ht="18.75" customHeight="1">
      <c r="A201" s="322" t="s">
        <v>827</v>
      </c>
      <c r="B201" s="323" t="s">
        <v>828</v>
      </c>
      <c r="C201" s="322" t="s">
        <v>829</v>
      </c>
      <c r="D201" s="323" t="s">
        <v>197</v>
      </c>
      <c r="E201" s="324" t="s">
        <v>204</v>
      </c>
      <c r="F201" s="325">
        <v>882.5300000000001</v>
      </c>
      <c r="G201" s="325"/>
      <c r="H201" s="326"/>
      <c r="I201" s="329"/>
      <c r="J201" s="333"/>
      <c r="K201" s="329"/>
      <c r="L201" s="330"/>
      <c r="M201" s="331">
        <f t="shared" si="6"/>
        <v>882.5300000000001</v>
      </c>
      <c r="N201" s="326"/>
      <c r="O201" s="326"/>
      <c r="P201" s="326"/>
      <c r="Q201" s="326"/>
      <c r="R201" s="332">
        <f t="shared" si="7"/>
        <v>882.5300000000001</v>
      </c>
      <c r="S201" s="325">
        <v>143.23000000000002</v>
      </c>
      <c r="T201" s="332">
        <f t="shared" si="8"/>
        <v>739.3000000000001</v>
      </c>
      <c r="U201" s="333"/>
      <c r="V201" s="325">
        <v>74.93</v>
      </c>
      <c r="W201" s="325">
        <v>2.94</v>
      </c>
      <c r="X201" s="325"/>
      <c r="Y201" s="325">
        <v>4.91</v>
      </c>
    </row>
    <row r="202" spans="1:25" ht="18.75" customHeight="1">
      <c r="A202" s="322" t="s">
        <v>830</v>
      </c>
      <c r="B202" s="323" t="s">
        <v>831</v>
      </c>
      <c r="C202" s="322" t="s">
        <v>832</v>
      </c>
      <c r="D202" s="323" t="s">
        <v>197</v>
      </c>
      <c r="E202" s="324" t="s">
        <v>204</v>
      </c>
      <c r="F202" s="325">
        <v>799.78</v>
      </c>
      <c r="G202" s="325">
        <v>574.72</v>
      </c>
      <c r="H202" s="326"/>
      <c r="I202" s="329"/>
      <c r="J202" s="333"/>
      <c r="K202" s="329">
        <v>1118</v>
      </c>
      <c r="L202" s="330"/>
      <c r="M202" s="331">
        <f t="shared" si="6"/>
        <v>2492.5</v>
      </c>
      <c r="N202" s="326"/>
      <c r="O202" s="326"/>
      <c r="P202" s="326"/>
      <c r="Q202" s="326"/>
      <c r="R202" s="332">
        <f t="shared" si="7"/>
        <v>2492.5</v>
      </c>
      <c r="S202" s="325">
        <v>153.57999999999998</v>
      </c>
      <c r="T202" s="332">
        <f t="shared" si="8"/>
        <v>2338.92</v>
      </c>
      <c r="U202" s="333"/>
      <c r="V202" s="325">
        <v>71.02</v>
      </c>
      <c r="W202" s="325">
        <v>2.79</v>
      </c>
      <c r="X202" s="325"/>
      <c r="Y202" s="325">
        <v>4.66</v>
      </c>
    </row>
    <row r="203" spans="1:25" ht="18.75" customHeight="1">
      <c r="A203" s="322" t="s">
        <v>833</v>
      </c>
      <c r="B203" s="323" t="s">
        <v>834</v>
      </c>
      <c r="C203" s="322" t="s">
        <v>835</v>
      </c>
      <c r="D203" s="323" t="s">
        <v>482</v>
      </c>
      <c r="E203" s="324" t="s">
        <v>231</v>
      </c>
      <c r="F203" s="325">
        <v>2929.15</v>
      </c>
      <c r="G203" s="325">
        <v>952.56</v>
      </c>
      <c r="H203" s="326"/>
      <c r="I203" s="329"/>
      <c r="J203" s="333"/>
      <c r="K203" s="329">
        <v>1118</v>
      </c>
      <c r="L203" s="330"/>
      <c r="M203" s="331">
        <f aca="true" t="shared" si="9" ref="M203:M266">SUM(F203:L203)</f>
        <v>4999.71</v>
      </c>
      <c r="N203" s="326"/>
      <c r="O203" s="326"/>
      <c r="P203" s="326"/>
      <c r="Q203" s="326"/>
      <c r="R203" s="332">
        <f aca="true" t="shared" si="10" ref="R203:R266">SUM(M203:Q203)</f>
        <v>4999.71</v>
      </c>
      <c r="S203" s="325">
        <v>222.15</v>
      </c>
      <c r="T203" s="332">
        <f aca="true" t="shared" si="11" ref="T203:T266">R203-S203</f>
        <v>4777.56</v>
      </c>
      <c r="U203" s="333" t="s">
        <v>836</v>
      </c>
      <c r="V203" s="325">
        <v>77.64</v>
      </c>
      <c r="W203" s="325">
        <v>3.14</v>
      </c>
      <c r="X203" s="325"/>
      <c r="Y203" s="325">
        <v>5.09</v>
      </c>
    </row>
    <row r="204" spans="1:25" ht="18.75" customHeight="1">
      <c r="A204" s="322" t="s">
        <v>837</v>
      </c>
      <c r="B204" s="323" t="s">
        <v>838</v>
      </c>
      <c r="C204" s="322" t="s">
        <v>839</v>
      </c>
      <c r="D204" s="323" t="s">
        <v>197</v>
      </c>
      <c r="E204" s="324" t="s">
        <v>198</v>
      </c>
      <c r="F204" s="325">
        <v>764.27</v>
      </c>
      <c r="G204" s="325">
        <v>532.22</v>
      </c>
      <c r="H204" s="326"/>
      <c r="I204" s="329"/>
      <c r="J204" s="333"/>
      <c r="K204" s="329">
        <v>1118</v>
      </c>
      <c r="L204" s="330"/>
      <c r="M204" s="331">
        <f t="shared" si="9"/>
        <v>2414.49</v>
      </c>
      <c r="N204" s="326"/>
      <c r="O204" s="326"/>
      <c r="P204" s="326"/>
      <c r="Q204" s="326"/>
      <c r="R204" s="332">
        <f t="shared" si="10"/>
        <v>2414.49</v>
      </c>
      <c r="S204" s="325">
        <v>1680</v>
      </c>
      <c r="T204" s="332">
        <f t="shared" si="11"/>
        <v>734.4899999999998</v>
      </c>
      <c r="U204" s="333"/>
      <c r="V204" s="325">
        <v>68.51</v>
      </c>
      <c r="W204" s="325">
        <v>2.66</v>
      </c>
      <c r="X204" s="325"/>
      <c r="Y204" s="325">
        <v>4.49</v>
      </c>
    </row>
    <row r="205" spans="1:25" ht="18.75" customHeight="1">
      <c r="A205" s="322" t="s">
        <v>840</v>
      </c>
      <c r="B205" s="323" t="s">
        <v>841</v>
      </c>
      <c r="C205" s="322" t="s">
        <v>842</v>
      </c>
      <c r="D205" s="323" t="s">
        <v>213</v>
      </c>
      <c r="E205" s="324" t="s">
        <v>298</v>
      </c>
      <c r="F205" s="325">
        <v>981.18</v>
      </c>
      <c r="G205" s="325">
        <v>912.87</v>
      </c>
      <c r="H205" s="326"/>
      <c r="I205" s="329"/>
      <c r="J205" s="333"/>
      <c r="K205" s="329">
        <v>1118</v>
      </c>
      <c r="L205" s="330"/>
      <c r="M205" s="331">
        <f t="shared" si="9"/>
        <v>3012.05</v>
      </c>
      <c r="N205" s="326"/>
      <c r="O205" s="326"/>
      <c r="P205" s="326"/>
      <c r="Q205" s="326"/>
      <c r="R205" s="332">
        <f t="shared" si="10"/>
        <v>3012.05</v>
      </c>
      <c r="S205" s="325">
        <v>707.8399999999999</v>
      </c>
      <c r="T205" s="332">
        <f t="shared" si="11"/>
        <v>2304.21</v>
      </c>
      <c r="U205" s="333"/>
      <c r="V205" s="325">
        <v>80.38</v>
      </c>
      <c r="W205" s="325">
        <v>3.25</v>
      </c>
      <c r="X205" s="325"/>
      <c r="Y205" s="325">
        <v>5.27</v>
      </c>
    </row>
    <row r="206" spans="1:25" ht="18.75" customHeight="1">
      <c r="A206" s="322" t="s">
        <v>843</v>
      </c>
      <c r="B206" s="323" t="s">
        <v>844</v>
      </c>
      <c r="C206" s="322" t="s">
        <v>845</v>
      </c>
      <c r="D206" s="323" t="s">
        <v>224</v>
      </c>
      <c r="E206" s="324" t="s">
        <v>329</v>
      </c>
      <c r="F206" s="325">
        <v>755.21</v>
      </c>
      <c r="G206" s="325">
        <v>457.7</v>
      </c>
      <c r="H206" s="326"/>
      <c r="I206" s="329"/>
      <c r="J206" s="333"/>
      <c r="K206" s="329">
        <v>1118</v>
      </c>
      <c r="L206" s="330"/>
      <c r="M206" s="331">
        <f t="shared" si="9"/>
        <v>2330.91</v>
      </c>
      <c r="N206" s="326"/>
      <c r="O206" s="326"/>
      <c r="P206" s="326"/>
      <c r="Q206" s="326"/>
      <c r="R206" s="332">
        <f t="shared" si="10"/>
        <v>2330.91</v>
      </c>
      <c r="S206" s="325">
        <v>1328.45</v>
      </c>
      <c r="T206" s="332">
        <f t="shared" si="11"/>
        <v>1002.4599999999998</v>
      </c>
      <c r="U206" s="333"/>
      <c r="V206" s="325">
        <v>67.69</v>
      </c>
      <c r="W206" s="325">
        <v>2.63</v>
      </c>
      <c r="X206" s="325"/>
      <c r="Y206" s="325">
        <v>4.44</v>
      </c>
    </row>
    <row r="207" spans="1:25" ht="18.75" customHeight="1">
      <c r="A207" s="322" t="s">
        <v>846</v>
      </c>
      <c r="B207" s="323" t="s">
        <v>847</v>
      </c>
      <c r="C207" s="322" t="s">
        <v>848</v>
      </c>
      <c r="D207" s="323" t="s">
        <v>208</v>
      </c>
      <c r="E207" s="324" t="s">
        <v>209</v>
      </c>
      <c r="F207" s="325">
        <v>808.2700000000001</v>
      </c>
      <c r="G207" s="325">
        <v>347.81</v>
      </c>
      <c r="H207" s="326"/>
      <c r="I207" s="329"/>
      <c r="J207" s="333"/>
      <c r="K207" s="329">
        <v>1118</v>
      </c>
      <c r="L207" s="330"/>
      <c r="M207" s="331">
        <f t="shared" si="9"/>
        <v>2274.08</v>
      </c>
      <c r="N207" s="326"/>
      <c r="O207" s="326"/>
      <c r="P207" s="326"/>
      <c r="Q207" s="326"/>
      <c r="R207" s="332">
        <f t="shared" si="10"/>
        <v>2274.08</v>
      </c>
      <c r="S207" s="325">
        <v>119.33</v>
      </c>
      <c r="T207" s="332">
        <f t="shared" si="11"/>
        <v>2154.75</v>
      </c>
      <c r="U207" s="333"/>
      <c r="V207" s="325">
        <v>72.23</v>
      </c>
      <c r="W207" s="325">
        <v>2.82</v>
      </c>
      <c r="X207" s="325"/>
      <c r="Y207" s="325">
        <v>4.74</v>
      </c>
    </row>
    <row r="208" spans="1:25" ht="18.75" customHeight="1">
      <c r="A208" s="322" t="s">
        <v>849</v>
      </c>
      <c r="B208" s="323" t="s">
        <v>850</v>
      </c>
      <c r="C208" s="322" t="s">
        <v>851</v>
      </c>
      <c r="D208" s="323" t="s">
        <v>722</v>
      </c>
      <c r="E208" s="324" t="s">
        <v>269</v>
      </c>
      <c r="F208" s="325">
        <v>966.84</v>
      </c>
      <c r="G208" s="325">
        <v>517.4</v>
      </c>
      <c r="H208" s="326"/>
      <c r="I208" s="329"/>
      <c r="J208" s="333"/>
      <c r="K208" s="329">
        <v>1118</v>
      </c>
      <c r="L208" s="330"/>
      <c r="M208" s="331">
        <f t="shared" si="9"/>
        <v>2602.24</v>
      </c>
      <c r="N208" s="326"/>
      <c r="O208" s="326"/>
      <c r="P208" s="326"/>
      <c r="Q208" s="326"/>
      <c r="R208" s="332">
        <f t="shared" si="10"/>
        <v>2602.24</v>
      </c>
      <c r="S208" s="325">
        <v>172.26</v>
      </c>
      <c r="T208" s="332">
        <f t="shared" si="11"/>
        <v>2429.9799999999996</v>
      </c>
      <c r="U208" s="333"/>
      <c r="V208" s="325">
        <v>79.09</v>
      </c>
      <c r="W208" s="325">
        <v>3.2</v>
      </c>
      <c r="X208" s="325"/>
      <c r="Y208" s="325">
        <v>5.18</v>
      </c>
    </row>
    <row r="209" spans="1:25" ht="18.75" customHeight="1">
      <c r="A209" s="322" t="s">
        <v>852</v>
      </c>
      <c r="B209" s="323" t="s">
        <v>853</v>
      </c>
      <c r="C209" s="322" t="s">
        <v>854</v>
      </c>
      <c r="D209" s="323" t="s">
        <v>240</v>
      </c>
      <c r="E209" s="324" t="s">
        <v>438</v>
      </c>
      <c r="F209" s="325">
        <v>946.68</v>
      </c>
      <c r="G209" s="325">
        <v>890.79</v>
      </c>
      <c r="H209" s="326"/>
      <c r="I209" s="329"/>
      <c r="J209" s="333"/>
      <c r="K209" s="329">
        <v>1118</v>
      </c>
      <c r="L209" s="330"/>
      <c r="M209" s="331">
        <f t="shared" si="9"/>
        <v>2955.47</v>
      </c>
      <c r="N209" s="326"/>
      <c r="O209" s="326"/>
      <c r="P209" s="326"/>
      <c r="Q209" s="326"/>
      <c r="R209" s="332">
        <f t="shared" si="10"/>
        <v>2955.47</v>
      </c>
      <c r="S209" s="325">
        <v>238.58</v>
      </c>
      <c r="T209" s="332">
        <f t="shared" si="11"/>
        <v>2716.89</v>
      </c>
      <c r="U209" s="333"/>
      <c r="V209" s="325">
        <v>77.27</v>
      </c>
      <c r="W209" s="325">
        <v>3.13</v>
      </c>
      <c r="X209" s="325"/>
      <c r="Y209" s="325">
        <v>5.07</v>
      </c>
    </row>
    <row r="210" spans="1:25" ht="18.75" customHeight="1">
      <c r="A210" s="322" t="s">
        <v>855</v>
      </c>
      <c r="B210" s="323" t="s">
        <v>856</v>
      </c>
      <c r="C210" s="322" t="s">
        <v>857</v>
      </c>
      <c r="D210" s="323" t="s">
        <v>224</v>
      </c>
      <c r="E210" s="324" t="s">
        <v>198</v>
      </c>
      <c r="F210" s="325">
        <v>774.1700000000001</v>
      </c>
      <c r="G210" s="325">
        <v>532.22</v>
      </c>
      <c r="H210" s="326"/>
      <c r="I210" s="329"/>
      <c r="J210" s="333"/>
      <c r="K210" s="329">
        <v>1118</v>
      </c>
      <c r="L210" s="330"/>
      <c r="M210" s="331">
        <f t="shared" si="9"/>
        <v>2424.3900000000003</v>
      </c>
      <c r="N210" s="326"/>
      <c r="O210" s="326"/>
      <c r="P210" s="326"/>
      <c r="Q210" s="326"/>
      <c r="R210" s="332">
        <f t="shared" si="10"/>
        <v>2424.3900000000003</v>
      </c>
      <c r="S210" s="325">
        <v>109.25</v>
      </c>
      <c r="T210" s="332">
        <f t="shared" si="11"/>
        <v>2315.1400000000003</v>
      </c>
      <c r="U210" s="333"/>
      <c r="V210" s="325">
        <v>69.4</v>
      </c>
      <c r="W210" s="325">
        <v>2.7</v>
      </c>
      <c r="X210" s="325"/>
      <c r="Y210" s="325">
        <v>4.55</v>
      </c>
    </row>
    <row r="211" spans="1:25" ht="18.75" customHeight="1">
      <c r="A211" s="322" t="s">
        <v>858</v>
      </c>
      <c r="B211" s="323" t="s">
        <v>859</v>
      </c>
      <c r="C211" s="322" t="s">
        <v>860</v>
      </c>
      <c r="D211" s="323" t="s">
        <v>219</v>
      </c>
      <c r="E211" s="324" t="s">
        <v>209</v>
      </c>
      <c r="F211" s="325">
        <v>731.9200000000001</v>
      </c>
      <c r="G211" s="325"/>
      <c r="H211" s="326"/>
      <c r="I211" s="329">
        <v>1118</v>
      </c>
      <c r="J211" s="333"/>
      <c r="K211" s="329"/>
      <c r="L211" s="330"/>
      <c r="M211" s="331">
        <f t="shared" si="9"/>
        <v>1849.92</v>
      </c>
      <c r="N211" s="326"/>
      <c r="O211" s="326"/>
      <c r="P211" s="326"/>
      <c r="Q211" s="326"/>
      <c r="R211" s="332">
        <f t="shared" si="10"/>
        <v>1849.92</v>
      </c>
      <c r="S211" s="325">
        <v>132.9</v>
      </c>
      <c r="T211" s="332">
        <f t="shared" si="11"/>
        <v>1717.02</v>
      </c>
      <c r="U211" s="333"/>
      <c r="V211" s="325">
        <v>67.5</v>
      </c>
      <c r="W211" s="325">
        <v>2.55</v>
      </c>
      <c r="X211" s="325"/>
      <c r="Y211" s="325">
        <v>4.28</v>
      </c>
    </row>
    <row r="212" spans="1:25" ht="18.75" customHeight="1">
      <c r="A212" s="322" t="s">
        <v>861</v>
      </c>
      <c r="B212" s="323" t="s">
        <v>862</v>
      </c>
      <c r="C212" s="322" t="s">
        <v>863</v>
      </c>
      <c r="D212" s="323" t="s">
        <v>213</v>
      </c>
      <c r="E212" s="324" t="s">
        <v>438</v>
      </c>
      <c r="F212" s="325">
        <v>975.93</v>
      </c>
      <c r="G212" s="325">
        <v>484.12</v>
      </c>
      <c r="H212" s="326"/>
      <c r="I212" s="329"/>
      <c r="J212" s="333"/>
      <c r="K212" s="329">
        <v>1118</v>
      </c>
      <c r="L212" s="330"/>
      <c r="M212" s="331">
        <f t="shared" si="9"/>
        <v>2578.05</v>
      </c>
      <c r="N212" s="326"/>
      <c r="O212" s="326"/>
      <c r="P212" s="326"/>
      <c r="Q212" s="326"/>
      <c r="R212" s="332">
        <f t="shared" si="10"/>
        <v>2578.05</v>
      </c>
      <c r="S212" s="325">
        <v>153.52999999999997</v>
      </c>
      <c r="T212" s="332">
        <f t="shared" si="11"/>
        <v>2424.5200000000004</v>
      </c>
      <c r="U212" s="333"/>
      <c r="V212" s="325">
        <v>79.9</v>
      </c>
      <c r="W212" s="325">
        <v>3.23</v>
      </c>
      <c r="X212" s="325"/>
      <c r="Y212" s="325">
        <v>5.24</v>
      </c>
    </row>
    <row r="213" spans="1:25" ht="18.75" customHeight="1">
      <c r="A213" s="322" t="s">
        <v>864</v>
      </c>
      <c r="B213" s="323" t="s">
        <v>865</v>
      </c>
      <c r="C213" s="322" t="s">
        <v>866</v>
      </c>
      <c r="D213" s="323" t="s">
        <v>197</v>
      </c>
      <c r="E213" s="324" t="s">
        <v>204</v>
      </c>
      <c r="F213" s="325">
        <v>821.22</v>
      </c>
      <c r="G213" s="325">
        <v>528.16</v>
      </c>
      <c r="H213" s="326"/>
      <c r="I213" s="329"/>
      <c r="J213" s="333"/>
      <c r="K213" s="329">
        <v>1118</v>
      </c>
      <c r="L213" s="330"/>
      <c r="M213" s="331">
        <f t="shared" si="9"/>
        <v>2467.38</v>
      </c>
      <c r="N213" s="326"/>
      <c r="O213" s="326"/>
      <c r="P213" s="326"/>
      <c r="Q213" s="326"/>
      <c r="R213" s="332">
        <f t="shared" si="10"/>
        <v>2467.38</v>
      </c>
      <c r="S213" s="325">
        <v>1649.87</v>
      </c>
      <c r="T213" s="332">
        <f t="shared" si="11"/>
        <v>817.5100000000002</v>
      </c>
      <c r="U213" s="333"/>
      <c r="V213" s="325">
        <v>72.95</v>
      </c>
      <c r="W213" s="325">
        <v>2.86</v>
      </c>
      <c r="X213" s="325"/>
      <c r="Y213" s="325">
        <v>4.78</v>
      </c>
    </row>
    <row r="214" spans="1:25" ht="18.75" customHeight="1">
      <c r="A214" s="322" t="s">
        <v>867</v>
      </c>
      <c r="B214" s="323" t="s">
        <v>868</v>
      </c>
      <c r="C214" s="322" t="s">
        <v>869</v>
      </c>
      <c r="D214" s="323" t="s">
        <v>208</v>
      </c>
      <c r="E214" s="324" t="s">
        <v>249</v>
      </c>
      <c r="F214" s="325">
        <v>840.11</v>
      </c>
      <c r="G214" s="325"/>
      <c r="H214" s="326"/>
      <c r="I214" s="329"/>
      <c r="J214" s="333"/>
      <c r="K214" s="329">
        <v>1118</v>
      </c>
      <c r="L214" s="330"/>
      <c r="M214" s="331">
        <f t="shared" si="9"/>
        <v>1958.1100000000001</v>
      </c>
      <c r="N214" s="326"/>
      <c r="O214" s="326"/>
      <c r="P214" s="326"/>
      <c r="Q214" s="326"/>
      <c r="R214" s="332">
        <f t="shared" si="10"/>
        <v>1958.1100000000001</v>
      </c>
      <c r="S214" s="325">
        <v>1077.72</v>
      </c>
      <c r="T214" s="332">
        <f t="shared" si="11"/>
        <v>880.3900000000001</v>
      </c>
      <c r="U214" s="333"/>
      <c r="V214" s="325">
        <v>74.2</v>
      </c>
      <c r="W214" s="325">
        <v>2.93</v>
      </c>
      <c r="X214" s="325"/>
      <c r="Y214" s="325">
        <v>4.86</v>
      </c>
    </row>
    <row r="215" spans="1:25" ht="18.75" customHeight="1">
      <c r="A215" s="322" t="s">
        <v>870</v>
      </c>
      <c r="B215" s="323" t="s">
        <v>871</v>
      </c>
      <c r="C215" s="322" t="s">
        <v>872</v>
      </c>
      <c r="D215" s="323" t="s">
        <v>197</v>
      </c>
      <c r="E215" s="324" t="s">
        <v>198</v>
      </c>
      <c r="F215" s="325">
        <v>789.66</v>
      </c>
      <c r="G215" s="325">
        <v>532.22</v>
      </c>
      <c r="H215" s="326"/>
      <c r="I215" s="329"/>
      <c r="J215" s="333"/>
      <c r="K215" s="329">
        <v>1118</v>
      </c>
      <c r="L215" s="330"/>
      <c r="M215" s="331">
        <f t="shared" si="9"/>
        <v>2439.88</v>
      </c>
      <c r="N215" s="326"/>
      <c r="O215" s="326"/>
      <c r="P215" s="326"/>
      <c r="Q215" s="326"/>
      <c r="R215" s="332">
        <f t="shared" si="10"/>
        <v>2439.88</v>
      </c>
      <c r="S215" s="325">
        <v>1075.71</v>
      </c>
      <c r="T215" s="332">
        <f t="shared" si="11"/>
        <v>1364.17</v>
      </c>
      <c r="U215" s="333"/>
      <c r="V215" s="325">
        <v>70.79</v>
      </c>
      <c r="W215" s="325">
        <v>2.75</v>
      </c>
      <c r="X215" s="325"/>
      <c r="Y215" s="325">
        <v>4.64</v>
      </c>
    </row>
    <row r="216" spans="1:25" ht="18.75" customHeight="1">
      <c r="A216" s="322" t="s">
        <v>873</v>
      </c>
      <c r="B216" s="323" t="s">
        <v>874</v>
      </c>
      <c r="C216" s="322" t="s">
        <v>875</v>
      </c>
      <c r="D216" s="323" t="s">
        <v>208</v>
      </c>
      <c r="E216" s="324" t="s">
        <v>225</v>
      </c>
      <c r="F216" s="325">
        <v>807.71</v>
      </c>
      <c r="G216" s="325">
        <v>312.39</v>
      </c>
      <c r="H216" s="326"/>
      <c r="I216" s="329"/>
      <c r="J216" s="333"/>
      <c r="K216" s="329">
        <v>1118</v>
      </c>
      <c r="L216" s="330"/>
      <c r="M216" s="331">
        <f t="shared" si="9"/>
        <v>2238.1</v>
      </c>
      <c r="N216" s="326"/>
      <c r="O216" s="326"/>
      <c r="P216" s="326"/>
      <c r="Q216" s="326"/>
      <c r="R216" s="332">
        <f t="shared" si="10"/>
        <v>2238.1</v>
      </c>
      <c r="S216" s="325">
        <v>233.31000000000003</v>
      </c>
      <c r="T216" s="332">
        <f t="shared" si="11"/>
        <v>2004.79</v>
      </c>
      <c r="U216" s="333"/>
      <c r="V216" s="325">
        <v>72.41</v>
      </c>
      <c r="W216" s="325">
        <v>2.82</v>
      </c>
      <c r="X216" s="325"/>
      <c r="Y216" s="325">
        <v>4.75</v>
      </c>
    </row>
    <row r="217" spans="1:25" ht="18.75" customHeight="1">
      <c r="A217" s="322" t="s">
        <v>876</v>
      </c>
      <c r="B217" s="323" t="s">
        <v>877</v>
      </c>
      <c r="C217" s="322" t="s">
        <v>878</v>
      </c>
      <c r="D217" s="323" t="s">
        <v>197</v>
      </c>
      <c r="E217" s="324" t="s">
        <v>204</v>
      </c>
      <c r="F217" s="325">
        <v>818.84</v>
      </c>
      <c r="G217" s="325">
        <v>551.94</v>
      </c>
      <c r="H217" s="326"/>
      <c r="I217" s="329"/>
      <c r="J217" s="333"/>
      <c r="K217" s="329">
        <v>1118</v>
      </c>
      <c r="L217" s="330"/>
      <c r="M217" s="331">
        <f t="shared" si="9"/>
        <v>2488.78</v>
      </c>
      <c r="N217" s="326"/>
      <c r="O217" s="326"/>
      <c r="P217" s="326"/>
      <c r="Q217" s="326"/>
      <c r="R217" s="332">
        <f t="shared" si="10"/>
        <v>2488.78</v>
      </c>
      <c r="S217" s="325">
        <v>738.74</v>
      </c>
      <c r="T217" s="332">
        <f t="shared" si="11"/>
        <v>1750.0400000000002</v>
      </c>
      <c r="U217" s="333"/>
      <c r="V217" s="325">
        <v>72.73</v>
      </c>
      <c r="W217" s="325">
        <v>2.86</v>
      </c>
      <c r="X217" s="325"/>
      <c r="Y217" s="325">
        <v>4.77</v>
      </c>
    </row>
    <row r="218" spans="1:25" ht="18.75" customHeight="1">
      <c r="A218" s="322" t="s">
        <v>879</v>
      </c>
      <c r="B218" s="323" t="s">
        <v>880</v>
      </c>
      <c r="C218" s="322" t="s">
        <v>881</v>
      </c>
      <c r="D218" s="323" t="s">
        <v>197</v>
      </c>
      <c r="E218" s="324" t="s">
        <v>204</v>
      </c>
      <c r="F218" s="325">
        <v>827.22</v>
      </c>
      <c r="G218" s="325">
        <v>552.94</v>
      </c>
      <c r="H218" s="326"/>
      <c r="I218" s="329"/>
      <c r="J218" s="333"/>
      <c r="K218" s="329">
        <v>1118</v>
      </c>
      <c r="L218" s="330"/>
      <c r="M218" s="331">
        <f t="shared" si="9"/>
        <v>2498.16</v>
      </c>
      <c r="N218" s="326"/>
      <c r="O218" s="326"/>
      <c r="P218" s="326"/>
      <c r="Q218" s="326"/>
      <c r="R218" s="332">
        <f t="shared" si="10"/>
        <v>2498.16</v>
      </c>
      <c r="S218" s="325">
        <v>930.3799999999999</v>
      </c>
      <c r="T218" s="332">
        <f t="shared" si="11"/>
        <v>1567.78</v>
      </c>
      <c r="U218" s="333"/>
      <c r="V218" s="325">
        <v>73.49</v>
      </c>
      <c r="W218" s="325">
        <v>2.88</v>
      </c>
      <c r="X218" s="325"/>
      <c r="Y218" s="325">
        <v>4.82</v>
      </c>
    </row>
    <row r="219" spans="1:25" ht="18.75" customHeight="1">
      <c r="A219" s="322" t="s">
        <v>882</v>
      </c>
      <c r="B219" s="323" t="s">
        <v>883</v>
      </c>
      <c r="C219" s="322" t="s">
        <v>884</v>
      </c>
      <c r="D219" s="323" t="s">
        <v>290</v>
      </c>
      <c r="E219" s="324" t="s">
        <v>236</v>
      </c>
      <c r="F219" s="325">
        <v>816.0900000000001</v>
      </c>
      <c r="G219" s="325">
        <v>429.04</v>
      </c>
      <c r="H219" s="326"/>
      <c r="I219" s="329"/>
      <c r="J219" s="333"/>
      <c r="K219" s="329">
        <v>1118</v>
      </c>
      <c r="L219" s="330"/>
      <c r="M219" s="331">
        <f t="shared" si="9"/>
        <v>2363.13</v>
      </c>
      <c r="N219" s="326"/>
      <c r="O219" s="326"/>
      <c r="P219" s="326"/>
      <c r="Q219" s="326"/>
      <c r="R219" s="332">
        <f t="shared" si="10"/>
        <v>2363.13</v>
      </c>
      <c r="S219" s="325">
        <v>1272.03</v>
      </c>
      <c r="T219" s="332">
        <f t="shared" si="11"/>
        <v>1091.1000000000001</v>
      </c>
      <c r="U219" s="333"/>
      <c r="V219" s="325">
        <v>73.17</v>
      </c>
      <c r="W219" s="325">
        <v>2.85</v>
      </c>
      <c r="X219" s="325"/>
      <c r="Y219" s="325">
        <v>4.8</v>
      </c>
    </row>
    <row r="220" spans="1:25" ht="18.75" customHeight="1">
      <c r="A220" s="322" t="s">
        <v>885</v>
      </c>
      <c r="B220" s="323" t="s">
        <v>886</v>
      </c>
      <c r="C220" s="322" t="s">
        <v>887</v>
      </c>
      <c r="D220" s="323" t="s">
        <v>245</v>
      </c>
      <c r="E220" s="324" t="s">
        <v>291</v>
      </c>
      <c r="F220" s="325">
        <v>846.14</v>
      </c>
      <c r="G220" s="325"/>
      <c r="H220" s="326"/>
      <c r="I220" s="329"/>
      <c r="J220" s="333"/>
      <c r="K220" s="329">
        <v>2458</v>
      </c>
      <c r="L220" s="330"/>
      <c r="M220" s="331">
        <f t="shared" si="9"/>
        <v>3304.14</v>
      </c>
      <c r="N220" s="326"/>
      <c r="O220" s="326"/>
      <c r="P220" s="326"/>
      <c r="Q220" s="326"/>
      <c r="R220" s="332">
        <f t="shared" si="10"/>
        <v>3304.14</v>
      </c>
      <c r="S220" s="325">
        <v>1813.1799999999998</v>
      </c>
      <c r="T220" s="332">
        <f t="shared" si="11"/>
        <v>1490.96</v>
      </c>
      <c r="U220" s="333"/>
      <c r="V220" s="325">
        <v>75.87</v>
      </c>
      <c r="W220" s="325">
        <v>2.95</v>
      </c>
      <c r="X220" s="325"/>
      <c r="Y220" s="325">
        <v>4.97</v>
      </c>
    </row>
    <row r="221" spans="1:25" ht="18.75" customHeight="1">
      <c r="A221" s="322" t="s">
        <v>888</v>
      </c>
      <c r="B221" s="323" t="s">
        <v>889</v>
      </c>
      <c r="C221" s="322" t="s">
        <v>890</v>
      </c>
      <c r="D221" s="323" t="s">
        <v>197</v>
      </c>
      <c r="E221" s="324" t="s">
        <v>204</v>
      </c>
      <c r="F221" s="325">
        <v>841.98</v>
      </c>
      <c r="G221" s="325">
        <v>551.94</v>
      </c>
      <c r="H221" s="326"/>
      <c r="I221" s="329"/>
      <c r="J221" s="333"/>
      <c r="K221" s="329">
        <v>1118</v>
      </c>
      <c r="L221" s="330"/>
      <c r="M221" s="331">
        <f t="shared" si="9"/>
        <v>2511.92</v>
      </c>
      <c r="N221" s="326"/>
      <c r="O221" s="326"/>
      <c r="P221" s="326"/>
      <c r="Q221" s="326"/>
      <c r="R221" s="332">
        <f t="shared" si="10"/>
        <v>2511.92</v>
      </c>
      <c r="S221" s="325">
        <v>1138.56</v>
      </c>
      <c r="T221" s="332">
        <f t="shared" si="11"/>
        <v>1373.3600000000001</v>
      </c>
      <c r="U221" s="333"/>
      <c r="V221" s="325">
        <v>74.82</v>
      </c>
      <c r="W221" s="325">
        <v>2.94</v>
      </c>
      <c r="X221" s="325"/>
      <c r="Y221" s="325">
        <v>4.9</v>
      </c>
    </row>
    <row r="222" spans="1:25" ht="18.75" customHeight="1">
      <c r="A222" s="322" t="s">
        <v>891</v>
      </c>
      <c r="B222" s="323" t="s">
        <v>892</v>
      </c>
      <c r="C222" s="322" t="s">
        <v>893</v>
      </c>
      <c r="D222" s="323" t="s">
        <v>230</v>
      </c>
      <c r="E222" s="324" t="s">
        <v>269</v>
      </c>
      <c r="F222" s="325">
        <v>966.2499999999999</v>
      </c>
      <c r="G222" s="325">
        <v>517.4</v>
      </c>
      <c r="H222" s="326"/>
      <c r="I222" s="329"/>
      <c r="J222" s="333"/>
      <c r="K222" s="329">
        <v>1118</v>
      </c>
      <c r="L222" s="330"/>
      <c r="M222" s="331">
        <f t="shared" si="9"/>
        <v>2601.6499999999996</v>
      </c>
      <c r="N222" s="326"/>
      <c r="O222" s="326"/>
      <c r="P222" s="326"/>
      <c r="Q222" s="326"/>
      <c r="R222" s="332">
        <f t="shared" si="10"/>
        <v>2601.6499999999996</v>
      </c>
      <c r="S222" s="325">
        <v>1224.73</v>
      </c>
      <c r="T222" s="332">
        <f t="shared" si="11"/>
        <v>1376.9199999999996</v>
      </c>
      <c r="U222" s="333" t="s">
        <v>314</v>
      </c>
      <c r="V222" s="325">
        <v>79.03</v>
      </c>
      <c r="W222" s="325">
        <v>3.2</v>
      </c>
      <c r="X222" s="325"/>
      <c r="Y222" s="325">
        <v>5.18</v>
      </c>
    </row>
    <row r="223" spans="1:25" ht="18.75" customHeight="1">
      <c r="A223" s="322" t="s">
        <v>894</v>
      </c>
      <c r="B223" s="323" t="s">
        <v>895</v>
      </c>
      <c r="C223" s="322" t="s">
        <v>896</v>
      </c>
      <c r="D223" s="323" t="s">
        <v>245</v>
      </c>
      <c r="E223" s="324" t="s">
        <v>249</v>
      </c>
      <c r="F223" s="325">
        <v>15.7</v>
      </c>
      <c r="G223" s="325"/>
      <c r="H223" s="326"/>
      <c r="I223" s="329"/>
      <c r="J223" s="333"/>
      <c r="K223" s="329">
        <v>1118</v>
      </c>
      <c r="L223" s="330"/>
      <c r="M223" s="331">
        <f t="shared" si="9"/>
        <v>1133.7</v>
      </c>
      <c r="N223" s="326"/>
      <c r="O223" s="326"/>
      <c r="P223" s="326"/>
      <c r="Q223" s="326"/>
      <c r="R223" s="332">
        <f t="shared" si="10"/>
        <v>1133.7</v>
      </c>
      <c r="S223" s="325">
        <v>368.05</v>
      </c>
      <c r="T223" s="332">
        <f t="shared" si="11"/>
        <v>765.6500000000001</v>
      </c>
      <c r="U223" s="333"/>
      <c r="V223" s="325"/>
      <c r="W223" s="325"/>
      <c r="X223" s="325"/>
      <c r="Y223" s="325"/>
    </row>
    <row r="224" spans="1:25" ht="18.75" customHeight="1">
      <c r="A224" s="322" t="s">
        <v>897</v>
      </c>
      <c r="B224" s="323" t="s">
        <v>898</v>
      </c>
      <c r="C224" s="322" t="s">
        <v>899</v>
      </c>
      <c r="D224" s="323" t="s">
        <v>230</v>
      </c>
      <c r="E224" s="324" t="s">
        <v>269</v>
      </c>
      <c r="F224" s="325">
        <v>965.59</v>
      </c>
      <c r="G224" s="325">
        <v>517.4</v>
      </c>
      <c r="H224" s="326"/>
      <c r="I224" s="329"/>
      <c r="J224" s="333"/>
      <c r="K224" s="329">
        <v>1118</v>
      </c>
      <c r="L224" s="330"/>
      <c r="M224" s="331">
        <f t="shared" si="9"/>
        <v>2600.99</v>
      </c>
      <c r="N224" s="326"/>
      <c r="O224" s="326"/>
      <c r="P224" s="326"/>
      <c r="Q224" s="326"/>
      <c r="R224" s="332">
        <f t="shared" si="10"/>
        <v>2600.99</v>
      </c>
      <c r="S224" s="325">
        <v>135.07</v>
      </c>
      <c r="T224" s="332">
        <f t="shared" si="11"/>
        <v>2465.9199999999996</v>
      </c>
      <c r="U224" s="333"/>
      <c r="V224" s="325">
        <v>78.97</v>
      </c>
      <c r="W224" s="325">
        <v>3.19</v>
      </c>
      <c r="X224" s="325"/>
      <c r="Y224" s="325">
        <v>5.18</v>
      </c>
    </row>
    <row r="225" spans="1:25" ht="18.75" customHeight="1">
      <c r="A225" s="322" t="s">
        <v>900</v>
      </c>
      <c r="B225" s="323" t="s">
        <v>901</v>
      </c>
      <c r="C225" s="322" t="s">
        <v>902</v>
      </c>
      <c r="D225" s="323" t="s">
        <v>197</v>
      </c>
      <c r="E225" s="324" t="s">
        <v>198</v>
      </c>
      <c r="F225" s="325">
        <v>792.05</v>
      </c>
      <c r="G225" s="325">
        <v>532.22</v>
      </c>
      <c r="H225" s="326"/>
      <c r="I225" s="329"/>
      <c r="J225" s="333"/>
      <c r="K225" s="329">
        <v>1118</v>
      </c>
      <c r="L225" s="330"/>
      <c r="M225" s="331">
        <f t="shared" si="9"/>
        <v>2442.27</v>
      </c>
      <c r="N225" s="326"/>
      <c r="O225" s="326"/>
      <c r="P225" s="326"/>
      <c r="Q225" s="326"/>
      <c r="R225" s="332">
        <f t="shared" si="10"/>
        <v>2442.27</v>
      </c>
      <c r="S225" s="325">
        <v>107.56</v>
      </c>
      <c r="T225" s="332">
        <f t="shared" si="11"/>
        <v>2334.71</v>
      </c>
      <c r="U225" s="333"/>
      <c r="V225" s="325">
        <v>71.01</v>
      </c>
      <c r="W225" s="325">
        <v>2.76</v>
      </c>
      <c r="X225" s="325"/>
      <c r="Y225" s="325">
        <v>4.65</v>
      </c>
    </row>
    <row r="226" spans="1:25" ht="18.75" customHeight="1">
      <c r="A226" s="322" t="s">
        <v>903</v>
      </c>
      <c r="B226" s="323" t="s">
        <v>904</v>
      </c>
      <c r="C226" s="322" t="s">
        <v>905</v>
      </c>
      <c r="D226" s="323" t="s">
        <v>245</v>
      </c>
      <c r="E226" s="324" t="s">
        <v>209</v>
      </c>
      <c r="F226" s="325">
        <v>732.2</v>
      </c>
      <c r="G226" s="325"/>
      <c r="H226" s="326"/>
      <c r="I226" s="329">
        <v>1118</v>
      </c>
      <c r="J226" s="333"/>
      <c r="K226" s="329"/>
      <c r="L226" s="330"/>
      <c r="M226" s="331">
        <f t="shared" si="9"/>
        <v>1850.2</v>
      </c>
      <c r="N226" s="326"/>
      <c r="O226" s="326"/>
      <c r="P226" s="326"/>
      <c r="Q226" s="326"/>
      <c r="R226" s="332">
        <f t="shared" si="10"/>
        <v>1850.2</v>
      </c>
      <c r="S226" s="325">
        <v>897.9399999999999</v>
      </c>
      <c r="T226" s="332">
        <f t="shared" si="11"/>
        <v>952.2600000000001</v>
      </c>
      <c r="U226" s="333"/>
      <c r="V226" s="325">
        <v>67.5</v>
      </c>
      <c r="W226" s="325">
        <v>2.55</v>
      </c>
      <c r="X226" s="325"/>
      <c r="Y226" s="325">
        <v>4.29</v>
      </c>
    </row>
    <row r="227" spans="1:25" ht="18.75" customHeight="1">
      <c r="A227" s="322" t="s">
        <v>906</v>
      </c>
      <c r="B227" s="323" t="s">
        <v>907</v>
      </c>
      <c r="C227" s="322" t="s">
        <v>908</v>
      </c>
      <c r="D227" s="323" t="s">
        <v>219</v>
      </c>
      <c r="E227" s="324" t="s">
        <v>329</v>
      </c>
      <c r="F227" s="325">
        <v>797.21</v>
      </c>
      <c r="G227" s="325"/>
      <c r="H227" s="326"/>
      <c r="I227" s="329"/>
      <c r="J227" s="333"/>
      <c r="K227" s="329">
        <v>1118</v>
      </c>
      <c r="L227" s="330"/>
      <c r="M227" s="331">
        <f t="shared" si="9"/>
        <v>1915.21</v>
      </c>
      <c r="N227" s="326"/>
      <c r="O227" s="326"/>
      <c r="P227" s="326"/>
      <c r="Q227" s="326"/>
      <c r="R227" s="332">
        <f t="shared" si="10"/>
        <v>1915.21</v>
      </c>
      <c r="S227" s="325">
        <v>967.98</v>
      </c>
      <c r="T227" s="332">
        <f t="shared" si="11"/>
        <v>947.23</v>
      </c>
      <c r="U227" s="333"/>
      <c r="V227" s="325">
        <v>71.47</v>
      </c>
      <c r="W227" s="325"/>
      <c r="X227" s="325">
        <v>1.19</v>
      </c>
      <c r="Y227" s="325">
        <v>4.69</v>
      </c>
    </row>
    <row r="228" spans="1:25" ht="18.75" customHeight="1">
      <c r="A228" s="322" t="s">
        <v>909</v>
      </c>
      <c r="B228" s="323" t="s">
        <v>910</v>
      </c>
      <c r="C228" s="322" t="s">
        <v>911</v>
      </c>
      <c r="D228" s="323" t="s">
        <v>245</v>
      </c>
      <c r="E228" s="324" t="s">
        <v>249</v>
      </c>
      <c r="F228" s="325">
        <v>795.45</v>
      </c>
      <c r="G228" s="325"/>
      <c r="H228" s="326"/>
      <c r="I228" s="329">
        <v>1118</v>
      </c>
      <c r="J228" s="333"/>
      <c r="K228" s="329"/>
      <c r="L228" s="330"/>
      <c r="M228" s="331">
        <f t="shared" si="9"/>
        <v>1913.45</v>
      </c>
      <c r="N228" s="326"/>
      <c r="O228" s="326"/>
      <c r="P228" s="326"/>
      <c r="Q228" s="326"/>
      <c r="R228" s="332">
        <f t="shared" si="10"/>
        <v>1913.45</v>
      </c>
      <c r="S228" s="325">
        <v>1006.43</v>
      </c>
      <c r="T228" s="332">
        <f t="shared" si="11"/>
        <v>907.0200000000001</v>
      </c>
      <c r="U228" s="333"/>
      <c r="V228" s="325">
        <v>70.18</v>
      </c>
      <c r="W228" s="325"/>
      <c r="X228" s="325">
        <v>1.19</v>
      </c>
      <c r="Y228" s="325">
        <v>4.6</v>
      </c>
    </row>
    <row r="229" spans="1:25" ht="18.75" customHeight="1">
      <c r="A229" s="322" t="s">
        <v>912</v>
      </c>
      <c r="B229" s="323" t="s">
        <v>913</v>
      </c>
      <c r="C229" s="322" t="s">
        <v>914</v>
      </c>
      <c r="D229" s="323" t="s">
        <v>245</v>
      </c>
      <c r="E229" s="324" t="s">
        <v>249</v>
      </c>
      <c r="F229" s="325">
        <v>3360.44</v>
      </c>
      <c r="G229" s="325"/>
      <c r="H229" s="326"/>
      <c r="I229" s="329"/>
      <c r="J229" s="333"/>
      <c r="K229" s="329">
        <v>1118</v>
      </c>
      <c r="L229" s="330"/>
      <c r="M229" s="331">
        <f t="shared" si="9"/>
        <v>4478.4400000000005</v>
      </c>
      <c r="N229" s="326"/>
      <c r="O229" s="326"/>
      <c r="P229" s="326"/>
      <c r="Q229" s="326"/>
      <c r="R229" s="332">
        <f t="shared" si="10"/>
        <v>4478.4400000000005</v>
      </c>
      <c r="S229" s="325">
        <v>175.62</v>
      </c>
      <c r="T229" s="332">
        <f t="shared" si="11"/>
        <v>4302.820000000001</v>
      </c>
      <c r="U229" s="333"/>
      <c r="V229" s="325">
        <v>74.2</v>
      </c>
      <c r="W229" s="325"/>
      <c r="X229" s="325">
        <v>1.26</v>
      </c>
      <c r="Y229" s="325">
        <v>4.86</v>
      </c>
    </row>
    <row r="230" spans="1:25" ht="18.75" customHeight="1">
      <c r="A230" s="322" t="s">
        <v>915</v>
      </c>
      <c r="B230" s="323" t="s">
        <v>916</v>
      </c>
      <c r="C230" s="322" t="s">
        <v>917</v>
      </c>
      <c r="D230" s="323" t="s">
        <v>454</v>
      </c>
      <c r="E230" s="324" t="s">
        <v>918</v>
      </c>
      <c r="F230" s="325">
        <v>3068.0299999999997</v>
      </c>
      <c r="G230" s="325"/>
      <c r="H230" s="326"/>
      <c r="I230" s="329">
        <v>5458</v>
      </c>
      <c r="J230" s="333"/>
      <c r="K230" s="329"/>
      <c r="L230" s="330"/>
      <c r="M230" s="331">
        <f t="shared" si="9"/>
        <v>8526.029999999999</v>
      </c>
      <c r="N230" s="326"/>
      <c r="O230" s="326"/>
      <c r="P230" s="326"/>
      <c r="Q230" s="326"/>
      <c r="R230" s="332">
        <f t="shared" si="10"/>
        <v>8526.029999999999</v>
      </c>
      <c r="S230" s="325">
        <v>556.77</v>
      </c>
      <c r="T230" s="332">
        <f t="shared" si="11"/>
        <v>7969.259999999998</v>
      </c>
      <c r="U230" s="333"/>
      <c r="V230" s="325">
        <v>276.12</v>
      </c>
      <c r="W230" s="325"/>
      <c r="X230" s="325">
        <v>4.6</v>
      </c>
      <c r="Y230" s="325">
        <v>18.1</v>
      </c>
    </row>
    <row r="231" spans="1:25" ht="18.75" customHeight="1">
      <c r="A231" s="322" t="s">
        <v>919</v>
      </c>
      <c r="B231" s="323" t="s">
        <v>920</v>
      </c>
      <c r="C231" s="322" t="s">
        <v>921</v>
      </c>
      <c r="D231" s="323" t="s">
        <v>360</v>
      </c>
      <c r="E231" s="324" t="s">
        <v>259</v>
      </c>
      <c r="F231" s="325">
        <v>876.22</v>
      </c>
      <c r="G231" s="325"/>
      <c r="H231" s="326"/>
      <c r="I231" s="329"/>
      <c r="J231" s="333"/>
      <c r="K231" s="329">
        <v>1118</v>
      </c>
      <c r="L231" s="330"/>
      <c r="M231" s="331">
        <f t="shared" si="9"/>
        <v>1994.22</v>
      </c>
      <c r="N231" s="326"/>
      <c r="O231" s="326"/>
      <c r="P231" s="326"/>
      <c r="Q231" s="326"/>
      <c r="R231" s="332">
        <f t="shared" si="10"/>
        <v>1994.22</v>
      </c>
      <c r="S231" s="325">
        <v>1152.8000000000002</v>
      </c>
      <c r="T231" s="332">
        <f t="shared" si="11"/>
        <v>841.4199999999998</v>
      </c>
      <c r="U231" s="333"/>
      <c r="V231" s="325">
        <v>77</v>
      </c>
      <c r="W231" s="325">
        <v>3.06</v>
      </c>
      <c r="X231" s="325"/>
      <c r="Y231" s="325">
        <v>5.05</v>
      </c>
    </row>
    <row r="232" spans="1:25" ht="18.75" customHeight="1">
      <c r="A232" s="322" t="s">
        <v>922</v>
      </c>
      <c r="B232" s="323" t="s">
        <v>923</v>
      </c>
      <c r="C232" s="322" t="s">
        <v>924</v>
      </c>
      <c r="D232" s="323" t="s">
        <v>230</v>
      </c>
      <c r="E232" s="324" t="s">
        <v>269</v>
      </c>
      <c r="F232" s="325">
        <v>889.34</v>
      </c>
      <c r="G232" s="325">
        <v>477.6</v>
      </c>
      <c r="H232" s="326"/>
      <c r="I232" s="329"/>
      <c r="J232" s="333"/>
      <c r="K232" s="329">
        <v>1118</v>
      </c>
      <c r="L232" s="330"/>
      <c r="M232" s="331">
        <f t="shared" si="9"/>
        <v>2484.94</v>
      </c>
      <c r="N232" s="326"/>
      <c r="O232" s="326"/>
      <c r="P232" s="326"/>
      <c r="Q232" s="326"/>
      <c r="R232" s="332">
        <f t="shared" si="10"/>
        <v>2484.94</v>
      </c>
      <c r="S232" s="325">
        <v>1335.26</v>
      </c>
      <c r="T232" s="332">
        <f t="shared" si="11"/>
        <v>1149.68</v>
      </c>
      <c r="U232" s="333"/>
      <c r="V232" s="325">
        <v>76.61</v>
      </c>
      <c r="W232" s="325">
        <v>3.1</v>
      </c>
      <c r="X232" s="325"/>
      <c r="Y232" s="325">
        <v>5.02</v>
      </c>
    </row>
    <row r="233" spans="1:25" ht="18.75" customHeight="1">
      <c r="A233" s="322" t="s">
        <v>925</v>
      </c>
      <c r="B233" s="323" t="s">
        <v>926</v>
      </c>
      <c r="C233" s="322" t="s">
        <v>927</v>
      </c>
      <c r="D233" s="323" t="s">
        <v>197</v>
      </c>
      <c r="E233" s="324" t="s">
        <v>204</v>
      </c>
      <c r="F233" s="325">
        <v>799.78</v>
      </c>
      <c r="G233" s="325">
        <v>190.24</v>
      </c>
      <c r="H233" s="326"/>
      <c r="I233" s="329"/>
      <c r="J233" s="333"/>
      <c r="K233" s="329">
        <v>1118</v>
      </c>
      <c r="L233" s="330"/>
      <c r="M233" s="331">
        <f t="shared" si="9"/>
        <v>2108.02</v>
      </c>
      <c r="N233" s="326"/>
      <c r="O233" s="326"/>
      <c r="P233" s="326"/>
      <c r="Q233" s="326"/>
      <c r="R233" s="332">
        <f t="shared" si="10"/>
        <v>2108.02</v>
      </c>
      <c r="S233" s="325">
        <v>104.55</v>
      </c>
      <c r="T233" s="332">
        <f t="shared" si="11"/>
        <v>2003.47</v>
      </c>
      <c r="U233" s="333"/>
      <c r="V233" s="325">
        <v>71.02</v>
      </c>
      <c r="W233" s="325">
        <v>2.79</v>
      </c>
      <c r="X233" s="325"/>
      <c r="Y233" s="325">
        <v>4.66</v>
      </c>
    </row>
    <row r="234" spans="1:25" ht="18.75" customHeight="1">
      <c r="A234" s="322" t="s">
        <v>928</v>
      </c>
      <c r="B234" s="323" t="s">
        <v>929</v>
      </c>
      <c r="C234" s="322" t="s">
        <v>930</v>
      </c>
      <c r="D234" s="323" t="s">
        <v>188</v>
      </c>
      <c r="E234" s="324" t="s">
        <v>364</v>
      </c>
      <c r="F234" s="325">
        <v>3626.49</v>
      </c>
      <c r="G234" s="325"/>
      <c r="H234" s="326"/>
      <c r="I234" s="329"/>
      <c r="J234" s="333"/>
      <c r="K234" s="329">
        <v>2958</v>
      </c>
      <c r="L234" s="330"/>
      <c r="M234" s="331">
        <f t="shared" si="9"/>
        <v>6584.49</v>
      </c>
      <c r="N234" s="326"/>
      <c r="O234" s="326"/>
      <c r="P234" s="326"/>
      <c r="Q234" s="326"/>
      <c r="R234" s="332">
        <f t="shared" si="10"/>
        <v>6584.49</v>
      </c>
      <c r="S234" s="325">
        <v>1407.73</v>
      </c>
      <c r="T234" s="332">
        <f t="shared" si="11"/>
        <v>5176.76</v>
      </c>
      <c r="U234" s="333"/>
      <c r="V234" s="325">
        <v>326.38</v>
      </c>
      <c r="W234" s="325">
        <v>12.69</v>
      </c>
      <c r="X234" s="325"/>
      <c r="Y234" s="325">
        <v>21.4</v>
      </c>
    </row>
    <row r="235" spans="1:25" s="338" customFormat="1" ht="18.75" customHeight="1">
      <c r="A235" s="322" t="s">
        <v>931</v>
      </c>
      <c r="B235" s="323" t="s">
        <v>932</v>
      </c>
      <c r="C235" s="322" t="s">
        <v>933</v>
      </c>
      <c r="D235" s="323" t="s">
        <v>675</v>
      </c>
      <c r="E235" s="324">
        <v>81</v>
      </c>
      <c r="F235" s="325">
        <v>939.33</v>
      </c>
      <c r="G235" s="325"/>
      <c r="H235" s="336"/>
      <c r="I235" s="327"/>
      <c r="J235" s="328"/>
      <c r="K235" s="329">
        <v>1118</v>
      </c>
      <c r="L235" s="330"/>
      <c r="M235" s="331">
        <f t="shared" si="9"/>
        <v>2057.33</v>
      </c>
      <c r="N235" s="326"/>
      <c r="O235" s="326"/>
      <c r="P235" s="326"/>
      <c r="Q235" s="326"/>
      <c r="R235" s="332">
        <f t="shared" si="10"/>
        <v>2057.33</v>
      </c>
      <c r="S235" s="337">
        <v>124.45</v>
      </c>
      <c r="T235" s="332">
        <f t="shared" si="11"/>
        <v>1932.8799999999999</v>
      </c>
      <c r="U235" s="333"/>
      <c r="V235" s="325">
        <v>84.54</v>
      </c>
      <c r="W235" s="337">
        <v>3.29</v>
      </c>
      <c r="X235" s="337"/>
      <c r="Y235" s="337">
        <v>5.54</v>
      </c>
    </row>
    <row r="236" spans="1:25" ht="18.75" customHeight="1">
      <c r="A236" s="322" t="s">
        <v>934</v>
      </c>
      <c r="B236" s="323" t="s">
        <v>935</v>
      </c>
      <c r="C236" s="322" t="s">
        <v>936</v>
      </c>
      <c r="D236" s="323" t="s">
        <v>360</v>
      </c>
      <c r="E236" s="324" t="s">
        <v>209</v>
      </c>
      <c r="F236" s="325">
        <v>721.39</v>
      </c>
      <c r="G236" s="325"/>
      <c r="H236" s="326"/>
      <c r="I236" s="329">
        <v>1118</v>
      </c>
      <c r="J236" s="333"/>
      <c r="K236" s="329"/>
      <c r="L236" s="330"/>
      <c r="M236" s="331">
        <f t="shared" si="9"/>
        <v>1839.3899999999999</v>
      </c>
      <c r="N236" s="326"/>
      <c r="O236" s="326"/>
      <c r="P236" s="326"/>
      <c r="Q236" s="326"/>
      <c r="R236" s="332">
        <f t="shared" si="10"/>
        <v>1839.3899999999999</v>
      </c>
      <c r="S236" s="325">
        <v>391.25</v>
      </c>
      <c r="T236" s="332">
        <f t="shared" si="11"/>
        <v>1448.1399999999999</v>
      </c>
      <c r="U236" s="328" t="s">
        <v>937</v>
      </c>
      <c r="V236" s="325">
        <v>67.5</v>
      </c>
      <c r="W236" s="325"/>
      <c r="X236" s="325">
        <v>1.08</v>
      </c>
      <c r="Y236" s="325">
        <v>4.22</v>
      </c>
    </row>
    <row r="237" spans="1:25" ht="18.75" customHeight="1">
      <c r="A237" s="322" t="s">
        <v>938</v>
      </c>
      <c r="B237" s="323" t="s">
        <v>939</v>
      </c>
      <c r="C237" s="322" t="s">
        <v>940</v>
      </c>
      <c r="D237" s="323" t="s">
        <v>197</v>
      </c>
      <c r="E237" s="324" t="s">
        <v>204</v>
      </c>
      <c r="F237" s="325">
        <v>802.79</v>
      </c>
      <c r="G237" s="325">
        <v>551.94</v>
      </c>
      <c r="H237" s="326"/>
      <c r="I237" s="329"/>
      <c r="J237" s="333"/>
      <c r="K237" s="329">
        <v>1118</v>
      </c>
      <c r="L237" s="330"/>
      <c r="M237" s="331">
        <f t="shared" si="9"/>
        <v>2472.73</v>
      </c>
      <c r="N237" s="326"/>
      <c r="O237" s="326"/>
      <c r="P237" s="326"/>
      <c r="Q237" s="326"/>
      <c r="R237" s="332">
        <f t="shared" si="10"/>
        <v>2472.73</v>
      </c>
      <c r="S237" s="325">
        <v>183.05</v>
      </c>
      <c r="T237" s="332">
        <f t="shared" si="11"/>
        <v>2289.68</v>
      </c>
      <c r="U237" s="333"/>
      <c r="V237" s="325">
        <v>71.29</v>
      </c>
      <c r="W237" s="325">
        <v>2.8</v>
      </c>
      <c r="X237" s="325"/>
      <c r="Y237" s="325">
        <v>4.67</v>
      </c>
    </row>
    <row r="238" spans="1:25" ht="18.75" customHeight="1">
      <c r="A238" s="322" t="s">
        <v>941</v>
      </c>
      <c r="B238" s="323" t="s">
        <v>942</v>
      </c>
      <c r="C238" s="322" t="s">
        <v>943</v>
      </c>
      <c r="D238" s="323" t="s">
        <v>328</v>
      </c>
      <c r="E238" s="324" t="s">
        <v>329</v>
      </c>
      <c r="F238" s="325">
        <v>835.48</v>
      </c>
      <c r="G238" s="325"/>
      <c r="H238" s="326"/>
      <c r="I238" s="329"/>
      <c r="J238" s="333"/>
      <c r="K238" s="329">
        <v>1118</v>
      </c>
      <c r="L238" s="330"/>
      <c r="M238" s="331">
        <f t="shared" si="9"/>
        <v>1953.48</v>
      </c>
      <c r="N238" s="326"/>
      <c r="O238" s="326"/>
      <c r="P238" s="326"/>
      <c r="Q238" s="326"/>
      <c r="R238" s="332">
        <f t="shared" si="10"/>
        <v>1953.48</v>
      </c>
      <c r="S238" s="325">
        <v>1205.3400000000001</v>
      </c>
      <c r="T238" s="332">
        <f t="shared" si="11"/>
        <v>748.1399999999999</v>
      </c>
      <c r="U238" s="333"/>
      <c r="V238" s="325">
        <v>74.91</v>
      </c>
      <c r="W238" s="325">
        <v>2.91</v>
      </c>
      <c r="X238" s="325"/>
      <c r="Y238" s="325">
        <v>4.91</v>
      </c>
    </row>
    <row r="239" spans="1:25" ht="18.75" customHeight="1">
      <c r="A239" s="322" t="s">
        <v>944</v>
      </c>
      <c r="B239" s="323" t="s">
        <v>945</v>
      </c>
      <c r="C239" s="322" t="s">
        <v>946</v>
      </c>
      <c r="D239" s="323" t="s">
        <v>208</v>
      </c>
      <c r="E239" s="324" t="s">
        <v>329</v>
      </c>
      <c r="F239" s="325">
        <v>803.02</v>
      </c>
      <c r="G239" s="325">
        <v>335.53</v>
      </c>
      <c r="H239" s="326"/>
      <c r="I239" s="329"/>
      <c r="J239" s="333"/>
      <c r="K239" s="329">
        <v>1070.82</v>
      </c>
      <c r="L239" s="330"/>
      <c r="M239" s="331">
        <f t="shared" si="9"/>
        <v>2209.37</v>
      </c>
      <c r="N239" s="326"/>
      <c r="O239" s="326"/>
      <c r="P239" s="326"/>
      <c r="Q239" s="326"/>
      <c r="R239" s="332">
        <f t="shared" si="10"/>
        <v>2209.37</v>
      </c>
      <c r="S239" s="325">
        <v>1050.37</v>
      </c>
      <c r="T239" s="332">
        <f t="shared" si="11"/>
        <v>1159</v>
      </c>
      <c r="U239" s="333"/>
      <c r="V239" s="325">
        <v>71.99</v>
      </c>
      <c r="W239" s="325">
        <v>2.8</v>
      </c>
      <c r="X239" s="325"/>
      <c r="Y239" s="325">
        <v>4.72</v>
      </c>
    </row>
    <row r="240" spans="1:25" ht="18.75" customHeight="1">
      <c r="A240" s="322" t="s">
        <v>947</v>
      </c>
      <c r="B240" s="323" t="s">
        <v>948</v>
      </c>
      <c r="C240" s="322" t="s">
        <v>949</v>
      </c>
      <c r="D240" s="323" t="s">
        <v>675</v>
      </c>
      <c r="E240" s="324" t="s">
        <v>254</v>
      </c>
      <c r="F240" s="325">
        <v>997.5400000000001</v>
      </c>
      <c r="G240" s="325"/>
      <c r="H240" s="326"/>
      <c r="I240" s="329"/>
      <c r="J240" s="333"/>
      <c r="K240" s="329">
        <v>1118</v>
      </c>
      <c r="L240" s="330"/>
      <c r="M240" s="331">
        <f t="shared" si="9"/>
        <v>2115.54</v>
      </c>
      <c r="N240" s="326"/>
      <c r="O240" s="326"/>
      <c r="P240" s="326"/>
      <c r="Q240" s="326"/>
      <c r="R240" s="332">
        <f t="shared" si="10"/>
        <v>2115.54</v>
      </c>
      <c r="S240" s="325">
        <v>967.27</v>
      </c>
      <c r="T240" s="332">
        <f t="shared" si="11"/>
        <v>1148.27</v>
      </c>
      <c r="U240" s="333"/>
      <c r="V240" s="325">
        <v>81.85</v>
      </c>
      <c r="W240" s="325">
        <v>3.31</v>
      </c>
      <c r="X240" s="325"/>
      <c r="Y240" s="325">
        <v>5.37</v>
      </c>
    </row>
    <row r="241" spans="1:25" ht="18.75" customHeight="1">
      <c r="A241" s="322" t="s">
        <v>950</v>
      </c>
      <c r="B241" s="323" t="s">
        <v>951</v>
      </c>
      <c r="C241" s="322" t="s">
        <v>952</v>
      </c>
      <c r="D241" s="323" t="s">
        <v>245</v>
      </c>
      <c r="E241" s="324" t="s">
        <v>249</v>
      </c>
      <c r="F241" s="325">
        <v>795.45</v>
      </c>
      <c r="G241" s="325"/>
      <c r="H241" s="326"/>
      <c r="I241" s="329">
        <v>2458</v>
      </c>
      <c r="J241" s="333"/>
      <c r="K241" s="329"/>
      <c r="L241" s="330"/>
      <c r="M241" s="331">
        <f t="shared" si="9"/>
        <v>3253.45</v>
      </c>
      <c r="N241" s="326"/>
      <c r="O241" s="326"/>
      <c r="P241" s="326"/>
      <c r="Q241" s="326"/>
      <c r="R241" s="332">
        <f t="shared" si="10"/>
        <v>3253.45</v>
      </c>
      <c r="S241" s="325">
        <v>761.46</v>
      </c>
      <c r="T241" s="332">
        <f t="shared" si="11"/>
        <v>2491.99</v>
      </c>
      <c r="U241" s="333"/>
      <c r="V241" s="325">
        <v>70.18</v>
      </c>
      <c r="W241" s="325"/>
      <c r="X241" s="325">
        <v>1.19</v>
      </c>
      <c r="Y241" s="325">
        <v>4.6</v>
      </c>
    </row>
    <row r="242" spans="1:25" ht="18.75" customHeight="1">
      <c r="A242" s="322" t="s">
        <v>953</v>
      </c>
      <c r="B242" s="323" t="s">
        <v>954</v>
      </c>
      <c r="C242" s="322" t="s">
        <v>955</v>
      </c>
      <c r="D242" s="323" t="s">
        <v>203</v>
      </c>
      <c r="E242" s="324" t="s">
        <v>249</v>
      </c>
      <c r="F242" s="325">
        <v>840.11</v>
      </c>
      <c r="G242" s="325">
        <v>523.16</v>
      </c>
      <c r="H242" s="326"/>
      <c r="I242" s="329"/>
      <c r="J242" s="333"/>
      <c r="K242" s="329">
        <v>1118</v>
      </c>
      <c r="L242" s="330"/>
      <c r="M242" s="331">
        <f t="shared" si="9"/>
        <v>2481.27</v>
      </c>
      <c r="N242" s="326"/>
      <c r="O242" s="326"/>
      <c r="P242" s="326"/>
      <c r="Q242" s="326"/>
      <c r="R242" s="332">
        <f t="shared" si="10"/>
        <v>2481.27</v>
      </c>
      <c r="S242" s="325">
        <v>122.17</v>
      </c>
      <c r="T242" s="332">
        <f t="shared" si="11"/>
        <v>2359.1</v>
      </c>
      <c r="U242" s="333"/>
      <c r="V242" s="325">
        <v>74.2</v>
      </c>
      <c r="W242" s="325"/>
      <c r="X242" s="325">
        <v>1.26</v>
      </c>
      <c r="Y242" s="325">
        <v>4.86</v>
      </c>
    </row>
    <row r="243" spans="1:25" ht="18.75" customHeight="1">
      <c r="A243" s="322" t="s">
        <v>956</v>
      </c>
      <c r="B243" s="323" t="s">
        <v>957</v>
      </c>
      <c r="C243" s="322" t="s">
        <v>958</v>
      </c>
      <c r="D243" s="323" t="s">
        <v>197</v>
      </c>
      <c r="E243" s="324" t="s">
        <v>204</v>
      </c>
      <c r="F243" s="325">
        <v>818.2700000000001</v>
      </c>
      <c r="G243" s="325">
        <v>146.68</v>
      </c>
      <c r="H243" s="326"/>
      <c r="I243" s="329"/>
      <c r="J243" s="333"/>
      <c r="K243" s="329">
        <v>1118</v>
      </c>
      <c r="L243" s="330"/>
      <c r="M243" s="331">
        <f t="shared" si="9"/>
        <v>2082.95</v>
      </c>
      <c r="N243" s="326"/>
      <c r="O243" s="326"/>
      <c r="P243" s="326"/>
      <c r="Q243" s="326"/>
      <c r="R243" s="332">
        <f t="shared" si="10"/>
        <v>2082.95</v>
      </c>
      <c r="S243" s="325">
        <v>133.82</v>
      </c>
      <c r="T243" s="332">
        <f t="shared" si="11"/>
        <v>1949.1299999999999</v>
      </c>
      <c r="U243" s="333"/>
      <c r="V243" s="325">
        <v>72.68</v>
      </c>
      <c r="W243" s="325">
        <v>2.85</v>
      </c>
      <c r="X243" s="325"/>
      <c r="Y243" s="325">
        <v>4.76</v>
      </c>
    </row>
    <row r="244" spans="1:25" ht="18.75" customHeight="1">
      <c r="A244" s="322" t="s">
        <v>959</v>
      </c>
      <c r="B244" s="323" t="s">
        <v>960</v>
      </c>
      <c r="C244" s="322" t="s">
        <v>961</v>
      </c>
      <c r="D244" s="323" t="s">
        <v>192</v>
      </c>
      <c r="E244" s="324" t="s">
        <v>286</v>
      </c>
      <c r="F244" s="325">
        <v>897.38</v>
      </c>
      <c r="G244" s="325"/>
      <c r="H244" s="326"/>
      <c r="I244" s="329"/>
      <c r="J244" s="333"/>
      <c r="K244" s="329">
        <v>1118</v>
      </c>
      <c r="L244" s="330"/>
      <c r="M244" s="331">
        <f t="shared" si="9"/>
        <v>2015.38</v>
      </c>
      <c r="N244" s="326"/>
      <c r="O244" s="326"/>
      <c r="P244" s="326"/>
      <c r="Q244" s="326"/>
      <c r="R244" s="332">
        <f t="shared" si="10"/>
        <v>2015.38</v>
      </c>
      <c r="S244" s="325">
        <v>115.67999999999999</v>
      </c>
      <c r="T244" s="332">
        <f t="shared" si="11"/>
        <v>1899.7</v>
      </c>
      <c r="U244" s="333"/>
      <c r="V244" s="325">
        <v>80.76</v>
      </c>
      <c r="W244" s="325">
        <v>3.14</v>
      </c>
      <c r="X244" s="325"/>
      <c r="Y244" s="325">
        <v>5.29</v>
      </c>
    </row>
    <row r="245" spans="1:25" ht="18.75" customHeight="1">
      <c r="A245" s="322" t="s">
        <v>962</v>
      </c>
      <c r="B245" s="323" t="s">
        <v>963</v>
      </c>
      <c r="C245" s="322" t="s">
        <v>964</v>
      </c>
      <c r="D245" s="323" t="s">
        <v>965</v>
      </c>
      <c r="E245" s="324" t="s">
        <v>966</v>
      </c>
      <c r="F245" s="325">
        <v>866.85</v>
      </c>
      <c r="G245" s="325"/>
      <c r="H245" s="326"/>
      <c r="I245" s="329"/>
      <c r="J245" s="333"/>
      <c r="K245" s="329">
        <v>1118</v>
      </c>
      <c r="L245" s="330"/>
      <c r="M245" s="331">
        <f t="shared" si="9"/>
        <v>1984.85</v>
      </c>
      <c r="N245" s="326"/>
      <c r="O245" s="326"/>
      <c r="P245" s="326"/>
      <c r="Q245" s="326"/>
      <c r="R245" s="332">
        <f t="shared" si="10"/>
        <v>1984.85</v>
      </c>
      <c r="S245" s="325">
        <v>433.43</v>
      </c>
      <c r="T245" s="332">
        <f t="shared" si="11"/>
        <v>1551.4199999999998</v>
      </c>
      <c r="U245" s="333"/>
      <c r="V245" s="325">
        <v>74.89</v>
      </c>
      <c r="W245" s="325"/>
      <c r="X245" s="325">
        <v>1.3</v>
      </c>
      <c r="Y245" s="325">
        <v>4.91</v>
      </c>
    </row>
    <row r="246" spans="1:25" ht="18.75" customHeight="1">
      <c r="A246" s="322" t="s">
        <v>967</v>
      </c>
      <c r="B246" s="323" t="s">
        <v>968</v>
      </c>
      <c r="C246" s="322" t="s">
        <v>969</v>
      </c>
      <c r="D246" s="323" t="s">
        <v>245</v>
      </c>
      <c r="E246" s="324" t="s">
        <v>209</v>
      </c>
      <c r="F246" s="325">
        <v>701.2</v>
      </c>
      <c r="G246" s="325"/>
      <c r="H246" s="326"/>
      <c r="I246" s="329">
        <v>1118</v>
      </c>
      <c r="J246" s="333"/>
      <c r="K246" s="329"/>
      <c r="L246" s="330"/>
      <c r="M246" s="331">
        <f t="shared" si="9"/>
        <v>1819.2</v>
      </c>
      <c r="N246" s="326"/>
      <c r="O246" s="326"/>
      <c r="P246" s="326"/>
      <c r="Q246" s="326"/>
      <c r="R246" s="332">
        <f t="shared" si="10"/>
        <v>1819.2</v>
      </c>
      <c r="S246" s="325">
        <v>100.41</v>
      </c>
      <c r="T246" s="332">
        <f t="shared" si="11"/>
        <v>1718.79</v>
      </c>
      <c r="U246" s="333"/>
      <c r="V246" s="325">
        <v>65.32</v>
      </c>
      <c r="W246" s="325"/>
      <c r="X246" s="325">
        <v>1.05</v>
      </c>
      <c r="Y246" s="325">
        <v>4.1</v>
      </c>
    </row>
    <row r="247" spans="1:25" ht="18.75" customHeight="1">
      <c r="A247" s="322" t="s">
        <v>970</v>
      </c>
      <c r="B247" s="323" t="s">
        <v>971</v>
      </c>
      <c r="C247" s="322" t="s">
        <v>972</v>
      </c>
      <c r="D247" s="323" t="s">
        <v>973</v>
      </c>
      <c r="E247" s="324" t="s">
        <v>249</v>
      </c>
      <c r="F247" s="325">
        <v>857.17</v>
      </c>
      <c r="G247" s="325">
        <v>382.48</v>
      </c>
      <c r="H247" s="326"/>
      <c r="I247" s="329"/>
      <c r="J247" s="333"/>
      <c r="K247" s="329">
        <v>1118</v>
      </c>
      <c r="L247" s="330"/>
      <c r="M247" s="331">
        <f t="shared" si="9"/>
        <v>2357.65</v>
      </c>
      <c r="N247" s="326"/>
      <c r="O247" s="326"/>
      <c r="P247" s="326"/>
      <c r="Q247" s="326"/>
      <c r="R247" s="332">
        <f t="shared" si="10"/>
        <v>2357.65</v>
      </c>
      <c r="S247" s="325">
        <v>1702.78</v>
      </c>
      <c r="T247" s="332">
        <f t="shared" si="11"/>
        <v>654.8700000000001</v>
      </c>
      <c r="U247" s="333"/>
      <c r="V247" s="325">
        <v>75.73</v>
      </c>
      <c r="W247" s="325">
        <v>2.99</v>
      </c>
      <c r="X247" s="325"/>
      <c r="Y247" s="325">
        <v>4.96</v>
      </c>
    </row>
    <row r="248" spans="1:25" ht="18.75" customHeight="1">
      <c r="A248" s="322" t="s">
        <v>974</v>
      </c>
      <c r="B248" s="323" t="s">
        <v>975</v>
      </c>
      <c r="C248" s="322" t="s">
        <v>976</v>
      </c>
      <c r="D248" s="323" t="s">
        <v>208</v>
      </c>
      <c r="E248" s="324" t="s">
        <v>225</v>
      </c>
      <c r="F248" s="325">
        <v>805.1999999999999</v>
      </c>
      <c r="G248" s="325">
        <v>323.96</v>
      </c>
      <c r="H248" s="326"/>
      <c r="I248" s="329"/>
      <c r="J248" s="333"/>
      <c r="K248" s="329">
        <v>1118</v>
      </c>
      <c r="L248" s="330"/>
      <c r="M248" s="331">
        <f t="shared" si="9"/>
        <v>2247.16</v>
      </c>
      <c r="N248" s="326"/>
      <c r="O248" s="326"/>
      <c r="P248" s="326"/>
      <c r="Q248" s="326"/>
      <c r="R248" s="332">
        <f t="shared" si="10"/>
        <v>2247.16</v>
      </c>
      <c r="S248" s="325">
        <v>803.18</v>
      </c>
      <c r="T248" s="332">
        <f t="shared" si="11"/>
        <v>1443.98</v>
      </c>
      <c r="U248" s="333"/>
      <c r="V248" s="325">
        <v>72.19</v>
      </c>
      <c r="W248" s="325">
        <v>2.81</v>
      </c>
      <c r="X248" s="325"/>
      <c r="Y248" s="325">
        <v>4.73</v>
      </c>
    </row>
    <row r="249" spans="1:25" ht="18.75" customHeight="1">
      <c r="A249" s="322" t="s">
        <v>977</v>
      </c>
      <c r="B249" s="323" t="s">
        <v>978</v>
      </c>
      <c r="C249" s="322" t="s">
        <v>979</v>
      </c>
      <c r="D249" s="323" t="s">
        <v>253</v>
      </c>
      <c r="E249" s="324" t="s">
        <v>254</v>
      </c>
      <c r="F249" s="325">
        <v>945.92</v>
      </c>
      <c r="G249" s="325"/>
      <c r="H249" s="326"/>
      <c r="I249" s="329"/>
      <c r="J249" s="333"/>
      <c r="K249" s="329">
        <v>1118</v>
      </c>
      <c r="L249" s="330"/>
      <c r="M249" s="331">
        <f t="shared" si="9"/>
        <v>2063.92</v>
      </c>
      <c r="N249" s="326"/>
      <c r="O249" s="326"/>
      <c r="P249" s="326"/>
      <c r="Q249" s="326"/>
      <c r="R249" s="332">
        <f t="shared" si="10"/>
        <v>2063.92</v>
      </c>
      <c r="S249" s="325">
        <v>390.03999999999996</v>
      </c>
      <c r="T249" s="332">
        <f t="shared" si="11"/>
        <v>1673.88</v>
      </c>
      <c r="U249" s="333"/>
      <c r="V249" s="325">
        <v>77.2</v>
      </c>
      <c r="W249" s="325">
        <v>3.12</v>
      </c>
      <c r="X249" s="325"/>
      <c r="Y249" s="325">
        <v>5.06</v>
      </c>
    </row>
    <row r="250" spans="1:25" ht="18.75" customHeight="1">
      <c r="A250" s="322" t="s">
        <v>980</v>
      </c>
      <c r="B250" s="323" t="s">
        <v>981</v>
      </c>
      <c r="C250" s="322" t="s">
        <v>982</v>
      </c>
      <c r="D250" s="323" t="s">
        <v>197</v>
      </c>
      <c r="E250" s="324" t="s">
        <v>204</v>
      </c>
      <c r="F250" s="325">
        <v>841.98</v>
      </c>
      <c r="G250" s="325">
        <v>551.94</v>
      </c>
      <c r="H250" s="326"/>
      <c r="I250" s="329"/>
      <c r="J250" s="333"/>
      <c r="K250" s="329">
        <v>1118</v>
      </c>
      <c r="L250" s="330"/>
      <c r="M250" s="331">
        <f t="shared" si="9"/>
        <v>2511.92</v>
      </c>
      <c r="N250" s="326"/>
      <c r="O250" s="326"/>
      <c r="P250" s="326"/>
      <c r="Q250" s="326"/>
      <c r="R250" s="332">
        <f t="shared" si="10"/>
        <v>2511.92</v>
      </c>
      <c r="S250" s="325">
        <v>1074.77</v>
      </c>
      <c r="T250" s="332">
        <f t="shared" si="11"/>
        <v>1437.15</v>
      </c>
      <c r="U250" s="333"/>
      <c r="V250" s="325">
        <v>74.82</v>
      </c>
      <c r="W250" s="325">
        <v>2.94</v>
      </c>
      <c r="X250" s="325"/>
      <c r="Y250" s="325">
        <v>4.9</v>
      </c>
    </row>
    <row r="251" spans="1:25" ht="18.75" customHeight="1">
      <c r="A251" s="322" t="s">
        <v>983</v>
      </c>
      <c r="B251" s="323" t="s">
        <v>984</v>
      </c>
      <c r="C251" s="322" t="s">
        <v>985</v>
      </c>
      <c r="D251" s="323" t="s">
        <v>224</v>
      </c>
      <c r="E251" s="324" t="s">
        <v>198</v>
      </c>
      <c r="F251" s="325">
        <v>795.05</v>
      </c>
      <c r="G251" s="325">
        <v>555.36</v>
      </c>
      <c r="H251" s="326"/>
      <c r="I251" s="329"/>
      <c r="J251" s="333"/>
      <c r="K251" s="329">
        <v>1118</v>
      </c>
      <c r="L251" s="330"/>
      <c r="M251" s="331">
        <f t="shared" si="9"/>
        <v>2468.41</v>
      </c>
      <c r="N251" s="326"/>
      <c r="O251" s="326"/>
      <c r="P251" s="326"/>
      <c r="Q251" s="326"/>
      <c r="R251" s="332">
        <f t="shared" si="10"/>
        <v>2468.41</v>
      </c>
      <c r="S251" s="325">
        <v>1959.6</v>
      </c>
      <c r="T251" s="332">
        <f t="shared" si="11"/>
        <v>508.80999999999995</v>
      </c>
      <c r="U251" s="333"/>
      <c r="V251" s="325">
        <v>71.28</v>
      </c>
      <c r="W251" s="325">
        <v>2.77</v>
      </c>
      <c r="X251" s="325"/>
      <c r="Y251" s="325">
        <v>4.67</v>
      </c>
    </row>
    <row r="252" spans="1:25" ht="18.75" customHeight="1">
      <c r="A252" s="322" t="s">
        <v>986</v>
      </c>
      <c r="B252" s="323" t="s">
        <v>987</v>
      </c>
      <c r="C252" s="322" t="s">
        <v>988</v>
      </c>
      <c r="D252" s="323" t="s">
        <v>290</v>
      </c>
      <c r="E252" s="324" t="s">
        <v>259</v>
      </c>
      <c r="F252" s="325">
        <v>850.73</v>
      </c>
      <c r="G252" s="325"/>
      <c r="H252" s="326"/>
      <c r="I252" s="329"/>
      <c r="J252" s="333"/>
      <c r="K252" s="329">
        <v>2458</v>
      </c>
      <c r="L252" s="330"/>
      <c r="M252" s="331">
        <f t="shared" si="9"/>
        <v>3308.73</v>
      </c>
      <c r="N252" s="326"/>
      <c r="O252" s="326"/>
      <c r="P252" s="326"/>
      <c r="Q252" s="326"/>
      <c r="R252" s="332">
        <f t="shared" si="10"/>
        <v>3308.73</v>
      </c>
      <c r="S252" s="325">
        <v>297.12</v>
      </c>
      <c r="T252" s="332">
        <f t="shared" si="11"/>
        <v>3011.61</v>
      </c>
      <c r="U252" s="333"/>
      <c r="V252" s="325">
        <v>74.7</v>
      </c>
      <c r="W252" s="325"/>
      <c r="X252" s="325">
        <v>1.27</v>
      </c>
      <c r="Y252" s="325">
        <v>4.9</v>
      </c>
    </row>
    <row r="253" spans="1:25" ht="18.75" customHeight="1">
      <c r="A253" s="322" t="s">
        <v>989</v>
      </c>
      <c r="B253" s="323" t="s">
        <v>990</v>
      </c>
      <c r="C253" s="322" t="s">
        <v>991</v>
      </c>
      <c r="D253" s="323" t="s">
        <v>290</v>
      </c>
      <c r="E253" s="324" t="s">
        <v>236</v>
      </c>
      <c r="F253" s="325">
        <v>816.0900000000001</v>
      </c>
      <c r="G253" s="325">
        <v>337.92</v>
      </c>
      <c r="H253" s="326"/>
      <c r="I253" s="329"/>
      <c r="J253" s="333"/>
      <c r="K253" s="329">
        <v>1118</v>
      </c>
      <c r="L253" s="330"/>
      <c r="M253" s="331">
        <f t="shared" si="9"/>
        <v>2272.01</v>
      </c>
      <c r="N253" s="326"/>
      <c r="O253" s="326"/>
      <c r="P253" s="326"/>
      <c r="Q253" s="326"/>
      <c r="R253" s="332">
        <f t="shared" si="10"/>
        <v>2272.01</v>
      </c>
      <c r="S253" s="325">
        <v>566.61</v>
      </c>
      <c r="T253" s="332">
        <f t="shared" si="11"/>
        <v>1705.4</v>
      </c>
      <c r="U253" s="333"/>
      <c r="V253" s="325">
        <v>73.17</v>
      </c>
      <c r="W253" s="325">
        <v>2.85</v>
      </c>
      <c r="X253" s="325"/>
      <c r="Y253" s="325">
        <v>4.8</v>
      </c>
    </row>
    <row r="254" spans="1:25" ht="18.75" customHeight="1">
      <c r="A254" s="322" t="s">
        <v>992</v>
      </c>
      <c r="B254" s="323" t="s">
        <v>993</v>
      </c>
      <c r="C254" s="322" t="s">
        <v>994</v>
      </c>
      <c r="D254" s="323" t="s">
        <v>197</v>
      </c>
      <c r="E254" s="324" t="s">
        <v>204</v>
      </c>
      <c r="F254" s="325">
        <v>844.25</v>
      </c>
      <c r="G254" s="325">
        <v>575.72</v>
      </c>
      <c r="H254" s="326"/>
      <c r="I254" s="329"/>
      <c r="J254" s="333"/>
      <c r="K254" s="329">
        <v>1118</v>
      </c>
      <c r="L254" s="330"/>
      <c r="M254" s="331">
        <f t="shared" si="9"/>
        <v>2537.9700000000003</v>
      </c>
      <c r="N254" s="326"/>
      <c r="O254" s="326"/>
      <c r="P254" s="326"/>
      <c r="Q254" s="326"/>
      <c r="R254" s="332">
        <f t="shared" si="10"/>
        <v>2537.9700000000003</v>
      </c>
      <c r="S254" s="325">
        <v>986.68</v>
      </c>
      <c r="T254" s="332">
        <f t="shared" si="11"/>
        <v>1551.2900000000004</v>
      </c>
      <c r="U254" s="333"/>
      <c r="V254" s="325">
        <v>75.02</v>
      </c>
      <c r="W254" s="325">
        <v>2.94</v>
      </c>
      <c r="X254" s="325"/>
      <c r="Y254" s="325">
        <v>4.92</v>
      </c>
    </row>
    <row r="255" spans="1:25" ht="18.75" customHeight="1">
      <c r="A255" s="322" t="s">
        <v>995</v>
      </c>
      <c r="B255" s="323" t="s">
        <v>996</v>
      </c>
      <c r="C255" s="322" t="s">
        <v>997</v>
      </c>
      <c r="D255" s="323" t="s">
        <v>302</v>
      </c>
      <c r="E255" s="324" t="s">
        <v>204</v>
      </c>
      <c r="F255" s="325">
        <v>824.22</v>
      </c>
      <c r="G255" s="325"/>
      <c r="H255" s="326"/>
      <c r="I255" s="329"/>
      <c r="J255" s="333"/>
      <c r="K255" s="329">
        <v>1118</v>
      </c>
      <c r="L255" s="330"/>
      <c r="M255" s="331">
        <f t="shared" si="9"/>
        <v>1942.22</v>
      </c>
      <c r="N255" s="326"/>
      <c r="O255" s="326"/>
      <c r="P255" s="326"/>
      <c r="Q255" s="326"/>
      <c r="R255" s="332">
        <f t="shared" si="10"/>
        <v>1942.22</v>
      </c>
      <c r="S255" s="325">
        <v>1001.05</v>
      </c>
      <c r="T255" s="332">
        <f t="shared" si="11"/>
        <v>941.1700000000001</v>
      </c>
      <c r="U255" s="333"/>
      <c r="V255" s="325">
        <v>73.22</v>
      </c>
      <c r="W255" s="325">
        <v>2.87</v>
      </c>
      <c r="X255" s="325"/>
      <c r="Y255" s="325">
        <v>4.8</v>
      </c>
    </row>
    <row r="256" spans="1:25" ht="18.75" customHeight="1">
      <c r="A256" s="322" t="s">
        <v>998</v>
      </c>
      <c r="B256" s="323" t="s">
        <v>999</v>
      </c>
      <c r="C256" s="322" t="s">
        <v>1000</v>
      </c>
      <c r="D256" s="323" t="s">
        <v>360</v>
      </c>
      <c r="E256" s="324" t="s">
        <v>209</v>
      </c>
      <c r="F256" s="325">
        <v>721.4</v>
      </c>
      <c r="G256" s="325"/>
      <c r="H256" s="326"/>
      <c r="I256" s="329"/>
      <c r="J256" s="333"/>
      <c r="K256" s="329"/>
      <c r="L256" s="330"/>
      <c r="M256" s="331">
        <f t="shared" si="9"/>
        <v>721.4</v>
      </c>
      <c r="N256" s="326"/>
      <c r="O256" s="326"/>
      <c r="P256" s="326"/>
      <c r="Q256" s="326"/>
      <c r="R256" s="332">
        <f t="shared" si="10"/>
        <v>721.4</v>
      </c>
      <c r="S256" s="325">
        <v>552.8299999999999</v>
      </c>
      <c r="T256" s="332">
        <f t="shared" si="11"/>
        <v>168.57000000000005</v>
      </c>
      <c r="U256" s="333"/>
      <c r="V256" s="325">
        <v>67.5</v>
      </c>
      <c r="W256" s="325"/>
      <c r="X256" s="325">
        <v>1.08</v>
      </c>
      <c r="Y256" s="325">
        <v>4.22</v>
      </c>
    </row>
    <row r="257" spans="1:25" ht="18.75" customHeight="1">
      <c r="A257" s="322" t="s">
        <v>1001</v>
      </c>
      <c r="B257" s="323" t="s">
        <v>1002</v>
      </c>
      <c r="C257" s="322" t="s">
        <v>1003</v>
      </c>
      <c r="D257" s="323" t="s">
        <v>235</v>
      </c>
      <c r="E257" s="324" t="s">
        <v>236</v>
      </c>
      <c r="F257" s="325">
        <v>818.47</v>
      </c>
      <c r="G257" s="325"/>
      <c r="H257" s="326"/>
      <c r="I257" s="329"/>
      <c r="J257" s="333"/>
      <c r="K257" s="329">
        <v>1118</v>
      </c>
      <c r="L257" s="330"/>
      <c r="M257" s="331">
        <f t="shared" si="9"/>
        <v>1936.47</v>
      </c>
      <c r="N257" s="326"/>
      <c r="O257" s="326"/>
      <c r="P257" s="326"/>
      <c r="Q257" s="326"/>
      <c r="R257" s="332">
        <f t="shared" si="10"/>
        <v>1936.47</v>
      </c>
      <c r="S257" s="325">
        <v>1361.78</v>
      </c>
      <c r="T257" s="332">
        <f t="shared" si="11"/>
        <v>574.69</v>
      </c>
      <c r="U257" s="333"/>
      <c r="V257" s="325">
        <v>73.38</v>
      </c>
      <c r="W257" s="325"/>
      <c r="X257" s="325">
        <v>1.22</v>
      </c>
      <c r="Y257" s="325">
        <v>4.81</v>
      </c>
    </row>
    <row r="258" spans="1:25" ht="18.75" customHeight="1">
      <c r="A258" s="322" t="s">
        <v>1004</v>
      </c>
      <c r="B258" s="323" t="s">
        <v>1005</v>
      </c>
      <c r="C258" s="322" t="s">
        <v>1006</v>
      </c>
      <c r="D258" s="323" t="s">
        <v>1007</v>
      </c>
      <c r="E258" s="324" t="s">
        <v>269</v>
      </c>
      <c r="F258" s="325">
        <v>967.2499999999999</v>
      </c>
      <c r="G258" s="325">
        <v>537.3</v>
      </c>
      <c r="H258" s="326"/>
      <c r="I258" s="329"/>
      <c r="J258" s="333"/>
      <c r="K258" s="329">
        <v>1118</v>
      </c>
      <c r="L258" s="330"/>
      <c r="M258" s="331">
        <f t="shared" si="9"/>
        <v>2622.5499999999997</v>
      </c>
      <c r="N258" s="326"/>
      <c r="O258" s="326"/>
      <c r="P258" s="326"/>
      <c r="Q258" s="326"/>
      <c r="R258" s="332">
        <f t="shared" si="10"/>
        <v>2622.5499999999997</v>
      </c>
      <c r="S258" s="325">
        <v>696.86</v>
      </c>
      <c r="T258" s="332">
        <f t="shared" si="11"/>
        <v>1925.6899999999996</v>
      </c>
      <c r="U258" s="333"/>
      <c r="V258" s="325">
        <v>79.12</v>
      </c>
      <c r="W258" s="325">
        <v>3.2</v>
      </c>
      <c r="X258" s="325"/>
      <c r="Y258" s="325">
        <v>5.19</v>
      </c>
    </row>
    <row r="259" spans="1:25" ht="18.75" customHeight="1">
      <c r="A259" s="322" t="s">
        <v>1008</v>
      </c>
      <c r="B259" s="323" t="s">
        <v>1009</v>
      </c>
      <c r="C259" s="322" t="s">
        <v>1010</v>
      </c>
      <c r="D259" s="323" t="s">
        <v>197</v>
      </c>
      <c r="E259" s="324" t="s">
        <v>198</v>
      </c>
      <c r="F259" s="325">
        <v>819.0400000000001</v>
      </c>
      <c r="G259" s="325">
        <v>555.36</v>
      </c>
      <c r="H259" s="326"/>
      <c r="I259" s="329"/>
      <c r="J259" s="333"/>
      <c r="K259" s="329">
        <v>1118</v>
      </c>
      <c r="L259" s="330"/>
      <c r="M259" s="331">
        <f t="shared" si="9"/>
        <v>2492.4</v>
      </c>
      <c r="N259" s="326"/>
      <c r="O259" s="326"/>
      <c r="P259" s="326"/>
      <c r="Q259" s="326"/>
      <c r="R259" s="332">
        <f t="shared" si="10"/>
        <v>2492.4</v>
      </c>
      <c r="S259" s="325">
        <v>788.87</v>
      </c>
      <c r="T259" s="332">
        <f t="shared" si="11"/>
        <v>1703.5300000000002</v>
      </c>
      <c r="U259" s="333"/>
      <c r="V259" s="325">
        <v>73.43</v>
      </c>
      <c r="W259" s="325">
        <v>2.86</v>
      </c>
      <c r="X259" s="325"/>
      <c r="Y259" s="325">
        <v>4.81</v>
      </c>
    </row>
    <row r="260" spans="1:25" ht="18.75" customHeight="1">
      <c r="A260" s="322" t="s">
        <v>1011</v>
      </c>
      <c r="B260" s="323" t="s">
        <v>1012</v>
      </c>
      <c r="C260" s="322" t="s">
        <v>1013</v>
      </c>
      <c r="D260" s="323" t="s">
        <v>245</v>
      </c>
      <c r="E260" s="324" t="s">
        <v>209</v>
      </c>
      <c r="F260" s="325">
        <v>825.99</v>
      </c>
      <c r="G260" s="325"/>
      <c r="H260" s="326"/>
      <c r="I260" s="329">
        <v>1118</v>
      </c>
      <c r="J260" s="333"/>
      <c r="K260" s="329"/>
      <c r="L260" s="330"/>
      <c r="M260" s="331">
        <f t="shared" si="9"/>
        <v>1943.99</v>
      </c>
      <c r="N260" s="326"/>
      <c r="O260" s="326"/>
      <c r="P260" s="326"/>
      <c r="Q260" s="326"/>
      <c r="R260" s="332">
        <f t="shared" si="10"/>
        <v>1943.99</v>
      </c>
      <c r="S260" s="325">
        <v>1018.74</v>
      </c>
      <c r="T260" s="332">
        <f t="shared" si="11"/>
        <v>925.25</v>
      </c>
      <c r="U260" s="333"/>
      <c r="V260" s="325">
        <v>73.83</v>
      </c>
      <c r="W260" s="325"/>
      <c r="X260" s="325">
        <v>1.23</v>
      </c>
      <c r="Y260" s="325">
        <v>4.84</v>
      </c>
    </row>
    <row r="261" spans="1:25" ht="18.75" customHeight="1">
      <c r="A261" s="322" t="s">
        <v>1014</v>
      </c>
      <c r="B261" s="323" t="s">
        <v>1015</v>
      </c>
      <c r="C261" s="322" t="s">
        <v>1016</v>
      </c>
      <c r="D261" s="323" t="s">
        <v>253</v>
      </c>
      <c r="E261" s="324" t="s">
        <v>254</v>
      </c>
      <c r="F261" s="325">
        <v>953.3100000000001</v>
      </c>
      <c r="G261" s="325"/>
      <c r="H261" s="326"/>
      <c r="I261" s="329"/>
      <c r="J261" s="333"/>
      <c r="K261" s="329">
        <v>1118</v>
      </c>
      <c r="L261" s="330"/>
      <c r="M261" s="331">
        <f t="shared" si="9"/>
        <v>2071.31</v>
      </c>
      <c r="N261" s="326"/>
      <c r="O261" s="326"/>
      <c r="P261" s="326"/>
      <c r="Q261" s="326"/>
      <c r="R261" s="332">
        <f t="shared" si="10"/>
        <v>2071.31</v>
      </c>
      <c r="S261" s="325">
        <v>315.41</v>
      </c>
      <c r="T261" s="332">
        <f t="shared" si="11"/>
        <v>1755.8999999999999</v>
      </c>
      <c r="U261" s="333"/>
      <c r="V261" s="325">
        <v>77.87</v>
      </c>
      <c r="W261" s="325">
        <v>3.15</v>
      </c>
      <c r="X261" s="325"/>
      <c r="Y261" s="325">
        <v>5.1</v>
      </c>
    </row>
    <row r="262" spans="1:25" ht="18.75" customHeight="1">
      <c r="A262" s="322" t="s">
        <v>1017</v>
      </c>
      <c r="B262" s="323" t="s">
        <v>1018</v>
      </c>
      <c r="C262" s="322" t="s">
        <v>1019</v>
      </c>
      <c r="D262" s="323" t="s">
        <v>224</v>
      </c>
      <c r="E262" s="324" t="s">
        <v>225</v>
      </c>
      <c r="F262" s="325">
        <v>763.19</v>
      </c>
      <c r="G262" s="325">
        <v>335.53</v>
      </c>
      <c r="H262" s="326"/>
      <c r="I262" s="329"/>
      <c r="J262" s="333"/>
      <c r="K262" s="329">
        <v>1118</v>
      </c>
      <c r="L262" s="330"/>
      <c r="M262" s="331">
        <f t="shared" si="9"/>
        <v>2216.7200000000003</v>
      </c>
      <c r="N262" s="326"/>
      <c r="O262" s="326"/>
      <c r="P262" s="326"/>
      <c r="Q262" s="326"/>
      <c r="R262" s="332">
        <f t="shared" si="10"/>
        <v>2216.7200000000003</v>
      </c>
      <c r="S262" s="325">
        <v>241.01999999999998</v>
      </c>
      <c r="T262" s="332">
        <f t="shared" si="11"/>
        <v>1975.7000000000003</v>
      </c>
      <c r="U262" s="333"/>
      <c r="V262" s="325">
        <v>68.41</v>
      </c>
      <c r="W262" s="325">
        <v>2.66</v>
      </c>
      <c r="X262" s="325"/>
      <c r="Y262" s="325">
        <v>4.48</v>
      </c>
    </row>
    <row r="263" spans="1:25" ht="18.75" customHeight="1">
      <c r="A263" s="322" t="s">
        <v>1020</v>
      </c>
      <c r="B263" s="323" t="s">
        <v>1021</v>
      </c>
      <c r="C263" s="322" t="s">
        <v>1022</v>
      </c>
      <c r="D263" s="323" t="s">
        <v>1023</v>
      </c>
      <c r="E263" s="324" t="s">
        <v>1024</v>
      </c>
      <c r="F263" s="325">
        <v>3712.7799999999997</v>
      </c>
      <c r="G263" s="325"/>
      <c r="H263" s="326"/>
      <c r="I263" s="329">
        <v>8658</v>
      </c>
      <c r="J263" s="333"/>
      <c r="K263" s="329"/>
      <c r="L263" s="330"/>
      <c r="M263" s="331">
        <f t="shared" si="9"/>
        <v>12370.779999999999</v>
      </c>
      <c r="N263" s="326"/>
      <c r="O263" s="326"/>
      <c r="P263" s="326"/>
      <c r="Q263" s="326"/>
      <c r="R263" s="332">
        <f t="shared" si="10"/>
        <v>12370.779999999999</v>
      </c>
      <c r="S263" s="325">
        <v>1337.6299999999999</v>
      </c>
      <c r="T263" s="332">
        <f t="shared" si="11"/>
        <v>11033.15</v>
      </c>
      <c r="U263" s="333"/>
      <c r="V263" s="325">
        <v>334.15</v>
      </c>
      <c r="W263" s="325"/>
      <c r="X263" s="325">
        <v>5.57</v>
      </c>
      <c r="Y263" s="325">
        <v>21.91</v>
      </c>
    </row>
    <row r="264" spans="1:25" ht="18.75" customHeight="1">
      <c r="A264" s="322" t="s">
        <v>1025</v>
      </c>
      <c r="B264" s="323" t="s">
        <v>1026</v>
      </c>
      <c r="C264" s="322" t="s">
        <v>1027</v>
      </c>
      <c r="D264" s="323" t="s">
        <v>230</v>
      </c>
      <c r="E264" s="324" t="s">
        <v>231</v>
      </c>
      <c r="F264" s="325">
        <v>2929.13</v>
      </c>
      <c r="G264" s="325">
        <v>477.6</v>
      </c>
      <c r="H264" s="326"/>
      <c r="I264" s="329"/>
      <c r="J264" s="333"/>
      <c r="K264" s="329">
        <v>1118</v>
      </c>
      <c r="L264" s="330"/>
      <c r="M264" s="331">
        <f t="shared" si="9"/>
        <v>4524.73</v>
      </c>
      <c r="N264" s="326"/>
      <c r="O264" s="326"/>
      <c r="P264" s="326"/>
      <c r="Q264" s="326"/>
      <c r="R264" s="332">
        <f t="shared" si="10"/>
        <v>4524.73</v>
      </c>
      <c r="S264" s="325">
        <v>215.92000000000002</v>
      </c>
      <c r="T264" s="332">
        <f t="shared" si="11"/>
        <v>4308.8099999999995</v>
      </c>
      <c r="U264" s="333"/>
      <c r="V264" s="325">
        <v>82.63</v>
      </c>
      <c r="W264" s="325">
        <v>3.34</v>
      </c>
      <c r="X264" s="325"/>
      <c r="Y264" s="325">
        <v>5.42</v>
      </c>
    </row>
    <row r="265" spans="1:25" ht="18.75" customHeight="1">
      <c r="A265" s="322" t="s">
        <v>1028</v>
      </c>
      <c r="B265" s="323" t="s">
        <v>1029</v>
      </c>
      <c r="C265" s="322" t="s">
        <v>1030</v>
      </c>
      <c r="D265" s="323" t="s">
        <v>245</v>
      </c>
      <c r="E265" s="324" t="s">
        <v>259</v>
      </c>
      <c r="F265" s="325">
        <v>791.6100000000001</v>
      </c>
      <c r="G265" s="325"/>
      <c r="H265" s="326"/>
      <c r="I265" s="329">
        <v>1118</v>
      </c>
      <c r="J265" s="333"/>
      <c r="K265" s="329"/>
      <c r="L265" s="330"/>
      <c r="M265" s="331">
        <f t="shared" si="9"/>
        <v>1909.6100000000001</v>
      </c>
      <c r="N265" s="326"/>
      <c r="O265" s="326"/>
      <c r="P265" s="326"/>
      <c r="Q265" s="326"/>
      <c r="R265" s="332">
        <f t="shared" si="10"/>
        <v>1909.6100000000001</v>
      </c>
      <c r="S265" s="325">
        <v>395.81</v>
      </c>
      <c r="T265" s="332">
        <f t="shared" si="11"/>
        <v>1513.8000000000002</v>
      </c>
      <c r="U265" s="333"/>
      <c r="V265" s="325">
        <v>69.38</v>
      </c>
      <c r="W265" s="325"/>
      <c r="X265" s="325">
        <v>1.18</v>
      </c>
      <c r="Y265" s="325">
        <v>4.55</v>
      </c>
    </row>
    <row r="266" spans="1:25" ht="18.75" customHeight="1">
      <c r="A266" s="322" t="s">
        <v>1031</v>
      </c>
      <c r="B266" s="323" t="s">
        <v>1032</v>
      </c>
      <c r="C266" s="322" t="s">
        <v>1033</v>
      </c>
      <c r="D266" s="323" t="s">
        <v>245</v>
      </c>
      <c r="E266" s="324" t="s">
        <v>249</v>
      </c>
      <c r="F266" s="325">
        <v>770.22</v>
      </c>
      <c r="G266" s="325"/>
      <c r="H266" s="326"/>
      <c r="I266" s="329"/>
      <c r="J266" s="333"/>
      <c r="K266" s="329">
        <v>1118</v>
      </c>
      <c r="L266" s="330"/>
      <c r="M266" s="331">
        <f t="shared" si="9"/>
        <v>1888.22</v>
      </c>
      <c r="N266" s="326"/>
      <c r="O266" s="326"/>
      <c r="P266" s="326"/>
      <c r="Q266" s="326"/>
      <c r="R266" s="332">
        <f t="shared" si="10"/>
        <v>1888.22</v>
      </c>
      <c r="S266" s="325">
        <v>1325.11</v>
      </c>
      <c r="T266" s="332">
        <f t="shared" si="11"/>
        <v>563.1100000000001</v>
      </c>
      <c r="U266" s="333"/>
      <c r="V266" s="325">
        <v>67.91</v>
      </c>
      <c r="W266" s="325"/>
      <c r="X266" s="325">
        <v>1.15</v>
      </c>
      <c r="Y266" s="325">
        <v>4.45</v>
      </c>
    </row>
    <row r="267" spans="1:25" ht="18.75" customHeight="1">
      <c r="A267" s="322" t="s">
        <v>1034</v>
      </c>
      <c r="B267" s="323" t="s">
        <v>1035</v>
      </c>
      <c r="C267" s="322" t="s">
        <v>1036</v>
      </c>
      <c r="D267" s="323" t="s">
        <v>197</v>
      </c>
      <c r="E267" s="324" t="s">
        <v>204</v>
      </c>
      <c r="F267" s="325">
        <v>818.84</v>
      </c>
      <c r="G267" s="325">
        <v>414.6</v>
      </c>
      <c r="H267" s="326"/>
      <c r="I267" s="329"/>
      <c r="J267" s="333"/>
      <c r="K267" s="329">
        <v>976.46</v>
      </c>
      <c r="L267" s="330"/>
      <c r="M267" s="331">
        <f aca="true" t="shared" si="12" ref="M267:M330">SUM(F267:L267)</f>
        <v>2209.9</v>
      </c>
      <c r="N267" s="326"/>
      <c r="O267" s="326"/>
      <c r="P267" s="326"/>
      <c r="Q267" s="326"/>
      <c r="R267" s="332">
        <f aca="true" t="shared" si="13" ref="R267:R330">SUM(M267:Q267)</f>
        <v>2209.9</v>
      </c>
      <c r="S267" s="325">
        <v>1563.1799999999998</v>
      </c>
      <c r="T267" s="332">
        <f aca="true" t="shared" si="14" ref="T267:T330">R267-S267</f>
        <v>646.7200000000003</v>
      </c>
      <c r="U267" s="333"/>
      <c r="V267" s="325">
        <v>72.73</v>
      </c>
      <c r="W267" s="325">
        <v>2.86</v>
      </c>
      <c r="X267" s="325"/>
      <c r="Y267" s="325">
        <v>4.77</v>
      </c>
    </row>
    <row r="268" spans="1:25" ht="18.75" customHeight="1">
      <c r="A268" s="322" t="s">
        <v>1037</v>
      </c>
      <c r="B268" s="323" t="s">
        <v>1038</v>
      </c>
      <c r="C268" s="322" t="s">
        <v>1039</v>
      </c>
      <c r="D268" s="323" t="s">
        <v>1040</v>
      </c>
      <c r="E268" s="324" t="s">
        <v>269</v>
      </c>
      <c r="F268" s="325">
        <v>970.4999999999999</v>
      </c>
      <c r="G268" s="325">
        <v>517.4</v>
      </c>
      <c r="H268" s="326"/>
      <c r="I268" s="329"/>
      <c r="J268" s="333"/>
      <c r="K268" s="329">
        <v>1118</v>
      </c>
      <c r="L268" s="330"/>
      <c r="M268" s="331">
        <f t="shared" si="12"/>
        <v>2605.8999999999996</v>
      </c>
      <c r="N268" s="326"/>
      <c r="O268" s="326"/>
      <c r="P268" s="326"/>
      <c r="Q268" s="326"/>
      <c r="R268" s="332">
        <f t="shared" si="13"/>
        <v>2605.8999999999996</v>
      </c>
      <c r="S268" s="325">
        <v>1133.96</v>
      </c>
      <c r="T268" s="332">
        <f t="shared" si="14"/>
        <v>1471.9399999999996</v>
      </c>
      <c r="U268" s="333"/>
      <c r="V268" s="325">
        <v>79.42</v>
      </c>
      <c r="W268" s="325">
        <v>3.21</v>
      </c>
      <c r="X268" s="325"/>
      <c r="Y268" s="325">
        <v>5.21</v>
      </c>
    </row>
    <row r="269" spans="1:25" ht="18.75" customHeight="1">
      <c r="A269" s="322" t="s">
        <v>1041</v>
      </c>
      <c r="B269" s="323" t="s">
        <v>1042</v>
      </c>
      <c r="C269" s="322" t="s">
        <v>1043</v>
      </c>
      <c r="D269" s="323" t="s">
        <v>213</v>
      </c>
      <c r="E269" s="324" t="s">
        <v>214</v>
      </c>
      <c r="F269" s="325">
        <v>955.57</v>
      </c>
      <c r="G269" s="325">
        <v>915.4</v>
      </c>
      <c r="H269" s="326"/>
      <c r="I269" s="329"/>
      <c r="J269" s="333"/>
      <c r="K269" s="329">
        <v>818</v>
      </c>
      <c r="L269" s="330"/>
      <c r="M269" s="331">
        <f t="shared" si="12"/>
        <v>2688.9700000000003</v>
      </c>
      <c r="N269" s="326"/>
      <c r="O269" s="326"/>
      <c r="P269" s="326"/>
      <c r="Q269" s="326"/>
      <c r="R269" s="332">
        <f t="shared" si="13"/>
        <v>2688.9700000000003</v>
      </c>
      <c r="S269" s="325">
        <v>1377.19</v>
      </c>
      <c r="T269" s="332">
        <f t="shared" si="14"/>
        <v>1311.7800000000002</v>
      </c>
      <c r="U269" s="333"/>
      <c r="V269" s="325">
        <v>78.07</v>
      </c>
      <c r="W269" s="325">
        <v>3.16</v>
      </c>
      <c r="X269" s="325"/>
      <c r="Y269" s="325">
        <v>5.12</v>
      </c>
    </row>
    <row r="270" spans="1:25" ht="18.75" customHeight="1">
      <c r="A270" s="322" t="s">
        <v>1044</v>
      </c>
      <c r="B270" s="323" t="s">
        <v>1045</v>
      </c>
      <c r="C270" s="322" t="s">
        <v>1046</v>
      </c>
      <c r="D270" s="323" t="s">
        <v>188</v>
      </c>
      <c r="E270" s="335" t="s">
        <v>183</v>
      </c>
      <c r="F270" s="325">
        <v>3068.0299999999997</v>
      </c>
      <c r="G270" s="325"/>
      <c r="H270" s="326"/>
      <c r="I270" s="329"/>
      <c r="J270" s="333"/>
      <c r="K270" s="329">
        <v>2658</v>
      </c>
      <c r="L270" s="330"/>
      <c r="M270" s="331">
        <f t="shared" si="12"/>
        <v>5726.03</v>
      </c>
      <c r="N270" s="326"/>
      <c r="O270" s="326"/>
      <c r="P270" s="326"/>
      <c r="Q270" s="326"/>
      <c r="R270" s="332">
        <f t="shared" si="13"/>
        <v>5726.03</v>
      </c>
      <c r="S270" s="325">
        <v>3493.9</v>
      </c>
      <c r="T270" s="332">
        <f t="shared" si="14"/>
        <v>2232.1299999999997</v>
      </c>
      <c r="U270" s="333" t="s">
        <v>314</v>
      </c>
      <c r="V270" s="325">
        <v>276.12</v>
      </c>
      <c r="W270" s="325">
        <v>10.74</v>
      </c>
      <c r="X270" s="325"/>
      <c r="Y270" s="325">
        <v>18.1</v>
      </c>
    </row>
    <row r="271" spans="1:25" ht="18.75" customHeight="1">
      <c r="A271" s="322" t="s">
        <v>1047</v>
      </c>
      <c r="B271" s="323" t="s">
        <v>1048</v>
      </c>
      <c r="C271" s="322" t="s">
        <v>1049</v>
      </c>
      <c r="D271" s="323" t="s">
        <v>197</v>
      </c>
      <c r="E271" s="324" t="s">
        <v>259</v>
      </c>
      <c r="F271" s="325">
        <v>876.22</v>
      </c>
      <c r="G271" s="325">
        <v>528.16</v>
      </c>
      <c r="H271" s="326"/>
      <c r="I271" s="329"/>
      <c r="J271" s="333"/>
      <c r="K271" s="329">
        <v>1118</v>
      </c>
      <c r="L271" s="330"/>
      <c r="M271" s="331">
        <f t="shared" si="12"/>
        <v>2522.38</v>
      </c>
      <c r="N271" s="326"/>
      <c r="O271" s="326"/>
      <c r="P271" s="326"/>
      <c r="Q271" s="326"/>
      <c r="R271" s="332">
        <f t="shared" si="13"/>
        <v>2522.38</v>
      </c>
      <c r="S271" s="325">
        <v>240.11</v>
      </c>
      <c r="T271" s="332">
        <f t="shared" si="14"/>
        <v>2282.27</v>
      </c>
      <c r="U271" s="333"/>
      <c r="V271" s="325">
        <v>77</v>
      </c>
      <c r="W271" s="325">
        <v>3.06</v>
      </c>
      <c r="X271" s="325"/>
      <c r="Y271" s="325">
        <v>5.05</v>
      </c>
    </row>
    <row r="272" spans="1:25" ht="18.75" customHeight="1">
      <c r="A272" s="322" t="s">
        <v>1050</v>
      </c>
      <c r="B272" s="323" t="s">
        <v>1051</v>
      </c>
      <c r="C272" s="322" t="s">
        <v>1052</v>
      </c>
      <c r="D272" s="323" t="s">
        <v>219</v>
      </c>
      <c r="E272" s="324" t="s">
        <v>236</v>
      </c>
      <c r="F272" s="325">
        <v>724.2700000000001</v>
      </c>
      <c r="G272" s="325"/>
      <c r="H272" s="326"/>
      <c r="I272" s="329"/>
      <c r="J272" s="333"/>
      <c r="K272" s="329">
        <v>1118</v>
      </c>
      <c r="L272" s="330"/>
      <c r="M272" s="331">
        <f t="shared" si="12"/>
        <v>1842.27</v>
      </c>
      <c r="N272" s="326"/>
      <c r="O272" s="326"/>
      <c r="P272" s="326"/>
      <c r="Q272" s="326"/>
      <c r="R272" s="332">
        <f t="shared" si="13"/>
        <v>1842.27</v>
      </c>
      <c r="S272" s="325">
        <v>642.59</v>
      </c>
      <c r="T272" s="332">
        <f t="shared" si="14"/>
        <v>1199.6799999999998</v>
      </c>
      <c r="U272" s="333"/>
      <c r="V272" s="325">
        <v>67.5</v>
      </c>
      <c r="W272" s="325">
        <v>2.52</v>
      </c>
      <c r="X272" s="325"/>
      <c r="Y272" s="325">
        <v>4.25</v>
      </c>
    </row>
    <row r="273" spans="1:25" ht="18.75" customHeight="1">
      <c r="A273" s="322" t="s">
        <v>1053</v>
      </c>
      <c r="B273" s="323" t="s">
        <v>1054</v>
      </c>
      <c r="C273" s="322" t="s">
        <v>1055</v>
      </c>
      <c r="D273" s="323" t="s">
        <v>208</v>
      </c>
      <c r="E273" s="324" t="s">
        <v>209</v>
      </c>
      <c r="F273" s="325">
        <v>802.87</v>
      </c>
      <c r="G273" s="325"/>
      <c r="H273" s="326"/>
      <c r="I273" s="329"/>
      <c r="J273" s="333"/>
      <c r="K273" s="329">
        <v>1118</v>
      </c>
      <c r="L273" s="330"/>
      <c r="M273" s="331">
        <f t="shared" si="12"/>
        <v>1920.87</v>
      </c>
      <c r="N273" s="326"/>
      <c r="O273" s="326"/>
      <c r="P273" s="326"/>
      <c r="Q273" s="326"/>
      <c r="R273" s="332">
        <f t="shared" si="13"/>
        <v>1920.87</v>
      </c>
      <c r="S273" s="325">
        <v>118.63</v>
      </c>
      <c r="T273" s="332">
        <f t="shared" si="14"/>
        <v>1802.2399999999998</v>
      </c>
      <c r="U273" s="333"/>
      <c r="V273" s="325">
        <v>71.75</v>
      </c>
      <c r="W273" s="325">
        <v>2.8</v>
      </c>
      <c r="X273" s="325"/>
      <c r="Y273" s="325">
        <v>4.7</v>
      </c>
    </row>
    <row r="274" spans="1:25" ht="18.75" customHeight="1">
      <c r="A274" s="322" t="s">
        <v>1056</v>
      </c>
      <c r="B274" s="323" t="s">
        <v>1057</v>
      </c>
      <c r="C274" s="322" t="s">
        <v>1058</v>
      </c>
      <c r="D274" s="323" t="s">
        <v>1059</v>
      </c>
      <c r="E274" s="324" t="s">
        <v>204</v>
      </c>
      <c r="F274" s="325">
        <v>90.22</v>
      </c>
      <c r="G274" s="325"/>
      <c r="H274" s="326"/>
      <c r="I274" s="329"/>
      <c r="J274" s="333"/>
      <c r="K274" s="329">
        <v>1118</v>
      </c>
      <c r="L274" s="330"/>
      <c r="M274" s="331">
        <f t="shared" si="12"/>
        <v>1208.22</v>
      </c>
      <c r="N274" s="326"/>
      <c r="O274" s="326"/>
      <c r="P274" s="326"/>
      <c r="Q274" s="326"/>
      <c r="R274" s="332">
        <f t="shared" si="13"/>
        <v>1208.22</v>
      </c>
      <c r="S274" s="325">
        <v>25.34</v>
      </c>
      <c r="T274" s="332">
        <f t="shared" si="14"/>
        <v>1182.88</v>
      </c>
      <c r="U274" s="333"/>
      <c r="V274" s="325">
        <v>7.16</v>
      </c>
      <c r="W274" s="325">
        <v>0.3</v>
      </c>
      <c r="X274" s="325"/>
      <c r="Y274" s="325">
        <v>0.47</v>
      </c>
    </row>
    <row r="275" spans="1:25" ht="18.75" customHeight="1">
      <c r="A275" s="322" t="s">
        <v>1060</v>
      </c>
      <c r="B275" s="323" t="s">
        <v>1061</v>
      </c>
      <c r="C275" s="322" t="s">
        <v>1062</v>
      </c>
      <c r="D275" s="323" t="s">
        <v>213</v>
      </c>
      <c r="E275" s="324" t="s">
        <v>241</v>
      </c>
      <c r="F275" s="325">
        <v>1019.0899999999999</v>
      </c>
      <c r="G275" s="325">
        <v>914.18</v>
      </c>
      <c r="H275" s="326"/>
      <c r="I275" s="329"/>
      <c r="J275" s="333"/>
      <c r="K275" s="329">
        <v>1118</v>
      </c>
      <c r="L275" s="330"/>
      <c r="M275" s="331">
        <f t="shared" si="12"/>
        <v>3051.27</v>
      </c>
      <c r="N275" s="326"/>
      <c r="O275" s="326"/>
      <c r="P275" s="326"/>
      <c r="Q275" s="326"/>
      <c r="R275" s="332">
        <f t="shared" si="13"/>
        <v>3051.27</v>
      </c>
      <c r="S275" s="325">
        <v>1486.44</v>
      </c>
      <c r="T275" s="332">
        <f t="shared" si="14"/>
        <v>1564.83</v>
      </c>
      <c r="U275" s="333"/>
      <c r="V275" s="325">
        <v>83.79</v>
      </c>
      <c r="W275" s="325">
        <v>3.38</v>
      </c>
      <c r="X275" s="325"/>
      <c r="Y275" s="325">
        <v>5.49</v>
      </c>
    </row>
    <row r="276" spans="1:25" ht="18.75" customHeight="1">
      <c r="A276" s="322" t="s">
        <v>1063</v>
      </c>
      <c r="B276" s="323" t="s">
        <v>1064</v>
      </c>
      <c r="C276" s="322" t="s">
        <v>1065</v>
      </c>
      <c r="D276" s="323" t="s">
        <v>188</v>
      </c>
      <c r="E276" s="324" t="s">
        <v>364</v>
      </c>
      <c r="F276" s="325">
        <v>3626.49</v>
      </c>
      <c r="G276" s="325">
        <v>425</v>
      </c>
      <c r="H276" s="326"/>
      <c r="I276" s="329"/>
      <c r="J276" s="333"/>
      <c r="K276" s="329">
        <v>818</v>
      </c>
      <c r="L276" s="330"/>
      <c r="M276" s="331">
        <f t="shared" si="12"/>
        <v>4869.49</v>
      </c>
      <c r="N276" s="326"/>
      <c r="O276" s="326"/>
      <c r="P276" s="326"/>
      <c r="Q276" s="326"/>
      <c r="R276" s="332">
        <f t="shared" si="13"/>
        <v>4869.49</v>
      </c>
      <c r="S276" s="325">
        <v>1190.03</v>
      </c>
      <c r="T276" s="332">
        <f t="shared" si="14"/>
        <v>3679.46</v>
      </c>
      <c r="U276" s="333"/>
      <c r="V276" s="325">
        <v>326.38</v>
      </c>
      <c r="W276" s="325">
        <v>12.69</v>
      </c>
      <c r="X276" s="325"/>
      <c r="Y276" s="325">
        <v>21.4</v>
      </c>
    </row>
    <row r="277" spans="1:25" ht="18.75" customHeight="1">
      <c r="A277" s="322" t="s">
        <v>1066</v>
      </c>
      <c r="B277" s="323" t="s">
        <v>1067</v>
      </c>
      <c r="C277" s="322" t="s">
        <v>1068</v>
      </c>
      <c r="D277" s="323" t="s">
        <v>240</v>
      </c>
      <c r="E277" s="324" t="s">
        <v>438</v>
      </c>
      <c r="F277" s="325">
        <v>1052.93</v>
      </c>
      <c r="G277" s="325">
        <v>890.79</v>
      </c>
      <c r="H277" s="326"/>
      <c r="I277" s="329"/>
      <c r="J277" s="333"/>
      <c r="K277" s="329">
        <v>1118</v>
      </c>
      <c r="L277" s="330"/>
      <c r="M277" s="331">
        <f t="shared" si="12"/>
        <v>3061.7200000000003</v>
      </c>
      <c r="N277" s="326"/>
      <c r="O277" s="326"/>
      <c r="P277" s="326"/>
      <c r="Q277" s="326"/>
      <c r="R277" s="332">
        <f t="shared" si="13"/>
        <v>3061.7200000000003</v>
      </c>
      <c r="S277" s="325">
        <v>1882.01</v>
      </c>
      <c r="T277" s="332">
        <f t="shared" si="14"/>
        <v>1179.7100000000003</v>
      </c>
      <c r="U277" s="333"/>
      <c r="V277" s="325">
        <v>86.83</v>
      </c>
      <c r="W277" s="325">
        <v>3.5</v>
      </c>
      <c r="X277" s="325"/>
      <c r="Y277" s="325">
        <v>5.69</v>
      </c>
    </row>
    <row r="278" spans="1:25" ht="18.75" customHeight="1">
      <c r="A278" s="322" t="s">
        <v>1069</v>
      </c>
      <c r="B278" s="323" t="s">
        <v>1070</v>
      </c>
      <c r="C278" s="322" t="s">
        <v>1071</v>
      </c>
      <c r="D278" s="323" t="s">
        <v>219</v>
      </c>
      <c r="E278" s="324" t="s">
        <v>291</v>
      </c>
      <c r="F278" s="325">
        <v>785.5600000000001</v>
      </c>
      <c r="G278" s="325"/>
      <c r="H278" s="326"/>
      <c r="I278" s="329"/>
      <c r="J278" s="333"/>
      <c r="K278" s="329">
        <v>1118</v>
      </c>
      <c r="L278" s="330"/>
      <c r="M278" s="331">
        <f t="shared" si="12"/>
        <v>1903.56</v>
      </c>
      <c r="N278" s="326"/>
      <c r="O278" s="326"/>
      <c r="P278" s="326"/>
      <c r="Q278" s="326"/>
      <c r="R278" s="332">
        <f t="shared" si="13"/>
        <v>1903.56</v>
      </c>
      <c r="S278" s="325">
        <v>134.84</v>
      </c>
      <c r="T278" s="332">
        <f t="shared" si="14"/>
        <v>1768.72</v>
      </c>
      <c r="U278" s="333"/>
      <c r="V278" s="325">
        <v>70.42</v>
      </c>
      <c r="W278" s="325">
        <v>2.74</v>
      </c>
      <c r="X278" s="325"/>
      <c r="Y278" s="325">
        <v>4.62</v>
      </c>
    </row>
    <row r="279" spans="1:25" ht="18.75" customHeight="1">
      <c r="A279" s="322" t="s">
        <v>1072</v>
      </c>
      <c r="B279" s="323" t="s">
        <v>1073</v>
      </c>
      <c r="C279" s="322" t="s">
        <v>1074</v>
      </c>
      <c r="D279" s="323" t="s">
        <v>197</v>
      </c>
      <c r="E279" s="324" t="s">
        <v>204</v>
      </c>
      <c r="F279" s="325">
        <v>841.8300000000002</v>
      </c>
      <c r="G279" s="325">
        <v>562.83</v>
      </c>
      <c r="H279" s="326"/>
      <c r="I279" s="329"/>
      <c r="J279" s="333"/>
      <c r="K279" s="329">
        <v>1118</v>
      </c>
      <c r="L279" s="330"/>
      <c r="M279" s="331">
        <f t="shared" si="12"/>
        <v>2522.6600000000003</v>
      </c>
      <c r="N279" s="326"/>
      <c r="O279" s="326"/>
      <c r="P279" s="326"/>
      <c r="Q279" s="326"/>
      <c r="R279" s="332">
        <f t="shared" si="13"/>
        <v>2522.6600000000003</v>
      </c>
      <c r="S279" s="325">
        <v>112.21000000000001</v>
      </c>
      <c r="T279" s="332">
        <f t="shared" si="14"/>
        <v>2410.4500000000003</v>
      </c>
      <c r="U279" s="333"/>
      <c r="V279" s="325">
        <v>74.8</v>
      </c>
      <c r="W279" s="325">
        <v>2.94</v>
      </c>
      <c r="X279" s="325"/>
      <c r="Y279" s="325">
        <v>4.9</v>
      </c>
    </row>
    <row r="280" spans="1:25" ht="18.75" customHeight="1">
      <c r="A280" s="322" t="s">
        <v>1075</v>
      </c>
      <c r="B280" s="323" t="s">
        <v>1076</v>
      </c>
      <c r="C280" s="322" t="s">
        <v>1077</v>
      </c>
      <c r="D280" s="323" t="s">
        <v>197</v>
      </c>
      <c r="E280" s="324" t="s">
        <v>204</v>
      </c>
      <c r="F280" s="325">
        <v>799.78</v>
      </c>
      <c r="G280" s="325">
        <v>551.94</v>
      </c>
      <c r="H280" s="326"/>
      <c r="I280" s="329"/>
      <c r="J280" s="333"/>
      <c r="K280" s="329">
        <v>1118</v>
      </c>
      <c r="L280" s="330"/>
      <c r="M280" s="331">
        <f t="shared" si="12"/>
        <v>2469.7200000000003</v>
      </c>
      <c r="N280" s="326"/>
      <c r="O280" s="326"/>
      <c r="P280" s="326"/>
      <c r="Q280" s="326"/>
      <c r="R280" s="332">
        <f t="shared" si="13"/>
        <v>2469.7200000000003</v>
      </c>
      <c r="S280" s="325">
        <v>1733.25</v>
      </c>
      <c r="T280" s="332">
        <f t="shared" si="14"/>
        <v>736.4700000000003</v>
      </c>
      <c r="U280" s="333" t="s">
        <v>314</v>
      </c>
      <c r="V280" s="325">
        <v>71.02</v>
      </c>
      <c r="W280" s="325">
        <v>2.79</v>
      </c>
      <c r="X280" s="325"/>
      <c r="Y280" s="325">
        <v>4.66</v>
      </c>
    </row>
    <row r="281" spans="1:25" ht="18.75" customHeight="1">
      <c r="A281" s="322" t="s">
        <v>1078</v>
      </c>
      <c r="B281" s="323" t="s">
        <v>1079</v>
      </c>
      <c r="C281" s="322" t="s">
        <v>1080</v>
      </c>
      <c r="D281" s="323" t="s">
        <v>197</v>
      </c>
      <c r="E281" s="324" t="s">
        <v>204</v>
      </c>
      <c r="F281" s="325">
        <v>860.29</v>
      </c>
      <c r="G281" s="325">
        <v>562.83</v>
      </c>
      <c r="H281" s="326"/>
      <c r="I281" s="329"/>
      <c r="J281" s="333"/>
      <c r="K281" s="329">
        <v>1118</v>
      </c>
      <c r="L281" s="330"/>
      <c r="M281" s="331">
        <f t="shared" si="12"/>
        <v>2541.12</v>
      </c>
      <c r="N281" s="326"/>
      <c r="O281" s="326"/>
      <c r="P281" s="326"/>
      <c r="Q281" s="326"/>
      <c r="R281" s="332">
        <f t="shared" si="13"/>
        <v>2541.12</v>
      </c>
      <c r="S281" s="325">
        <v>1190.73</v>
      </c>
      <c r="T281" s="332">
        <f t="shared" si="14"/>
        <v>1350.3899999999999</v>
      </c>
      <c r="U281" s="333"/>
      <c r="V281" s="325">
        <v>76.46</v>
      </c>
      <c r="W281" s="325">
        <v>3</v>
      </c>
      <c r="X281" s="325"/>
      <c r="Y281" s="325">
        <v>5.01</v>
      </c>
    </row>
    <row r="282" spans="1:25" ht="18.75" customHeight="1">
      <c r="A282" s="322" t="s">
        <v>1081</v>
      </c>
      <c r="B282" s="323" t="s">
        <v>1082</v>
      </c>
      <c r="C282" s="322" t="s">
        <v>1083</v>
      </c>
      <c r="D282" s="323" t="s">
        <v>224</v>
      </c>
      <c r="E282" s="324" t="s">
        <v>225</v>
      </c>
      <c r="F282" s="325">
        <v>763.19</v>
      </c>
      <c r="G282" s="325">
        <v>335.53</v>
      </c>
      <c r="H282" s="326"/>
      <c r="I282" s="329"/>
      <c r="J282" s="333"/>
      <c r="K282" s="329">
        <v>1118</v>
      </c>
      <c r="L282" s="330"/>
      <c r="M282" s="331">
        <f t="shared" si="12"/>
        <v>2216.7200000000003</v>
      </c>
      <c r="N282" s="326"/>
      <c r="O282" s="326"/>
      <c r="P282" s="326"/>
      <c r="Q282" s="326"/>
      <c r="R282" s="332">
        <f t="shared" si="13"/>
        <v>2216.7200000000003</v>
      </c>
      <c r="S282" s="325">
        <v>113.81</v>
      </c>
      <c r="T282" s="332">
        <f t="shared" si="14"/>
        <v>2102.9100000000003</v>
      </c>
      <c r="U282" s="333"/>
      <c r="V282" s="325">
        <v>68.41</v>
      </c>
      <c r="W282" s="325">
        <v>2.66</v>
      </c>
      <c r="X282" s="325"/>
      <c r="Y282" s="325">
        <v>4.48</v>
      </c>
    </row>
    <row r="283" spans="1:25" ht="18.75" customHeight="1">
      <c r="A283" s="322" t="s">
        <v>1084</v>
      </c>
      <c r="B283" s="323" t="s">
        <v>1085</v>
      </c>
      <c r="C283" s="322" t="s">
        <v>1086</v>
      </c>
      <c r="D283" s="323" t="s">
        <v>224</v>
      </c>
      <c r="E283" s="324" t="s">
        <v>225</v>
      </c>
      <c r="F283" s="325">
        <v>763.24</v>
      </c>
      <c r="G283" s="325">
        <v>173.55</v>
      </c>
      <c r="H283" s="326"/>
      <c r="I283" s="329"/>
      <c r="J283" s="333"/>
      <c r="K283" s="329">
        <v>1118</v>
      </c>
      <c r="L283" s="330"/>
      <c r="M283" s="331">
        <f t="shared" si="12"/>
        <v>2054.79</v>
      </c>
      <c r="N283" s="326"/>
      <c r="O283" s="326"/>
      <c r="P283" s="326"/>
      <c r="Q283" s="326"/>
      <c r="R283" s="332">
        <f t="shared" si="13"/>
        <v>2054.79</v>
      </c>
      <c r="S283" s="325">
        <v>428.82</v>
      </c>
      <c r="T283" s="332">
        <f t="shared" si="14"/>
        <v>1625.97</v>
      </c>
      <c r="U283" s="333"/>
      <c r="V283" s="325">
        <v>68.41</v>
      </c>
      <c r="W283" s="325">
        <v>2.66</v>
      </c>
      <c r="X283" s="325"/>
      <c r="Y283" s="325">
        <v>4.48</v>
      </c>
    </row>
    <row r="284" spans="1:25" ht="18.75" customHeight="1">
      <c r="A284" s="322" t="s">
        <v>1087</v>
      </c>
      <c r="B284" s="323" t="s">
        <v>1088</v>
      </c>
      <c r="C284" s="322" t="s">
        <v>1089</v>
      </c>
      <c r="D284" s="323" t="s">
        <v>1090</v>
      </c>
      <c r="E284" s="324" t="s">
        <v>966</v>
      </c>
      <c r="F284" s="325">
        <v>849.14</v>
      </c>
      <c r="G284" s="325"/>
      <c r="H284" s="326"/>
      <c r="I284" s="329"/>
      <c r="J284" s="333"/>
      <c r="K284" s="329">
        <v>1118</v>
      </c>
      <c r="L284" s="330"/>
      <c r="M284" s="331">
        <f t="shared" si="12"/>
        <v>1967.1399999999999</v>
      </c>
      <c r="N284" s="326"/>
      <c r="O284" s="326"/>
      <c r="P284" s="326"/>
      <c r="Q284" s="326"/>
      <c r="R284" s="332">
        <f t="shared" si="13"/>
        <v>1967.1399999999999</v>
      </c>
      <c r="S284" s="325">
        <v>112.50999999999999</v>
      </c>
      <c r="T284" s="332">
        <f t="shared" si="14"/>
        <v>1854.6299999999999</v>
      </c>
      <c r="U284" s="333"/>
      <c r="V284" s="325">
        <v>76.42</v>
      </c>
      <c r="W284" s="325">
        <v>2.97</v>
      </c>
      <c r="X284" s="325"/>
      <c r="Y284" s="325">
        <v>5.01</v>
      </c>
    </row>
    <row r="285" spans="1:25" ht="18.75" customHeight="1">
      <c r="A285" s="322" t="s">
        <v>1091</v>
      </c>
      <c r="B285" s="323" t="s">
        <v>1092</v>
      </c>
      <c r="C285" s="322" t="s">
        <v>1093</v>
      </c>
      <c r="D285" s="323" t="s">
        <v>213</v>
      </c>
      <c r="E285" s="324" t="s">
        <v>214</v>
      </c>
      <c r="F285" s="325">
        <v>981.4599999999999</v>
      </c>
      <c r="G285" s="325">
        <v>855.7</v>
      </c>
      <c r="H285" s="326"/>
      <c r="I285" s="329"/>
      <c r="J285" s="333"/>
      <c r="K285" s="329">
        <v>1118</v>
      </c>
      <c r="L285" s="330"/>
      <c r="M285" s="331">
        <f t="shared" si="12"/>
        <v>2955.16</v>
      </c>
      <c r="N285" s="326"/>
      <c r="O285" s="326"/>
      <c r="P285" s="326"/>
      <c r="Q285" s="326"/>
      <c r="R285" s="332">
        <f t="shared" si="13"/>
        <v>2955.16</v>
      </c>
      <c r="S285" s="325">
        <v>778.68</v>
      </c>
      <c r="T285" s="332">
        <f t="shared" si="14"/>
        <v>2176.48</v>
      </c>
      <c r="U285" s="333"/>
      <c r="V285" s="325">
        <v>80.4</v>
      </c>
      <c r="W285" s="325">
        <v>3.25</v>
      </c>
      <c r="X285" s="325"/>
      <c r="Y285" s="325">
        <v>5.27</v>
      </c>
    </row>
    <row r="286" spans="1:25" ht="18.75" customHeight="1">
      <c r="A286" s="322" t="s">
        <v>1094</v>
      </c>
      <c r="B286" s="323" t="s">
        <v>1095</v>
      </c>
      <c r="C286" s="322" t="s">
        <v>1096</v>
      </c>
      <c r="D286" s="323" t="s">
        <v>197</v>
      </c>
      <c r="E286" s="324" t="s">
        <v>204</v>
      </c>
      <c r="F286" s="325">
        <v>834.47</v>
      </c>
      <c r="G286" s="325">
        <v>529.16</v>
      </c>
      <c r="H286" s="326"/>
      <c r="I286" s="329"/>
      <c r="J286" s="333"/>
      <c r="K286" s="329">
        <v>1118</v>
      </c>
      <c r="L286" s="330"/>
      <c r="M286" s="331">
        <f t="shared" si="12"/>
        <v>2481.63</v>
      </c>
      <c r="N286" s="326"/>
      <c r="O286" s="326"/>
      <c r="P286" s="326"/>
      <c r="Q286" s="326"/>
      <c r="R286" s="332">
        <f t="shared" si="13"/>
        <v>2481.63</v>
      </c>
      <c r="S286" s="325">
        <v>751.9</v>
      </c>
      <c r="T286" s="332">
        <f t="shared" si="14"/>
        <v>1729.73</v>
      </c>
      <c r="U286" s="333"/>
      <c r="V286" s="325">
        <v>74.14</v>
      </c>
      <c r="W286" s="325">
        <v>2.91</v>
      </c>
      <c r="X286" s="325"/>
      <c r="Y286" s="325">
        <v>4.86</v>
      </c>
    </row>
    <row r="287" spans="1:25" ht="18.75" customHeight="1">
      <c r="A287" s="322" t="s">
        <v>1097</v>
      </c>
      <c r="B287" s="323" t="s">
        <v>1098</v>
      </c>
      <c r="C287" s="322" t="s">
        <v>1099</v>
      </c>
      <c r="D287" s="323" t="s">
        <v>192</v>
      </c>
      <c r="E287" s="324" t="s">
        <v>286</v>
      </c>
      <c r="F287" s="325">
        <v>945.64</v>
      </c>
      <c r="G287" s="325"/>
      <c r="H287" s="326"/>
      <c r="I287" s="329"/>
      <c r="J287" s="333"/>
      <c r="K287" s="329">
        <v>1118</v>
      </c>
      <c r="L287" s="330"/>
      <c r="M287" s="331">
        <f t="shared" si="12"/>
        <v>2063.64</v>
      </c>
      <c r="N287" s="326"/>
      <c r="O287" s="326"/>
      <c r="P287" s="326"/>
      <c r="Q287" s="326"/>
      <c r="R287" s="332">
        <f t="shared" si="13"/>
        <v>2063.64</v>
      </c>
      <c r="S287" s="325">
        <v>155.31</v>
      </c>
      <c r="T287" s="332">
        <f t="shared" si="14"/>
        <v>1908.33</v>
      </c>
      <c r="U287" s="333"/>
      <c r="V287" s="325">
        <v>82.34</v>
      </c>
      <c r="W287" s="325">
        <v>3.3</v>
      </c>
      <c r="X287" s="325"/>
      <c r="Y287" s="325">
        <v>5.4</v>
      </c>
    </row>
    <row r="288" spans="1:25" ht="18.75" customHeight="1">
      <c r="A288" s="322" t="s">
        <v>1100</v>
      </c>
      <c r="B288" s="323" t="s">
        <v>1101</v>
      </c>
      <c r="C288" s="322" t="s">
        <v>1102</v>
      </c>
      <c r="D288" s="323" t="s">
        <v>482</v>
      </c>
      <c r="E288" s="324" t="s">
        <v>269</v>
      </c>
      <c r="F288" s="325">
        <v>860.13</v>
      </c>
      <c r="G288" s="325"/>
      <c r="H288" s="326"/>
      <c r="I288" s="329"/>
      <c r="J288" s="333"/>
      <c r="K288" s="329">
        <v>1118</v>
      </c>
      <c r="L288" s="330"/>
      <c r="M288" s="331">
        <f t="shared" si="12"/>
        <v>1978.13</v>
      </c>
      <c r="N288" s="326"/>
      <c r="O288" s="326"/>
      <c r="P288" s="326"/>
      <c r="Q288" s="326"/>
      <c r="R288" s="332">
        <f t="shared" si="13"/>
        <v>1978.13</v>
      </c>
      <c r="S288" s="325">
        <v>297.2</v>
      </c>
      <c r="T288" s="332">
        <f t="shared" si="14"/>
        <v>1680.93</v>
      </c>
      <c r="U288" s="333"/>
      <c r="V288" s="325">
        <v>69.48</v>
      </c>
      <c r="W288" s="325">
        <v>2.82</v>
      </c>
      <c r="X288" s="325"/>
      <c r="Y288" s="325">
        <v>4.55</v>
      </c>
    </row>
    <row r="289" spans="1:25" ht="18.75" customHeight="1">
      <c r="A289" s="322" t="s">
        <v>1103</v>
      </c>
      <c r="B289" s="323" t="s">
        <v>1104</v>
      </c>
      <c r="C289" s="322" t="s">
        <v>1105</v>
      </c>
      <c r="D289" s="323" t="s">
        <v>188</v>
      </c>
      <c r="E289" s="324" t="s">
        <v>534</v>
      </c>
      <c r="F289" s="325">
        <v>3408.96</v>
      </c>
      <c r="G289" s="325"/>
      <c r="H289" s="326"/>
      <c r="I289" s="329"/>
      <c r="J289" s="333"/>
      <c r="K289" s="329">
        <v>818</v>
      </c>
      <c r="L289" s="330"/>
      <c r="M289" s="331">
        <f t="shared" si="12"/>
        <v>4226.96</v>
      </c>
      <c r="N289" s="326"/>
      <c r="O289" s="326"/>
      <c r="P289" s="326"/>
      <c r="Q289" s="326"/>
      <c r="R289" s="332">
        <f t="shared" si="13"/>
        <v>4226.96</v>
      </c>
      <c r="S289" s="325">
        <v>812.72</v>
      </c>
      <c r="T289" s="332">
        <f t="shared" si="14"/>
        <v>3414.24</v>
      </c>
      <c r="U289" s="333"/>
      <c r="V289" s="325">
        <v>306.81</v>
      </c>
      <c r="W289" s="325">
        <v>11.93</v>
      </c>
      <c r="X289" s="325"/>
      <c r="Y289" s="325">
        <v>20.11</v>
      </c>
    </row>
    <row r="290" spans="1:25" ht="18.75" customHeight="1">
      <c r="A290" s="322" t="s">
        <v>1106</v>
      </c>
      <c r="B290" s="323" t="s">
        <v>1107</v>
      </c>
      <c r="C290" s="322" t="s">
        <v>1108</v>
      </c>
      <c r="D290" s="323" t="s">
        <v>465</v>
      </c>
      <c r="E290" s="324" t="s">
        <v>466</v>
      </c>
      <c r="F290" s="325">
        <v>3068.0299999999997</v>
      </c>
      <c r="G290" s="325"/>
      <c r="H290" s="326"/>
      <c r="I290" s="329">
        <v>3458</v>
      </c>
      <c r="J290" s="333"/>
      <c r="K290" s="329"/>
      <c r="L290" s="330"/>
      <c r="M290" s="331">
        <f t="shared" si="12"/>
        <v>6526.03</v>
      </c>
      <c r="N290" s="326"/>
      <c r="O290" s="326"/>
      <c r="P290" s="326"/>
      <c r="Q290" s="326"/>
      <c r="R290" s="332">
        <f t="shared" si="13"/>
        <v>6526.03</v>
      </c>
      <c r="S290" s="325">
        <v>1114.84</v>
      </c>
      <c r="T290" s="332">
        <f t="shared" si="14"/>
        <v>5411.19</v>
      </c>
      <c r="U290" s="333"/>
      <c r="V290" s="325">
        <v>276.12</v>
      </c>
      <c r="W290" s="325">
        <v>10.74</v>
      </c>
      <c r="X290" s="325"/>
      <c r="Y290" s="325">
        <v>18.1</v>
      </c>
    </row>
    <row r="291" spans="1:25" ht="18.75" customHeight="1">
      <c r="A291" s="322" t="s">
        <v>1109</v>
      </c>
      <c r="B291" s="323" t="s">
        <v>1110</v>
      </c>
      <c r="C291" s="322" t="s">
        <v>1111</v>
      </c>
      <c r="D291" s="323" t="s">
        <v>197</v>
      </c>
      <c r="E291" s="324" t="s">
        <v>204</v>
      </c>
      <c r="F291" s="325">
        <v>811.47</v>
      </c>
      <c r="G291" s="325">
        <v>550.94</v>
      </c>
      <c r="H291" s="326"/>
      <c r="I291" s="329"/>
      <c r="J291" s="333"/>
      <c r="K291" s="329">
        <v>1118</v>
      </c>
      <c r="L291" s="330"/>
      <c r="M291" s="331">
        <f t="shared" si="12"/>
        <v>2480.41</v>
      </c>
      <c r="N291" s="326"/>
      <c r="O291" s="326"/>
      <c r="P291" s="326"/>
      <c r="Q291" s="326"/>
      <c r="R291" s="332">
        <f t="shared" si="13"/>
        <v>2480.41</v>
      </c>
      <c r="S291" s="325">
        <v>1756.9</v>
      </c>
      <c r="T291" s="332">
        <f t="shared" si="14"/>
        <v>723.5099999999998</v>
      </c>
      <c r="U291" s="333"/>
      <c r="V291" s="325">
        <v>72.07</v>
      </c>
      <c r="W291" s="325">
        <v>2.83</v>
      </c>
      <c r="X291" s="325"/>
      <c r="Y291" s="325">
        <v>4.72</v>
      </c>
    </row>
    <row r="292" spans="1:25" ht="18.75" customHeight="1">
      <c r="A292" s="322" t="s">
        <v>1112</v>
      </c>
      <c r="B292" s="323" t="s">
        <v>1113</v>
      </c>
      <c r="C292" s="322" t="s">
        <v>1114</v>
      </c>
      <c r="D292" s="323" t="s">
        <v>197</v>
      </c>
      <c r="E292" s="324" t="s">
        <v>204</v>
      </c>
      <c r="F292" s="325">
        <v>799.79</v>
      </c>
      <c r="G292" s="325">
        <v>551.94</v>
      </c>
      <c r="H292" s="326"/>
      <c r="I292" s="329"/>
      <c r="J292" s="333"/>
      <c r="K292" s="329">
        <v>1118</v>
      </c>
      <c r="L292" s="330"/>
      <c r="M292" s="331">
        <f t="shared" si="12"/>
        <v>2469.73</v>
      </c>
      <c r="N292" s="326"/>
      <c r="O292" s="326"/>
      <c r="P292" s="326"/>
      <c r="Q292" s="326"/>
      <c r="R292" s="332">
        <f t="shared" si="13"/>
        <v>2469.73</v>
      </c>
      <c r="S292" s="325">
        <v>101.72</v>
      </c>
      <c r="T292" s="332">
        <f t="shared" si="14"/>
        <v>2368.01</v>
      </c>
      <c r="U292" s="333"/>
      <c r="V292" s="325">
        <v>71.02</v>
      </c>
      <c r="W292" s="325">
        <v>2.79</v>
      </c>
      <c r="X292" s="325"/>
      <c r="Y292" s="325">
        <v>4.66</v>
      </c>
    </row>
    <row r="293" spans="1:25" ht="18.75" customHeight="1">
      <c r="A293" s="322" t="s">
        <v>1115</v>
      </c>
      <c r="B293" s="323" t="s">
        <v>1116</v>
      </c>
      <c r="C293" s="322" t="s">
        <v>1117</v>
      </c>
      <c r="D293" s="323" t="s">
        <v>182</v>
      </c>
      <c r="E293" s="324" t="s">
        <v>183</v>
      </c>
      <c r="F293" s="325">
        <v>3068.04</v>
      </c>
      <c r="G293" s="325">
        <v>227.04</v>
      </c>
      <c r="H293" s="326"/>
      <c r="I293" s="329"/>
      <c r="J293" s="333"/>
      <c r="K293" s="329">
        <v>818</v>
      </c>
      <c r="L293" s="330"/>
      <c r="M293" s="331">
        <f t="shared" si="12"/>
        <v>4113.08</v>
      </c>
      <c r="N293" s="326"/>
      <c r="O293" s="326"/>
      <c r="P293" s="326"/>
      <c r="Q293" s="326"/>
      <c r="R293" s="332">
        <f t="shared" si="13"/>
        <v>4113.08</v>
      </c>
      <c r="S293" s="325">
        <v>709.45</v>
      </c>
      <c r="T293" s="332">
        <f t="shared" si="14"/>
        <v>3403.63</v>
      </c>
      <c r="U293" s="333"/>
      <c r="V293" s="325">
        <v>276.12</v>
      </c>
      <c r="W293" s="325">
        <v>10.74</v>
      </c>
      <c r="X293" s="325"/>
      <c r="Y293" s="325">
        <v>18.1</v>
      </c>
    </row>
    <row r="294" spans="1:25" ht="18.75" customHeight="1">
      <c r="A294" s="322" t="s">
        <v>1118</v>
      </c>
      <c r="B294" s="323" t="s">
        <v>1119</v>
      </c>
      <c r="C294" s="322" t="s">
        <v>1120</v>
      </c>
      <c r="D294" s="323" t="s">
        <v>219</v>
      </c>
      <c r="E294" s="324" t="s">
        <v>209</v>
      </c>
      <c r="F294" s="325">
        <v>721.39</v>
      </c>
      <c r="G294" s="325"/>
      <c r="H294" s="326"/>
      <c r="I294" s="329">
        <v>1118</v>
      </c>
      <c r="J294" s="333"/>
      <c r="K294" s="329"/>
      <c r="L294" s="330"/>
      <c r="M294" s="331">
        <f t="shared" si="12"/>
        <v>1839.3899999999999</v>
      </c>
      <c r="N294" s="326"/>
      <c r="O294" s="326"/>
      <c r="P294" s="326"/>
      <c r="Q294" s="326"/>
      <c r="R294" s="332">
        <f t="shared" si="13"/>
        <v>1839.3899999999999</v>
      </c>
      <c r="S294" s="325">
        <v>360.70000000000005</v>
      </c>
      <c r="T294" s="332">
        <f t="shared" si="14"/>
        <v>1478.6899999999998</v>
      </c>
      <c r="U294" s="328"/>
      <c r="V294" s="325">
        <v>67.5</v>
      </c>
      <c r="W294" s="325"/>
      <c r="X294" s="325">
        <v>1.08</v>
      </c>
      <c r="Y294" s="325">
        <v>4.22</v>
      </c>
    </row>
    <row r="295" spans="1:25" ht="18.75" customHeight="1">
      <c r="A295" s="322" t="s">
        <v>1121</v>
      </c>
      <c r="B295" s="323" t="s">
        <v>1122</v>
      </c>
      <c r="C295" s="322" t="s">
        <v>1123</v>
      </c>
      <c r="D295" s="323" t="s">
        <v>197</v>
      </c>
      <c r="E295" s="324" t="s">
        <v>204</v>
      </c>
      <c r="F295" s="325">
        <v>807.99</v>
      </c>
      <c r="G295" s="325">
        <v>575.72</v>
      </c>
      <c r="H295" s="326"/>
      <c r="I295" s="327"/>
      <c r="J295" s="328"/>
      <c r="K295" s="329">
        <v>1118</v>
      </c>
      <c r="L295" s="330"/>
      <c r="M295" s="331">
        <f t="shared" si="12"/>
        <v>2501.71</v>
      </c>
      <c r="N295" s="326"/>
      <c r="O295" s="326"/>
      <c r="P295" s="326"/>
      <c r="Q295" s="326"/>
      <c r="R295" s="332">
        <f t="shared" si="13"/>
        <v>2501.71</v>
      </c>
      <c r="S295" s="325">
        <v>774.79</v>
      </c>
      <c r="T295" s="332">
        <f t="shared" si="14"/>
        <v>1726.92</v>
      </c>
      <c r="U295" s="333"/>
      <c r="V295" s="325">
        <v>71.76</v>
      </c>
      <c r="W295" s="325">
        <v>2.82</v>
      </c>
      <c r="X295" s="325"/>
      <c r="Y295" s="325">
        <v>4.7</v>
      </c>
    </row>
    <row r="296" spans="1:25" ht="18.75" customHeight="1">
      <c r="A296" s="322" t="s">
        <v>1124</v>
      </c>
      <c r="B296" s="323" t="s">
        <v>1125</v>
      </c>
      <c r="C296" s="322" t="s">
        <v>1126</v>
      </c>
      <c r="D296" s="323" t="s">
        <v>213</v>
      </c>
      <c r="E296" s="324" t="s">
        <v>214</v>
      </c>
      <c r="F296" s="325">
        <v>989.14</v>
      </c>
      <c r="G296" s="325">
        <v>867.1</v>
      </c>
      <c r="H296" s="326"/>
      <c r="I296" s="329"/>
      <c r="J296" s="333"/>
      <c r="K296" s="329">
        <v>1118</v>
      </c>
      <c r="L296" s="330"/>
      <c r="M296" s="331">
        <f t="shared" si="12"/>
        <v>2974.24</v>
      </c>
      <c r="N296" s="326"/>
      <c r="O296" s="326"/>
      <c r="P296" s="326"/>
      <c r="Q296" s="326"/>
      <c r="R296" s="332">
        <f t="shared" si="13"/>
        <v>2974.24</v>
      </c>
      <c r="S296" s="325">
        <v>418.28</v>
      </c>
      <c r="T296" s="332">
        <f t="shared" si="14"/>
        <v>2555.96</v>
      </c>
      <c r="U296" s="328"/>
      <c r="V296" s="325">
        <v>81.09</v>
      </c>
      <c r="W296" s="325">
        <v>3.28</v>
      </c>
      <c r="X296" s="325"/>
      <c r="Y296" s="325">
        <v>5.32</v>
      </c>
    </row>
    <row r="297" spans="1:25" ht="18.75" customHeight="1">
      <c r="A297" s="322" t="s">
        <v>1127</v>
      </c>
      <c r="B297" s="323" t="s">
        <v>1128</v>
      </c>
      <c r="C297" s="322" t="s">
        <v>1129</v>
      </c>
      <c r="D297" s="323" t="s">
        <v>213</v>
      </c>
      <c r="E297" s="324" t="s">
        <v>241</v>
      </c>
      <c r="F297" s="325">
        <v>987.4</v>
      </c>
      <c r="G297" s="325">
        <v>975.12</v>
      </c>
      <c r="H297" s="326"/>
      <c r="I297" s="329"/>
      <c r="J297" s="333"/>
      <c r="K297" s="329">
        <v>1118</v>
      </c>
      <c r="L297" s="330"/>
      <c r="M297" s="331">
        <f t="shared" si="12"/>
        <v>3080.52</v>
      </c>
      <c r="N297" s="326"/>
      <c r="O297" s="326"/>
      <c r="P297" s="326"/>
      <c r="Q297" s="326"/>
      <c r="R297" s="332">
        <f t="shared" si="13"/>
        <v>3080.52</v>
      </c>
      <c r="S297" s="325">
        <v>261.40999999999997</v>
      </c>
      <c r="T297" s="332">
        <f t="shared" si="14"/>
        <v>2819.11</v>
      </c>
      <c r="U297" s="333"/>
      <c r="V297" s="325">
        <v>80.94</v>
      </c>
      <c r="W297" s="325">
        <v>3.27</v>
      </c>
      <c r="X297" s="325"/>
      <c r="Y297" s="325">
        <v>5.31</v>
      </c>
    </row>
    <row r="298" spans="1:25" ht="18.75" customHeight="1">
      <c r="A298" s="322" t="s">
        <v>1130</v>
      </c>
      <c r="B298" s="323" t="s">
        <v>1131</v>
      </c>
      <c r="C298" s="322" t="s">
        <v>1132</v>
      </c>
      <c r="D298" s="323" t="s">
        <v>1133</v>
      </c>
      <c r="E298" s="324" t="s">
        <v>269</v>
      </c>
      <c r="F298" s="325">
        <v>939.33</v>
      </c>
      <c r="G298" s="325">
        <v>238.8</v>
      </c>
      <c r="H298" s="326"/>
      <c r="I298" s="329"/>
      <c r="J298" s="333"/>
      <c r="K298" s="329">
        <v>1118</v>
      </c>
      <c r="L298" s="330"/>
      <c r="M298" s="331">
        <f t="shared" si="12"/>
        <v>2296.13</v>
      </c>
      <c r="N298" s="326"/>
      <c r="O298" s="326"/>
      <c r="P298" s="326"/>
      <c r="Q298" s="326"/>
      <c r="R298" s="332">
        <f t="shared" si="13"/>
        <v>2296.13</v>
      </c>
      <c r="S298" s="325">
        <v>130.66</v>
      </c>
      <c r="T298" s="332">
        <f t="shared" si="14"/>
        <v>2165.4700000000003</v>
      </c>
      <c r="U298" s="333"/>
      <c r="V298" s="325">
        <v>76.61</v>
      </c>
      <c r="W298" s="325">
        <v>3.1</v>
      </c>
      <c r="X298" s="325"/>
      <c r="Y298" s="325">
        <v>5.02</v>
      </c>
    </row>
    <row r="299" spans="1:25" ht="18.75" customHeight="1">
      <c r="A299" s="322" t="s">
        <v>1134</v>
      </c>
      <c r="B299" s="323" t="s">
        <v>1135</v>
      </c>
      <c r="C299" s="322" t="s">
        <v>1136</v>
      </c>
      <c r="D299" s="323" t="s">
        <v>1137</v>
      </c>
      <c r="E299" s="324" t="s">
        <v>214</v>
      </c>
      <c r="F299" s="325">
        <v>993.87</v>
      </c>
      <c r="G299" s="325">
        <v>829.4</v>
      </c>
      <c r="H299" s="326"/>
      <c r="I299" s="329"/>
      <c r="J299" s="333"/>
      <c r="K299" s="329">
        <v>1118</v>
      </c>
      <c r="L299" s="330"/>
      <c r="M299" s="331">
        <f t="shared" si="12"/>
        <v>2941.27</v>
      </c>
      <c r="N299" s="326"/>
      <c r="O299" s="326"/>
      <c r="P299" s="326"/>
      <c r="Q299" s="326"/>
      <c r="R299" s="332">
        <f t="shared" si="13"/>
        <v>2941.27</v>
      </c>
      <c r="S299" s="325">
        <v>357.65</v>
      </c>
      <c r="T299" s="332">
        <f t="shared" si="14"/>
        <v>2583.62</v>
      </c>
      <c r="U299" s="333"/>
      <c r="V299" s="325">
        <v>81.52</v>
      </c>
      <c r="W299" s="325">
        <v>3.29</v>
      </c>
      <c r="X299" s="325"/>
      <c r="Y299" s="325">
        <v>5.34</v>
      </c>
    </row>
    <row r="300" spans="1:25" ht="18.75" customHeight="1">
      <c r="A300" s="322" t="s">
        <v>1138</v>
      </c>
      <c r="B300" s="323" t="s">
        <v>1139</v>
      </c>
      <c r="C300" s="322" t="s">
        <v>1140</v>
      </c>
      <c r="D300" s="323" t="s">
        <v>1141</v>
      </c>
      <c r="E300" s="324" t="s">
        <v>966</v>
      </c>
      <c r="F300" s="325">
        <v>862.08</v>
      </c>
      <c r="G300" s="325"/>
      <c r="H300" s="326"/>
      <c r="I300" s="329">
        <v>1118</v>
      </c>
      <c r="J300" s="333"/>
      <c r="K300" s="329"/>
      <c r="L300" s="330"/>
      <c r="M300" s="331">
        <f t="shared" si="12"/>
        <v>1980.08</v>
      </c>
      <c r="N300" s="326"/>
      <c r="O300" s="326"/>
      <c r="P300" s="326"/>
      <c r="Q300" s="326"/>
      <c r="R300" s="332">
        <f t="shared" si="13"/>
        <v>1980.08</v>
      </c>
      <c r="S300" s="325">
        <v>116.54999999999998</v>
      </c>
      <c r="T300" s="332">
        <f t="shared" si="14"/>
        <v>1863.53</v>
      </c>
      <c r="U300" s="333"/>
      <c r="V300" s="325">
        <v>77.59</v>
      </c>
      <c r="W300" s="325"/>
      <c r="X300" s="325">
        <v>1.29</v>
      </c>
      <c r="Y300" s="325">
        <v>5.09</v>
      </c>
    </row>
    <row r="301" spans="1:25" ht="18.75" customHeight="1">
      <c r="A301" s="322" t="s">
        <v>1142</v>
      </c>
      <c r="B301" s="323" t="s">
        <v>1143</v>
      </c>
      <c r="C301" s="322" t="s">
        <v>1144</v>
      </c>
      <c r="D301" s="323" t="s">
        <v>197</v>
      </c>
      <c r="E301" s="324" t="s">
        <v>204</v>
      </c>
      <c r="F301" s="325">
        <v>824.22</v>
      </c>
      <c r="G301" s="325">
        <v>574.72</v>
      </c>
      <c r="H301" s="326"/>
      <c r="I301" s="329"/>
      <c r="J301" s="333"/>
      <c r="K301" s="329">
        <v>1118</v>
      </c>
      <c r="L301" s="330"/>
      <c r="M301" s="331">
        <f t="shared" si="12"/>
        <v>2516.94</v>
      </c>
      <c r="N301" s="326"/>
      <c r="O301" s="326"/>
      <c r="P301" s="326"/>
      <c r="Q301" s="326"/>
      <c r="R301" s="332">
        <f t="shared" si="13"/>
        <v>2516.94</v>
      </c>
      <c r="S301" s="325">
        <v>1896.85</v>
      </c>
      <c r="T301" s="332">
        <f t="shared" si="14"/>
        <v>620.0900000000001</v>
      </c>
      <c r="U301" s="333"/>
      <c r="V301" s="325">
        <v>73.22</v>
      </c>
      <c r="W301" s="325">
        <v>2.87</v>
      </c>
      <c r="X301" s="325"/>
      <c r="Y301" s="325">
        <v>4.8</v>
      </c>
    </row>
    <row r="302" spans="1:25" ht="18.75" customHeight="1">
      <c r="A302" s="322" t="s">
        <v>1145</v>
      </c>
      <c r="B302" s="323" t="s">
        <v>1146</v>
      </c>
      <c r="C302" s="322" t="s">
        <v>1147</v>
      </c>
      <c r="D302" s="323" t="s">
        <v>197</v>
      </c>
      <c r="E302" s="324" t="s">
        <v>198</v>
      </c>
      <c r="F302" s="325">
        <v>795.05</v>
      </c>
      <c r="G302" s="325">
        <v>532.22</v>
      </c>
      <c r="H302" s="326"/>
      <c r="I302" s="329"/>
      <c r="J302" s="333"/>
      <c r="K302" s="329">
        <v>1118</v>
      </c>
      <c r="L302" s="330"/>
      <c r="M302" s="331">
        <f t="shared" si="12"/>
        <v>2445.27</v>
      </c>
      <c r="N302" s="326"/>
      <c r="O302" s="326"/>
      <c r="P302" s="326"/>
      <c r="Q302" s="326"/>
      <c r="R302" s="332">
        <f t="shared" si="13"/>
        <v>2445.27</v>
      </c>
      <c r="S302" s="325">
        <v>145.15</v>
      </c>
      <c r="T302" s="332">
        <f t="shared" si="14"/>
        <v>2300.12</v>
      </c>
      <c r="U302" s="333"/>
      <c r="V302" s="325">
        <v>71.28</v>
      </c>
      <c r="W302" s="325">
        <v>2.77</v>
      </c>
      <c r="X302" s="325"/>
      <c r="Y302" s="325">
        <v>4.67</v>
      </c>
    </row>
    <row r="303" spans="1:25" ht="18.75" customHeight="1">
      <c r="A303" s="322" t="s">
        <v>1148</v>
      </c>
      <c r="B303" s="323" t="s">
        <v>1149</v>
      </c>
      <c r="C303" s="322" t="s">
        <v>1150</v>
      </c>
      <c r="D303" s="323" t="s">
        <v>208</v>
      </c>
      <c r="E303" s="324" t="s">
        <v>209</v>
      </c>
      <c r="F303" s="325">
        <v>797.31</v>
      </c>
      <c r="G303" s="325">
        <v>279.47</v>
      </c>
      <c r="H303" s="326"/>
      <c r="I303" s="329"/>
      <c r="J303" s="333"/>
      <c r="K303" s="329">
        <v>1118</v>
      </c>
      <c r="L303" s="330"/>
      <c r="M303" s="331">
        <f t="shared" si="12"/>
        <v>2194.7799999999997</v>
      </c>
      <c r="N303" s="326"/>
      <c r="O303" s="326"/>
      <c r="P303" s="326"/>
      <c r="Q303" s="326"/>
      <c r="R303" s="332">
        <f t="shared" si="13"/>
        <v>2194.7799999999997</v>
      </c>
      <c r="S303" s="325">
        <v>1011.38</v>
      </c>
      <c r="T303" s="332">
        <f t="shared" si="14"/>
        <v>1183.3999999999996</v>
      </c>
      <c r="U303" s="333"/>
      <c r="V303" s="325">
        <v>71.24</v>
      </c>
      <c r="W303" s="325">
        <v>2.78</v>
      </c>
      <c r="X303" s="325"/>
      <c r="Y303" s="325">
        <v>4.67</v>
      </c>
    </row>
    <row r="304" spans="1:25" ht="18.75" customHeight="1">
      <c r="A304" s="322" t="s">
        <v>1151</v>
      </c>
      <c r="B304" s="323" t="s">
        <v>1152</v>
      </c>
      <c r="C304" s="322" t="s">
        <v>1153</v>
      </c>
      <c r="D304" s="323" t="s">
        <v>245</v>
      </c>
      <c r="E304" s="324" t="s">
        <v>1154</v>
      </c>
      <c r="F304" s="325">
        <v>913.5500000000001</v>
      </c>
      <c r="G304" s="325"/>
      <c r="H304" s="326"/>
      <c r="I304" s="329">
        <v>1118</v>
      </c>
      <c r="J304" s="333"/>
      <c r="K304" s="329"/>
      <c r="L304" s="330"/>
      <c r="M304" s="331">
        <f t="shared" si="12"/>
        <v>2031.5500000000002</v>
      </c>
      <c r="N304" s="326"/>
      <c r="O304" s="326"/>
      <c r="P304" s="326"/>
      <c r="Q304" s="326"/>
      <c r="R304" s="332">
        <f t="shared" si="13"/>
        <v>2031.5500000000002</v>
      </c>
      <c r="S304" s="325">
        <v>1068.06</v>
      </c>
      <c r="T304" s="332">
        <f t="shared" si="14"/>
        <v>963.4900000000002</v>
      </c>
      <c r="U304" s="333"/>
      <c r="V304" s="325">
        <v>79.82</v>
      </c>
      <c r="W304" s="325"/>
      <c r="X304" s="325">
        <v>1.37</v>
      </c>
      <c r="Y304" s="325">
        <v>5.23</v>
      </c>
    </row>
    <row r="305" spans="1:25" ht="18.75" customHeight="1">
      <c r="A305" s="322" t="s">
        <v>1155</v>
      </c>
      <c r="B305" s="323" t="s">
        <v>1156</v>
      </c>
      <c r="C305" s="322" t="s">
        <v>1157</v>
      </c>
      <c r="D305" s="323" t="s">
        <v>197</v>
      </c>
      <c r="E305" s="324" t="s">
        <v>204</v>
      </c>
      <c r="F305" s="325">
        <v>3294.08</v>
      </c>
      <c r="G305" s="325">
        <v>551.94</v>
      </c>
      <c r="H305" s="326"/>
      <c r="I305" s="329"/>
      <c r="J305" s="333"/>
      <c r="K305" s="329">
        <v>1118</v>
      </c>
      <c r="L305" s="330"/>
      <c r="M305" s="331">
        <f t="shared" si="12"/>
        <v>4964.02</v>
      </c>
      <c r="N305" s="326"/>
      <c r="O305" s="326"/>
      <c r="P305" s="326"/>
      <c r="Q305" s="326"/>
      <c r="R305" s="332">
        <f t="shared" si="13"/>
        <v>4964.02</v>
      </c>
      <c r="S305" s="325">
        <v>1473.59</v>
      </c>
      <c r="T305" s="332">
        <f t="shared" si="14"/>
        <v>3490.4300000000003</v>
      </c>
      <c r="U305" s="333"/>
      <c r="V305" s="325">
        <v>73.15</v>
      </c>
      <c r="W305" s="325">
        <v>2.87</v>
      </c>
      <c r="X305" s="325"/>
      <c r="Y305" s="325">
        <v>4.8</v>
      </c>
    </row>
    <row r="306" spans="1:25" ht="18.75" customHeight="1">
      <c r="A306" s="322" t="s">
        <v>1158</v>
      </c>
      <c r="B306" s="323" t="s">
        <v>1159</v>
      </c>
      <c r="C306" s="322" t="s">
        <v>1160</v>
      </c>
      <c r="D306" s="323" t="s">
        <v>258</v>
      </c>
      <c r="E306" s="324" t="s">
        <v>249</v>
      </c>
      <c r="F306" s="325">
        <v>2769.71</v>
      </c>
      <c r="G306" s="325"/>
      <c r="H306" s="326"/>
      <c r="I306" s="329"/>
      <c r="J306" s="333"/>
      <c r="K306" s="329">
        <v>1118</v>
      </c>
      <c r="L306" s="330"/>
      <c r="M306" s="331">
        <f t="shared" si="12"/>
        <v>3887.71</v>
      </c>
      <c r="N306" s="326"/>
      <c r="O306" s="326"/>
      <c r="P306" s="326"/>
      <c r="Q306" s="326"/>
      <c r="R306" s="332">
        <f t="shared" si="13"/>
        <v>3887.71</v>
      </c>
      <c r="S306" s="325">
        <v>1357.91</v>
      </c>
      <c r="T306" s="332">
        <f t="shared" si="14"/>
        <v>2529.8</v>
      </c>
      <c r="U306" s="333"/>
      <c r="V306" s="325">
        <v>73.93</v>
      </c>
      <c r="W306" s="325">
        <v>2.92</v>
      </c>
      <c r="X306" s="325"/>
      <c r="Y306" s="325">
        <v>4.85</v>
      </c>
    </row>
    <row r="307" spans="1:25" ht="18.75" customHeight="1">
      <c r="A307" s="322" t="s">
        <v>1161</v>
      </c>
      <c r="B307" s="323" t="s">
        <v>1162</v>
      </c>
      <c r="C307" s="322" t="s">
        <v>1163</v>
      </c>
      <c r="D307" s="323" t="s">
        <v>245</v>
      </c>
      <c r="E307" s="324" t="s">
        <v>249</v>
      </c>
      <c r="F307" s="325">
        <v>770.22</v>
      </c>
      <c r="G307" s="325"/>
      <c r="H307" s="326"/>
      <c r="I307" s="329">
        <v>1118</v>
      </c>
      <c r="J307" s="333"/>
      <c r="K307" s="329"/>
      <c r="L307" s="330"/>
      <c r="M307" s="331">
        <f t="shared" si="12"/>
        <v>1888.22</v>
      </c>
      <c r="N307" s="326"/>
      <c r="O307" s="326"/>
      <c r="P307" s="326"/>
      <c r="Q307" s="326"/>
      <c r="R307" s="332">
        <f t="shared" si="13"/>
        <v>1888.22</v>
      </c>
      <c r="S307" s="325">
        <v>118.34000000000002</v>
      </c>
      <c r="T307" s="332">
        <f t="shared" si="14"/>
        <v>1769.88</v>
      </c>
      <c r="U307" s="333"/>
      <c r="V307" s="325">
        <v>67.91</v>
      </c>
      <c r="W307" s="325"/>
      <c r="X307" s="325">
        <v>1.15</v>
      </c>
      <c r="Y307" s="325">
        <v>4.45</v>
      </c>
    </row>
    <row r="308" spans="1:25" ht="18.75" customHeight="1">
      <c r="A308" s="322" t="s">
        <v>1164</v>
      </c>
      <c r="B308" s="323" t="s">
        <v>1165</v>
      </c>
      <c r="C308" s="322" t="s">
        <v>1166</v>
      </c>
      <c r="D308" s="323" t="s">
        <v>465</v>
      </c>
      <c r="E308" s="324" t="s">
        <v>715</v>
      </c>
      <c r="F308" s="325">
        <v>1455.8700000000001</v>
      </c>
      <c r="G308" s="325"/>
      <c r="H308" s="326"/>
      <c r="I308" s="329">
        <v>3458</v>
      </c>
      <c r="J308" s="333"/>
      <c r="K308" s="329"/>
      <c r="L308" s="330"/>
      <c r="M308" s="331">
        <f t="shared" si="12"/>
        <v>4913.87</v>
      </c>
      <c r="N308" s="326"/>
      <c r="O308" s="326"/>
      <c r="P308" s="326"/>
      <c r="Q308" s="326"/>
      <c r="R308" s="332">
        <f t="shared" si="13"/>
        <v>4913.87</v>
      </c>
      <c r="S308" s="325">
        <v>215.39</v>
      </c>
      <c r="T308" s="332">
        <f t="shared" si="14"/>
        <v>4698.48</v>
      </c>
      <c r="U308" s="333"/>
      <c r="V308" s="325">
        <v>128.05</v>
      </c>
      <c r="W308" s="325"/>
      <c r="X308" s="325">
        <v>2.18</v>
      </c>
      <c r="Y308" s="325">
        <v>8.39</v>
      </c>
    </row>
    <row r="309" spans="1:25" ht="18.75" customHeight="1">
      <c r="A309" s="322" t="s">
        <v>1167</v>
      </c>
      <c r="B309" s="323" t="s">
        <v>1168</v>
      </c>
      <c r="C309" s="322" t="s">
        <v>1169</v>
      </c>
      <c r="D309" s="323" t="s">
        <v>208</v>
      </c>
      <c r="E309" s="324" t="s">
        <v>204</v>
      </c>
      <c r="F309" s="325">
        <v>834.4600000000002</v>
      </c>
      <c r="G309" s="325">
        <v>374.03</v>
      </c>
      <c r="H309" s="326"/>
      <c r="I309" s="329"/>
      <c r="J309" s="333"/>
      <c r="K309" s="329">
        <v>1118</v>
      </c>
      <c r="L309" s="330"/>
      <c r="M309" s="331">
        <f t="shared" si="12"/>
        <v>2326.4900000000002</v>
      </c>
      <c r="N309" s="326"/>
      <c r="O309" s="326"/>
      <c r="P309" s="326"/>
      <c r="Q309" s="326"/>
      <c r="R309" s="332">
        <f t="shared" si="13"/>
        <v>2326.4900000000002</v>
      </c>
      <c r="S309" s="325">
        <v>1039.62</v>
      </c>
      <c r="T309" s="332">
        <f t="shared" si="14"/>
        <v>1286.8700000000003</v>
      </c>
      <c r="U309" s="333"/>
      <c r="V309" s="325">
        <v>74.14</v>
      </c>
      <c r="W309" s="325">
        <v>2.91</v>
      </c>
      <c r="X309" s="325"/>
      <c r="Y309" s="325">
        <v>4.86</v>
      </c>
    </row>
    <row r="310" spans="1:25" ht="18.75" customHeight="1">
      <c r="A310" s="322" t="s">
        <v>1170</v>
      </c>
      <c r="B310" s="323" t="s">
        <v>1171</v>
      </c>
      <c r="C310" s="322" t="s">
        <v>1172</v>
      </c>
      <c r="D310" s="323" t="s">
        <v>235</v>
      </c>
      <c r="E310" s="324" t="s">
        <v>329</v>
      </c>
      <c r="F310" s="325">
        <v>779.1</v>
      </c>
      <c r="G310" s="325">
        <v>485.94</v>
      </c>
      <c r="H310" s="326"/>
      <c r="I310" s="329"/>
      <c r="J310" s="333"/>
      <c r="K310" s="329">
        <v>1118</v>
      </c>
      <c r="L310" s="330"/>
      <c r="M310" s="331">
        <f t="shared" si="12"/>
        <v>2383.04</v>
      </c>
      <c r="N310" s="326"/>
      <c r="O310" s="326"/>
      <c r="P310" s="326"/>
      <c r="Q310" s="326"/>
      <c r="R310" s="332">
        <f t="shared" si="13"/>
        <v>2383.04</v>
      </c>
      <c r="S310" s="325">
        <v>1935.01</v>
      </c>
      <c r="T310" s="332">
        <f t="shared" si="14"/>
        <v>448.03</v>
      </c>
      <c r="U310" s="333"/>
      <c r="V310" s="325">
        <v>69.84</v>
      </c>
      <c r="W310" s="325">
        <v>2.72</v>
      </c>
      <c r="X310" s="325"/>
      <c r="Y310" s="325">
        <v>4.58</v>
      </c>
    </row>
    <row r="311" spans="1:25" ht="18.75" customHeight="1">
      <c r="A311" s="322" t="s">
        <v>1173</v>
      </c>
      <c r="B311" s="323" t="s">
        <v>1174</v>
      </c>
      <c r="C311" s="322" t="s">
        <v>1175</v>
      </c>
      <c r="D311" s="323" t="s">
        <v>213</v>
      </c>
      <c r="E311" s="324" t="s">
        <v>214</v>
      </c>
      <c r="F311" s="325">
        <v>940.2299999999999</v>
      </c>
      <c r="G311" s="325">
        <v>867.1</v>
      </c>
      <c r="H311" s="326"/>
      <c r="I311" s="329"/>
      <c r="J311" s="333"/>
      <c r="K311" s="329">
        <v>1118</v>
      </c>
      <c r="L311" s="330"/>
      <c r="M311" s="331">
        <f t="shared" si="12"/>
        <v>2925.33</v>
      </c>
      <c r="N311" s="326"/>
      <c r="O311" s="326"/>
      <c r="P311" s="326"/>
      <c r="Q311" s="326"/>
      <c r="R311" s="332">
        <f t="shared" si="13"/>
        <v>2925.33</v>
      </c>
      <c r="S311" s="325">
        <v>165.78</v>
      </c>
      <c r="T311" s="332">
        <f t="shared" si="14"/>
        <v>2759.5499999999997</v>
      </c>
      <c r="U311" s="333"/>
      <c r="V311" s="325">
        <v>76.69</v>
      </c>
      <c r="W311" s="325">
        <v>3.1</v>
      </c>
      <c r="X311" s="325"/>
      <c r="Y311" s="325">
        <v>5.03</v>
      </c>
    </row>
    <row r="312" spans="1:25" ht="18.75" customHeight="1">
      <c r="A312" s="322" t="s">
        <v>1176</v>
      </c>
      <c r="B312" s="323" t="s">
        <v>1177</v>
      </c>
      <c r="C312" s="322" t="s">
        <v>1178</v>
      </c>
      <c r="D312" s="323" t="s">
        <v>213</v>
      </c>
      <c r="E312" s="324" t="s">
        <v>214</v>
      </c>
      <c r="F312" s="325">
        <v>940.2299999999999</v>
      </c>
      <c r="G312" s="325">
        <v>885.95</v>
      </c>
      <c r="H312" s="326"/>
      <c r="I312" s="329"/>
      <c r="J312" s="333"/>
      <c r="K312" s="329">
        <v>1118</v>
      </c>
      <c r="L312" s="330"/>
      <c r="M312" s="331">
        <f t="shared" si="12"/>
        <v>2944.18</v>
      </c>
      <c r="N312" s="326"/>
      <c r="O312" s="326"/>
      <c r="P312" s="326"/>
      <c r="Q312" s="326"/>
      <c r="R312" s="332">
        <f t="shared" si="13"/>
        <v>2944.18</v>
      </c>
      <c r="S312" s="325">
        <v>188.7</v>
      </c>
      <c r="T312" s="332">
        <f t="shared" si="14"/>
        <v>2755.48</v>
      </c>
      <c r="U312" s="333"/>
      <c r="V312" s="325">
        <v>76.69</v>
      </c>
      <c r="W312" s="325">
        <v>3.1</v>
      </c>
      <c r="X312" s="325"/>
      <c r="Y312" s="325">
        <v>5.03</v>
      </c>
    </row>
    <row r="313" spans="1:25" ht="18.75" customHeight="1">
      <c r="A313" s="322" t="s">
        <v>1179</v>
      </c>
      <c r="B313" s="323" t="s">
        <v>1180</v>
      </c>
      <c r="C313" s="322" t="s">
        <v>1181</v>
      </c>
      <c r="D313" s="323" t="s">
        <v>197</v>
      </c>
      <c r="E313" s="324" t="s">
        <v>204</v>
      </c>
      <c r="F313" s="325">
        <v>792.98</v>
      </c>
      <c r="G313" s="325">
        <v>551.94</v>
      </c>
      <c r="H313" s="326"/>
      <c r="I313" s="329"/>
      <c r="J313" s="333"/>
      <c r="K313" s="329">
        <v>1118</v>
      </c>
      <c r="L313" s="330"/>
      <c r="M313" s="331">
        <f t="shared" si="12"/>
        <v>2462.92</v>
      </c>
      <c r="N313" s="326"/>
      <c r="O313" s="326"/>
      <c r="P313" s="326"/>
      <c r="Q313" s="326"/>
      <c r="R313" s="332">
        <f t="shared" si="13"/>
        <v>2462.92</v>
      </c>
      <c r="S313" s="325">
        <v>357.71</v>
      </c>
      <c r="T313" s="332">
        <f t="shared" si="14"/>
        <v>2105.21</v>
      </c>
      <c r="U313" s="333"/>
      <c r="V313" s="325">
        <v>70.41</v>
      </c>
      <c r="W313" s="325">
        <v>2.76</v>
      </c>
      <c r="X313" s="325"/>
      <c r="Y313" s="325">
        <v>4.62</v>
      </c>
    </row>
    <row r="314" spans="1:25" ht="18.75" customHeight="1">
      <c r="A314" s="322" t="s">
        <v>1182</v>
      </c>
      <c r="B314" s="323" t="s">
        <v>1183</v>
      </c>
      <c r="C314" s="322" t="s">
        <v>1184</v>
      </c>
      <c r="D314" s="323" t="s">
        <v>253</v>
      </c>
      <c r="E314" s="324" t="s">
        <v>254</v>
      </c>
      <c r="F314" s="325">
        <v>969.61</v>
      </c>
      <c r="G314" s="325"/>
      <c r="H314" s="326"/>
      <c r="I314" s="329"/>
      <c r="J314" s="333"/>
      <c r="K314" s="329">
        <v>1118</v>
      </c>
      <c r="L314" s="330"/>
      <c r="M314" s="331">
        <f t="shared" si="12"/>
        <v>2087.61</v>
      </c>
      <c r="N314" s="326"/>
      <c r="O314" s="326"/>
      <c r="P314" s="326"/>
      <c r="Q314" s="326"/>
      <c r="R314" s="332">
        <f t="shared" si="13"/>
        <v>2087.61</v>
      </c>
      <c r="S314" s="325">
        <v>121.8</v>
      </c>
      <c r="T314" s="332">
        <f t="shared" si="14"/>
        <v>1965.8100000000002</v>
      </c>
      <c r="U314" s="333"/>
      <c r="V314" s="325">
        <v>79.34</v>
      </c>
      <c r="W314" s="325">
        <v>3.21</v>
      </c>
      <c r="X314" s="325"/>
      <c r="Y314" s="325">
        <v>5.2</v>
      </c>
    </row>
    <row r="315" spans="1:25" ht="18.75" customHeight="1">
      <c r="A315" s="322" t="s">
        <v>1185</v>
      </c>
      <c r="B315" s="323" t="s">
        <v>1186</v>
      </c>
      <c r="C315" s="322" t="s">
        <v>1187</v>
      </c>
      <c r="D315" s="323" t="s">
        <v>240</v>
      </c>
      <c r="E315" s="324" t="s">
        <v>241</v>
      </c>
      <c r="F315" s="325">
        <v>1020.68</v>
      </c>
      <c r="G315" s="325">
        <v>406.3</v>
      </c>
      <c r="H315" s="326"/>
      <c r="I315" s="329"/>
      <c r="J315" s="333"/>
      <c r="K315" s="329">
        <v>1118</v>
      </c>
      <c r="L315" s="330"/>
      <c r="M315" s="331">
        <f t="shared" si="12"/>
        <v>2544.98</v>
      </c>
      <c r="N315" s="326"/>
      <c r="O315" s="326"/>
      <c r="P315" s="326"/>
      <c r="Q315" s="326"/>
      <c r="R315" s="332">
        <f t="shared" si="13"/>
        <v>2544.98</v>
      </c>
      <c r="S315" s="325">
        <v>911.76</v>
      </c>
      <c r="T315" s="332">
        <f t="shared" si="14"/>
        <v>1633.22</v>
      </c>
      <c r="U315" s="333"/>
      <c r="V315" s="325">
        <v>83.93</v>
      </c>
      <c r="W315" s="325">
        <v>3.39</v>
      </c>
      <c r="X315" s="325"/>
      <c r="Y315" s="325">
        <v>5.5</v>
      </c>
    </row>
    <row r="316" spans="1:25" ht="18.75" customHeight="1">
      <c r="A316" s="322" t="s">
        <v>1188</v>
      </c>
      <c r="B316" s="323" t="s">
        <v>1189</v>
      </c>
      <c r="C316" s="322" t="s">
        <v>1190</v>
      </c>
      <c r="D316" s="323" t="s">
        <v>224</v>
      </c>
      <c r="E316" s="324" t="s">
        <v>225</v>
      </c>
      <c r="F316" s="325">
        <v>763.19</v>
      </c>
      <c r="G316" s="325">
        <v>335.53</v>
      </c>
      <c r="H316" s="326"/>
      <c r="I316" s="329"/>
      <c r="J316" s="333"/>
      <c r="K316" s="329">
        <v>1118</v>
      </c>
      <c r="L316" s="330"/>
      <c r="M316" s="331">
        <f t="shared" si="12"/>
        <v>2216.7200000000003</v>
      </c>
      <c r="N316" s="326"/>
      <c r="O316" s="326"/>
      <c r="P316" s="326"/>
      <c r="Q316" s="326"/>
      <c r="R316" s="332">
        <f t="shared" si="13"/>
        <v>2216.7200000000003</v>
      </c>
      <c r="S316" s="325">
        <v>450.31</v>
      </c>
      <c r="T316" s="332">
        <f t="shared" si="14"/>
        <v>1766.4100000000003</v>
      </c>
      <c r="U316" s="333"/>
      <c r="V316" s="325">
        <v>68.41</v>
      </c>
      <c r="W316" s="325">
        <v>2.66</v>
      </c>
      <c r="X316" s="325"/>
      <c r="Y316" s="325">
        <v>4.48</v>
      </c>
    </row>
    <row r="317" spans="1:25" ht="18.75" customHeight="1">
      <c r="A317" s="322" t="s">
        <v>1191</v>
      </c>
      <c r="B317" s="323" t="s">
        <v>1192</v>
      </c>
      <c r="C317" s="322" t="s">
        <v>1193</v>
      </c>
      <c r="D317" s="323" t="s">
        <v>973</v>
      </c>
      <c r="E317" s="324" t="s">
        <v>236</v>
      </c>
      <c r="F317" s="325">
        <v>790.72</v>
      </c>
      <c r="G317" s="325">
        <v>383.48</v>
      </c>
      <c r="H317" s="326"/>
      <c r="I317" s="329"/>
      <c r="J317" s="333"/>
      <c r="K317" s="329">
        <v>1118</v>
      </c>
      <c r="L317" s="330"/>
      <c r="M317" s="331">
        <f t="shared" si="12"/>
        <v>2292.2</v>
      </c>
      <c r="N317" s="326"/>
      <c r="O317" s="326"/>
      <c r="P317" s="326"/>
      <c r="Q317" s="326"/>
      <c r="R317" s="332">
        <f t="shared" si="13"/>
        <v>2292.2</v>
      </c>
      <c r="S317" s="325">
        <v>182.39</v>
      </c>
      <c r="T317" s="332">
        <f t="shared" si="14"/>
        <v>2109.81</v>
      </c>
      <c r="U317" s="333"/>
      <c r="V317" s="325">
        <v>70.89</v>
      </c>
      <c r="W317" s="325">
        <v>2.76</v>
      </c>
      <c r="X317" s="325"/>
      <c r="Y317" s="325">
        <v>4.65</v>
      </c>
    </row>
    <row r="318" spans="1:25" s="338" customFormat="1" ht="18.75" customHeight="1">
      <c r="A318" s="322" t="s">
        <v>1194</v>
      </c>
      <c r="B318" s="323" t="s">
        <v>1195</v>
      </c>
      <c r="C318" s="322" t="s">
        <v>1196</v>
      </c>
      <c r="D318" s="323" t="s">
        <v>219</v>
      </c>
      <c r="E318" s="324" t="s">
        <v>329</v>
      </c>
      <c r="F318" s="325">
        <v>375.9699999999999</v>
      </c>
      <c r="G318" s="325"/>
      <c r="H318" s="336"/>
      <c r="I318" s="327">
        <v>1118</v>
      </c>
      <c r="J318" s="328"/>
      <c r="K318" s="329"/>
      <c r="L318" s="330"/>
      <c r="M318" s="331">
        <f t="shared" si="12"/>
        <v>1493.9699999999998</v>
      </c>
      <c r="N318" s="326"/>
      <c r="O318" s="326"/>
      <c r="P318" s="326"/>
      <c r="Q318" s="326"/>
      <c r="R318" s="332">
        <f t="shared" si="13"/>
        <v>1493.9699999999998</v>
      </c>
      <c r="S318" s="337">
        <v>184.47</v>
      </c>
      <c r="T318" s="332">
        <f t="shared" si="14"/>
        <v>1309.4999999999998</v>
      </c>
      <c r="U318" s="333"/>
      <c r="V318" s="325">
        <v>33.56</v>
      </c>
      <c r="W318" s="337"/>
      <c r="X318" s="337">
        <v>0.56</v>
      </c>
      <c r="Y318" s="337">
        <v>2.2</v>
      </c>
    </row>
    <row r="319" spans="1:25" ht="18.75" customHeight="1">
      <c r="A319" s="322" t="s">
        <v>1197</v>
      </c>
      <c r="B319" s="323" t="s">
        <v>1198</v>
      </c>
      <c r="C319" s="322" t="s">
        <v>1199</v>
      </c>
      <c r="D319" s="323" t="s">
        <v>197</v>
      </c>
      <c r="E319" s="324" t="s">
        <v>204</v>
      </c>
      <c r="F319" s="325">
        <v>799.78</v>
      </c>
      <c r="G319" s="325">
        <v>551.94</v>
      </c>
      <c r="H319" s="326"/>
      <c r="I319" s="329"/>
      <c r="J319" s="333"/>
      <c r="K319" s="329">
        <v>1118</v>
      </c>
      <c r="L319" s="330"/>
      <c r="M319" s="331">
        <f t="shared" si="12"/>
        <v>2469.7200000000003</v>
      </c>
      <c r="N319" s="326"/>
      <c r="O319" s="326"/>
      <c r="P319" s="326"/>
      <c r="Q319" s="326"/>
      <c r="R319" s="332">
        <f t="shared" si="13"/>
        <v>2469.7200000000003</v>
      </c>
      <c r="S319" s="325">
        <v>1201.19</v>
      </c>
      <c r="T319" s="332">
        <f t="shared" si="14"/>
        <v>1268.5300000000002</v>
      </c>
      <c r="U319" s="328"/>
      <c r="V319" s="325">
        <v>71.02</v>
      </c>
      <c r="W319" s="325">
        <v>2.79</v>
      </c>
      <c r="X319" s="325"/>
      <c r="Y319" s="325">
        <v>4.66</v>
      </c>
    </row>
    <row r="320" spans="1:25" ht="18.75" customHeight="1">
      <c r="A320" s="322" t="s">
        <v>1200</v>
      </c>
      <c r="B320" s="323" t="s">
        <v>1201</v>
      </c>
      <c r="C320" s="322" t="s">
        <v>1202</v>
      </c>
      <c r="D320" s="323" t="s">
        <v>197</v>
      </c>
      <c r="E320" s="324" t="s">
        <v>198</v>
      </c>
      <c r="F320" s="325">
        <v>815.5100000000001</v>
      </c>
      <c r="G320" s="325">
        <v>532.22</v>
      </c>
      <c r="H320" s="326"/>
      <c r="I320" s="329"/>
      <c r="J320" s="333"/>
      <c r="K320" s="329">
        <v>1118</v>
      </c>
      <c r="L320" s="330"/>
      <c r="M320" s="331">
        <f t="shared" si="12"/>
        <v>2465.73</v>
      </c>
      <c r="N320" s="326"/>
      <c r="O320" s="326"/>
      <c r="P320" s="326"/>
      <c r="Q320" s="326"/>
      <c r="R320" s="332">
        <f t="shared" si="13"/>
        <v>2465.73</v>
      </c>
      <c r="S320" s="325">
        <v>1052.81</v>
      </c>
      <c r="T320" s="332">
        <f t="shared" si="14"/>
        <v>1412.92</v>
      </c>
      <c r="U320" s="333"/>
      <c r="V320" s="325">
        <v>73.12</v>
      </c>
      <c r="W320" s="325">
        <v>2.84</v>
      </c>
      <c r="X320" s="325"/>
      <c r="Y320" s="325">
        <v>4.79</v>
      </c>
    </row>
    <row r="321" spans="1:25" ht="18.75" customHeight="1">
      <c r="A321" s="322" t="s">
        <v>1203</v>
      </c>
      <c r="B321" s="323" t="s">
        <v>1204</v>
      </c>
      <c r="C321" s="322" t="s">
        <v>1205</v>
      </c>
      <c r="D321" s="323" t="s">
        <v>197</v>
      </c>
      <c r="E321" s="324" t="s">
        <v>204</v>
      </c>
      <c r="F321" s="325">
        <v>818.84</v>
      </c>
      <c r="G321" s="325">
        <v>574.72</v>
      </c>
      <c r="H321" s="326"/>
      <c r="I321" s="329"/>
      <c r="J321" s="333"/>
      <c r="K321" s="329">
        <v>1118</v>
      </c>
      <c r="L321" s="330"/>
      <c r="M321" s="331">
        <f t="shared" si="12"/>
        <v>2511.56</v>
      </c>
      <c r="N321" s="326"/>
      <c r="O321" s="326"/>
      <c r="P321" s="326"/>
      <c r="Q321" s="326"/>
      <c r="R321" s="332">
        <f t="shared" si="13"/>
        <v>2511.56</v>
      </c>
      <c r="S321" s="325">
        <v>1077.29</v>
      </c>
      <c r="T321" s="332">
        <f t="shared" si="14"/>
        <v>1434.27</v>
      </c>
      <c r="U321" s="333"/>
      <c r="V321" s="325">
        <v>72.73</v>
      </c>
      <c r="W321" s="325">
        <v>2.86</v>
      </c>
      <c r="X321" s="325"/>
      <c r="Y321" s="325">
        <v>4.77</v>
      </c>
    </row>
    <row r="322" spans="1:25" ht="18.75" customHeight="1">
      <c r="A322" s="322" t="s">
        <v>1206</v>
      </c>
      <c r="B322" s="323" t="s">
        <v>1207</v>
      </c>
      <c r="C322" s="322" t="s">
        <v>1208</v>
      </c>
      <c r="D322" s="323" t="s">
        <v>197</v>
      </c>
      <c r="E322" s="324" t="s">
        <v>204</v>
      </c>
      <c r="F322" s="325">
        <v>824.22</v>
      </c>
      <c r="G322" s="325">
        <v>551.94</v>
      </c>
      <c r="H322" s="326"/>
      <c r="I322" s="329"/>
      <c r="J322" s="333"/>
      <c r="K322" s="329">
        <v>1118</v>
      </c>
      <c r="L322" s="330"/>
      <c r="M322" s="331">
        <f t="shared" si="12"/>
        <v>2494.16</v>
      </c>
      <c r="N322" s="326"/>
      <c r="O322" s="326"/>
      <c r="P322" s="326"/>
      <c r="Q322" s="326"/>
      <c r="R322" s="332">
        <f t="shared" si="13"/>
        <v>2494.16</v>
      </c>
      <c r="S322" s="325">
        <v>104.85999999999999</v>
      </c>
      <c r="T322" s="332">
        <f t="shared" si="14"/>
        <v>2389.2999999999997</v>
      </c>
      <c r="U322" s="333"/>
      <c r="V322" s="325">
        <v>73.22</v>
      </c>
      <c r="W322" s="325">
        <v>2.87</v>
      </c>
      <c r="X322" s="325"/>
      <c r="Y322" s="325">
        <v>4.8</v>
      </c>
    </row>
    <row r="323" spans="1:25" ht="18.75" customHeight="1">
      <c r="A323" s="322" t="s">
        <v>1209</v>
      </c>
      <c r="B323" s="323" t="s">
        <v>1210</v>
      </c>
      <c r="C323" s="322" t="s">
        <v>1211</v>
      </c>
      <c r="D323" s="323" t="s">
        <v>197</v>
      </c>
      <c r="E323" s="324" t="s">
        <v>204</v>
      </c>
      <c r="F323" s="325">
        <v>3296.88</v>
      </c>
      <c r="G323" s="325">
        <v>529.16</v>
      </c>
      <c r="H323" s="326"/>
      <c r="I323" s="329"/>
      <c r="J323" s="333"/>
      <c r="K323" s="329">
        <v>1118</v>
      </c>
      <c r="L323" s="330"/>
      <c r="M323" s="331">
        <f t="shared" si="12"/>
        <v>4944.04</v>
      </c>
      <c r="N323" s="326"/>
      <c r="O323" s="326"/>
      <c r="P323" s="326"/>
      <c r="Q323" s="326"/>
      <c r="R323" s="332">
        <f t="shared" si="13"/>
        <v>4944.04</v>
      </c>
      <c r="S323" s="325">
        <v>1579.81</v>
      </c>
      <c r="T323" s="332">
        <f t="shared" si="14"/>
        <v>3364.23</v>
      </c>
      <c r="U323" s="333"/>
      <c r="V323" s="325">
        <v>73.22</v>
      </c>
      <c r="W323" s="325">
        <v>2.87</v>
      </c>
      <c r="X323" s="325"/>
      <c r="Y323" s="325">
        <v>4.8</v>
      </c>
    </row>
    <row r="324" spans="1:25" ht="18.75" customHeight="1">
      <c r="A324" s="322" t="s">
        <v>1212</v>
      </c>
      <c r="B324" s="323" t="s">
        <v>1213</v>
      </c>
      <c r="C324" s="322" t="s">
        <v>1214</v>
      </c>
      <c r="D324" s="323" t="s">
        <v>192</v>
      </c>
      <c r="E324" s="324" t="s">
        <v>286</v>
      </c>
      <c r="F324" s="325">
        <v>940.96</v>
      </c>
      <c r="G324" s="325">
        <v>675.08</v>
      </c>
      <c r="H324" s="326"/>
      <c r="I324" s="329"/>
      <c r="J324" s="333"/>
      <c r="K324" s="329">
        <v>1118</v>
      </c>
      <c r="L324" s="330"/>
      <c r="M324" s="331">
        <f t="shared" si="12"/>
        <v>2734.04</v>
      </c>
      <c r="N324" s="326"/>
      <c r="O324" s="326"/>
      <c r="P324" s="326"/>
      <c r="Q324" s="326"/>
      <c r="R324" s="332">
        <f t="shared" si="13"/>
        <v>2734.04</v>
      </c>
      <c r="S324" s="325">
        <v>1668.96</v>
      </c>
      <c r="T324" s="332">
        <f t="shared" si="14"/>
        <v>1065.08</v>
      </c>
      <c r="U324" s="333"/>
      <c r="V324" s="325">
        <v>81.92</v>
      </c>
      <c r="W324" s="325">
        <v>3.28</v>
      </c>
      <c r="X324" s="325"/>
      <c r="Y324" s="325">
        <v>5.37</v>
      </c>
    </row>
    <row r="325" spans="1:25" ht="18.75" customHeight="1">
      <c r="A325" s="322" t="s">
        <v>1215</v>
      </c>
      <c r="B325" s="323" t="s">
        <v>1216</v>
      </c>
      <c r="C325" s="322" t="s">
        <v>1217</v>
      </c>
      <c r="D325" s="323" t="s">
        <v>213</v>
      </c>
      <c r="E325" s="324" t="s">
        <v>214</v>
      </c>
      <c r="F325" s="325">
        <v>940.2399999999999</v>
      </c>
      <c r="G325" s="325">
        <v>867.1</v>
      </c>
      <c r="H325" s="326"/>
      <c r="I325" s="329"/>
      <c r="J325" s="333"/>
      <c r="K325" s="329">
        <v>1118</v>
      </c>
      <c r="L325" s="330"/>
      <c r="M325" s="331">
        <f t="shared" si="12"/>
        <v>2925.34</v>
      </c>
      <c r="N325" s="326"/>
      <c r="O325" s="326"/>
      <c r="P325" s="326"/>
      <c r="Q325" s="326"/>
      <c r="R325" s="332">
        <f t="shared" si="13"/>
        <v>2925.34</v>
      </c>
      <c r="S325" s="325">
        <v>2241.34</v>
      </c>
      <c r="T325" s="332">
        <f t="shared" si="14"/>
        <v>684</v>
      </c>
      <c r="U325" s="333"/>
      <c r="V325" s="325">
        <v>76.69</v>
      </c>
      <c r="W325" s="325">
        <v>3.1</v>
      </c>
      <c r="X325" s="325"/>
      <c r="Y325" s="325">
        <v>5.03</v>
      </c>
    </row>
    <row r="326" spans="1:25" ht="18.75" customHeight="1">
      <c r="A326" s="322" t="s">
        <v>1218</v>
      </c>
      <c r="B326" s="323" t="s">
        <v>1219</v>
      </c>
      <c r="C326" s="322" t="s">
        <v>1220</v>
      </c>
      <c r="D326" s="323" t="s">
        <v>328</v>
      </c>
      <c r="E326" s="324" t="s">
        <v>329</v>
      </c>
      <c r="F326" s="325">
        <v>774.6300000000001</v>
      </c>
      <c r="G326" s="325"/>
      <c r="H326" s="326"/>
      <c r="I326" s="329"/>
      <c r="J326" s="333"/>
      <c r="K326" s="329">
        <v>1118</v>
      </c>
      <c r="L326" s="330"/>
      <c r="M326" s="331">
        <f t="shared" si="12"/>
        <v>1892.63</v>
      </c>
      <c r="N326" s="326"/>
      <c r="O326" s="326"/>
      <c r="P326" s="326"/>
      <c r="Q326" s="326"/>
      <c r="R326" s="332">
        <f t="shared" si="13"/>
        <v>1892.63</v>
      </c>
      <c r="S326" s="325">
        <v>114.52000000000001</v>
      </c>
      <c r="T326" s="332">
        <f t="shared" si="14"/>
        <v>1778.1100000000001</v>
      </c>
      <c r="U326" s="333"/>
      <c r="V326" s="325">
        <v>69.44</v>
      </c>
      <c r="W326" s="325">
        <v>2.7</v>
      </c>
      <c r="X326" s="325"/>
      <c r="Y326" s="325">
        <v>4.55</v>
      </c>
    </row>
    <row r="327" spans="1:25" ht="18.75" customHeight="1">
      <c r="A327" s="322" t="s">
        <v>1221</v>
      </c>
      <c r="B327" s="323" t="s">
        <v>1222</v>
      </c>
      <c r="C327" s="322" t="s">
        <v>1223</v>
      </c>
      <c r="D327" s="323" t="s">
        <v>188</v>
      </c>
      <c r="E327" s="324" t="s">
        <v>534</v>
      </c>
      <c r="F327" s="325">
        <v>3408.96</v>
      </c>
      <c r="G327" s="325">
        <v>304.28</v>
      </c>
      <c r="H327" s="326"/>
      <c r="I327" s="329"/>
      <c r="J327" s="333"/>
      <c r="K327" s="329">
        <v>818</v>
      </c>
      <c r="L327" s="330"/>
      <c r="M327" s="331">
        <f t="shared" si="12"/>
        <v>4531.24</v>
      </c>
      <c r="N327" s="326"/>
      <c r="O327" s="326"/>
      <c r="P327" s="326"/>
      <c r="Q327" s="326"/>
      <c r="R327" s="332">
        <f t="shared" si="13"/>
        <v>4531.24</v>
      </c>
      <c r="S327" s="325">
        <v>780.76</v>
      </c>
      <c r="T327" s="332">
        <f t="shared" si="14"/>
        <v>3750.4799999999996</v>
      </c>
      <c r="U327" s="333"/>
      <c r="V327" s="325">
        <v>306.81</v>
      </c>
      <c r="W327" s="325">
        <v>11.93</v>
      </c>
      <c r="X327" s="325"/>
      <c r="Y327" s="325">
        <v>20.11</v>
      </c>
    </row>
    <row r="328" spans="1:25" ht="18.75" customHeight="1">
      <c r="A328" s="322" t="s">
        <v>1224</v>
      </c>
      <c r="B328" s="323" t="s">
        <v>1225</v>
      </c>
      <c r="C328" s="322" t="s">
        <v>1226</v>
      </c>
      <c r="D328" s="323" t="s">
        <v>360</v>
      </c>
      <c r="E328" s="324" t="s">
        <v>204</v>
      </c>
      <c r="F328" s="325">
        <v>865.6800000000001</v>
      </c>
      <c r="G328" s="325"/>
      <c r="H328" s="326"/>
      <c r="I328" s="329"/>
      <c r="J328" s="333"/>
      <c r="K328" s="329">
        <v>1118</v>
      </c>
      <c r="L328" s="330"/>
      <c r="M328" s="331">
        <f t="shared" si="12"/>
        <v>1983.68</v>
      </c>
      <c r="N328" s="326"/>
      <c r="O328" s="326"/>
      <c r="P328" s="326"/>
      <c r="Q328" s="326"/>
      <c r="R328" s="332">
        <f t="shared" si="13"/>
        <v>1983.68</v>
      </c>
      <c r="S328" s="325">
        <v>1637.38</v>
      </c>
      <c r="T328" s="332">
        <f t="shared" si="14"/>
        <v>346.29999999999995</v>
      </c>
      <c r="U328" s="333"/>
      <c r="V328" s="325">
        <v>76.95</v>
      </c>
      <c r="W328" s="325"/>
      <c r="X328" s="325">
        <v>1.29</v>
      </c>
      <c r="Y328" s="325">
        <v>5.04</v>
      </c>
    </row>
    <row r="329" spans="1:25" ht="18.75" customHeight="1">
      <c r="A329" s="322" t="s">
        <v>1227</v>
      </c>
      <c r="B329" s="323" t="s">
        <v>1228</v>
      </c>
      <c r="C329" s="322" t="s">
        <v>1229</v>
      </c>
      <c r="D329" s="323" t="s">
        <v>197</v>
      </c>
      <c r="E329" s="324" t="s">
        <v>204</v>
      </c>
      <c r="F329" s="325">
        <v>821.22</v>
      </c>
      <c r="G329" s="325">
        <v>485.6</v>
      </c>
      <c r="H329" s="326"/>
      <c r="I329" s="329"/>
      <c r="J329" s="333"/>
      <c r="K329" s="329">
        <v>1118</v>
      </c>
      <c r="L329" s="330"/>
      <c r="M329" s="331">
        <f t="shared" si="12"/>
        <v>2424.82</v>
      </c>
      <c r="N329" s="326"/>
      <c r="O329" s="326"/>
      <c r="P329" s="326"/>
      <c r="Q329" s="326"/>
      <c r="R329" s="332">
        <f t="shared" si="13"/>
        <v>2424.82</v>
      </c>
      <c r="S329" s="325">
        <v>1175.18</v>
      </c>
      <c r="T329" s="332">
        <f t="shared" si="14"/>
        <v>1249.64</v>
      </c>
      <c r="U329" s="333"/>
      <c r="V329" s="325">
        <v>72.95</v>
      </c>
      <c r="W329" s="325">
        <v>2.86</v>
      </c>
      <c r="X329" s="325"/>
      <c r="Y329" s="325">
        <v>4.78</v>
      </c>
    </row>
    <row r="330" spans="1:25" ht="18.75" customHeight="1">
      <c r="A330" s="322" t="s">
        <v>1230</v>
      </c>
      <c r="B330" s="323" t="s">
        <v>1231</v>
      </c>
      <c r="C330" s="322" t="s">
        <v>1232</v>
      </c>
      <c r="D330" s="323" t="s">
        <v>235</v>
      </c>
      <c r="E330" s="324" t="s">
        <v>204</v>
      </c>
      <c r="F330" s="325">
        <v>3287.36</v>
      </c>
      <c r="G330" s="325">
        <v>500.38</v>
      </c>
      <c r="H330" s="326"/>
      <c r="I330" s="329"/>
      <c r="J330" s="333"/>
      <c r="K330" s="329">
        <v>1118</v>
      </c>
      <c r="L330" s="330"/>
      <c r="M330" s="331">
        <f t="shared" si="12"/>
        <v>4905.74</v>
      </c>
      <c r="N330" s="326"/>
      <c r="O330" s="326"/>
      <c r="P330" s="326"/>
      <c r="Q330" s="326"/>
      <c r="R330" s="332">
        <f t="shared" si="13"/>
        <v>4905.74</v>
      </c>
      <c r="S330" s="325">
        <v>1977.85</v>
      </c>
      <c r="T330" s="332">
        <f t="shared" si="14"/>
        <v>2927.89</v>
      </c>
      <c r="U330" s="333"/>
      <c r="V330" s="325">
        <v>73</v>
      </c>
      <c r="W330" s="325">
        <v>2.87</v>
      </c>
      <c r="X330" s="325"/>
      <c r="Y330" s="325">
        <v>4.79</v>
      </c>
    </row>
    <row r="331" spans="1:25" ht="18.75" customHeight="1">
      <c r="A331" s="322" t="s">
        <v>1233</v>
      </c>
      <c r="B331" s="323" t="s">
        <v>1234</v>
      </c>
      <c r="C331" s="322" t="s">
        <v>1235</v>
      </c>
      <c r="D331" s="323" t="s">
        <v>235</v>
      </c>
      <c r="E331" s="324" t="s">
        <v>434</v>
      </c>
      <c r="F331" s="325">
        <v>797.67</v>
      </c>
      <c r="G331" s="325">
        <v>509.08</v>
      </c>
      <c r="H331" s="326"/>
      <c r="I331" s="329"/>
      <c r="J331" s="333"/>
      <c r="K331" s="329">
        <v>1118</v>
      </c>
      <c r="L331" s="330"/>
      <c r="M331" s="331">
        <f aca="true" t="shared" si="15" ref="M331:M394">SUM(F331:L331)</f>
        <v>2424.75</v>
      </c>
      <c r="N331" s="326"/>
      <c r="O331" s="326"/>
      <c r="P331" s="326"/>
      <c r="Q331" s="326"/>
      <c r="R331" s="332">
        <f aca="true" t="shared" si="16" ref="R331:R394">SUM(M331:Q331)</f>
        <v>2424.75</v>
      </c>
      <c r="S331" s="325">
        <v>112.41999999999999</v>
      </c>
      <c r="T331" s="332">
        <f aca="true" t="shared" si="17" ref="T331:T394">R331-S331</f>
        <v>2312.33</v>
      </c>
      <c r="U331" s="333"/>
      <c r="V331" s="325">
        <v>71.51</v>
      </c>
      <c r="W331" s="325">
        <v>2.78</v>
      </c>
      <c r="X331" s="325"/>
      <c r="Y331" s="325">
        <v>4.69</v>
      </c>
    </row>
    <row r="332" spans="1:25" s="338" customFormat="1" ht="18.75" customHeight="1">
      <c r="A332" s="322" t="s">
        <v>1236</v>
      </c>
      <c r="B332" s="323" t="s">
        <v>1237</v>
      </c>
      <c r="C332" s="322" t="s">
        <v>1238</v>
      </c>
      <c r="D332" s="323" t="s">
        <v>230</v>
      </c>
      <c r="E332" s="324" t="s">
        <v>269</v>
      </c>
      <c r="F332" s="325">
        <v>970.6899999999999</v>
      </c>
      <c r="G332" s="325">
        <v>477.6</v>
      </c>
      <c r="H332" s="336"/>
      <c r="I332" s="327"/>
      <c r="J332" s="328"/>
      <c r="K332" s="329">
        <v>1118</v>
      </c>
      <c r="L332" s="330"/>
      <c r="M332" s="331">
        <f t="shared" si="15"/>
        <v>2566.29</v>
      </c>
      <c r="N332" s="326"/>
      <c r="O332" s="326"/>
      <c r="P332" s="326"/>
      <c r="Q332" s="326"/>
      <c r="R332" s="332">
        <f t="shared" si="16"/>
        <v>2566.29</v>
      </c>
      <c r="S332" s="337">
        <v>173.74</v>
      </c>
      <c r="T332" s="332">
        <f t="shared" si="17"/>
        <v>2392.55</v>
      </c>
      <c r="U332" s="333"/>
      <c r="V332" s="325">
        <v>79.43</v>
      </c>
      <c r="W332" s="337">
        <v>3.21</v>
      </c>
      <c r="X332" s="337"/>
      <c r="Y332" s="337">
        <v>5.21</v>
      </c>
    </row>
    <row r="333" spans="1:25" ht="18.75" customHeight="1">
      <c r="A333" s="322" t="s">
        <v>1239</v>
      </c>
      <c r="B333" s="323" t="s">
        <v>1240</v>
      </c>
      <c r="C333" s="322" t="s">
        <v>1241</v>
      </c>
      <c r="D333" s="323" t="s">
        <v>245</v>
      </c>
      <c r="E333" s="324" t="s">
        <v>286</v>
      </c>
      <c r="F333" s="325">
        <v>878.5300000000001</v>
      </c>
      <c r="G333" s="325"/>
      <c r="H333" s="326"/>
      <c r="I333" s="329">
        <v>1118</v>
      </c>
      <c r="J333" s="333"/>
      <c r="K333" s="329"/>
      <c r="L333" s="330"/>
      <c r="M333" s="331">
        <f t="shared" si="15"/>
        <v>1996.5300000000002</v>
      </c>
      <c r="N333" s="326"/>
      <c r="O333" s="326"/>
      <c r="P333" s="326"/>
      <c r="Q333" s="326"/>
      <c r="R333" s="332">
        <f t="shared" si="16"/>
        <v>1996.5300000000002</v>
      </c>
      <c r="S333" s="325">
        <v>147.33</v>
      </c>
      <c r="T333" s="332">
        <f t="shared" si="17"/>
        <v>1849.2000000000003</v>
      </c>
      <c r="U333" s="328"/>
      <c r="V333" s="325">
        <v>76.3</v>
      </c>
      <c r="W333" s="325"/>
      <c r="X333" s="325">
        <v>1.31</v>
      </c>
      <c r="Y333" s="325">
        <v>5</v>
      </c>
    </row>
    <row r="334" spans="1:25" ht="18.75" customHeight="1">
      <c r="A334" s="322" t="s">
        <v>1242</v>
      </c>
      <c r="B334" s="323" t="s">
        <v>1243</v>
      </c>
      <c r="C334" s="322" t="s">
        <v>1244</v>
      </c>
      <c r="D334" s="323" t="s">
        <v>208</v>
      </c>
      <c r="E334" s="324" t="s">
        <v>209</v>
      </c>
      <c r="F334" s="325">
        <v>805.2700000000001</v>
      </c>
      <c r="G334" s="325">
        <v>323.03</v>
      </c>
      <c r="H334" s="326"/>
      <c r="I334" s="329"/>
      <c r="J334" s="333"/>
      <c r="K334" s="329">
        <v>1118</v>
      </c>
      <c r="L334" s="330"/>
      <c r="M334" s="331">
        <f t="shared" si="15"/>
        <v>2246.3</v>
      </c>
      <c r="N334" s="326"/>
      <c r="O334" s="326"/>
      <c r="P334" s="326"/>
      <c r="Q334" s="326"/>
      <c r="R334" s="332">
        <f t="shared" si="16"/>
        <v>2246.3</v>
      </c>
      <c r="S334" s="325">
        <v>118.94</v>
      </c>
      <c r="T334" s="332">
        <f t="shared" si="17"/>
        <v>2127.36</v>
      </c>
      <c r="U334" s="333"/>
      <c r="V334" s="325">
        <v>71.96</v>
      </c>
      <c r="W334" s="325">
        <v>2.81</v>
      </c>
      <c r="X334" s="325"/>
      <c r="Y334" s="325">
        <v>4.72</v>
      </c>
    </row>
    <row r="335" spans="1:25" ht="18.75" customHeight="1">
      <c r="A335" s="322" t="s">
        <v>1245</v>
      </c>
      <c r="B335" s="323" t="s">
        <v>1246</v>
      </c>
      <c r="C335" s="322" t="s">
        <v>1247</v>
      </c>
      <c r="D335" s="323" t="s">
        <v>219</v>
      </c>
      <c r="E335" s="324" t="s">
        <v>204</v>
      </c>
      <c r="F335" s="325">
        <v>2475.01</v>
      </c>
      <c r="G335" s="325"/>
      <c r="H335" s="326"/>
      <c r="I335" s="329"/>
      <c r="J335" s="333"/>
      <c r="K335" s="329">
        <v>1118</v>
      </c>
      <c r="L335" s="330"/>
      <c r="M335" s="331">
        <f t="shared" si="15"/>
        <v>3593.01</v>
      </c>
      <c r="N335" s="326"/>
      <c r="O335" s="326"/>
      <c r="P335" s="326"/>
      <c r="Q335" s="326"/>
      <c r="R335" s="332">
        <f t="shared" si="16"/>
        <v>3593.01</v>
      </c>
      <c r="S335" s="325">
        <v>112.37</v>
      </c>
      <c r="T335" s="332">
        <f t="shared" si="17"/>
        <v>3480.6400000000003</v>
      </c>
      <c r="U335" s="333"/>
      <c r="V335" s="325">
        <v>67.5</v>
      </c>
      <c r="W335" s="325">
        <v>2.65</v>
      </c>
      <c r="X335" s="325"/>
      <c r="Y335" s="325">
        <v>4.42</v>
      </c>
    </row>
    <row r="336" spans="1:25" ht="18.75" customHeight="1">
      <c r="A336" s="322" t="s">
        <v>1248</v>
      </c>
      <c r="B336" s="323" t="s">
        <v>1249</v>
      </c>
      <c r="C336" s="322" t="s">
        <v>1250</v>
      </c>
      <c r="D336" s="323" t="s">
        <v>235</v>
      </c>
      <c r="E336" s="324" t="s">
        <v>236</v>
      </c>
      <c r="F336" s="325">
        <v>796.1</v>
      </c>
      <c r="G336" s="325">
        <v>441.93</v>
      </c>
      <c r="H336" s="326"/>
      <c r="I336" s="329"/>
      <c r="J336" s="333"/>
      <c r="K336" s="329">
        <v>1118</v>
      </c>
      <c r="L336" s="330"/>
      <c r="M336" s="331">
        <f t="shared" si="15"/>
        <v>2356.0299999999997</v>
      </c>
      <c r="N336" s="326"/>
      <c r="O336" s="326"/>
      <c r="P336" s="326"/>
      <c r="Q336" s="326"/>
      <c r="R336" s="332">
        <f t="shared" si="16"/>
        <v>2356.0299999999997</v>
      </c>
      <c r="S336" s="325">
        <v>1324.8899999999999</v>
      </c>
      <c r="T336" s="332">
        <f t="shared" si="17"/>
        <v>1031.1399999999999</v>
      </c>
      <c r="U336" s="333"/>
      <c r="V336" s="325">
        <v>71.37</v>
      </c>
      <c r="W336" s="325">
        <v>2.78</v>
      </c>
      <c r="X336" s="325"/>
      <c r="Y336" s="325">
        <v>4.68</v>
      </c>
    </row>
    <row r="337" spans="1:25" ht="18.75" customHeight="1">
      <c r="A337" s="322" t="s">
        <v>1251</v>
      </c>
      <c r="B337" s="323" t="s">
        <v>1252</v>
      </c>
      <c r="C337" s="322" t="s">
        <v>1253</v>
      </c>
      <c r="D337" s="323" t="s">
        <v>245</v>
      </c>
      <c r="E337" s="324" t="s">
        <v>249</v>
      </c>
      <c r="F337" s="325">
        <v>836.63</v>
      </c>
      <c r="G337" s="325"/>
      <c r="H337" s="326"/>
      <c r="I337" s="329"/>
      <c r="J337" s="333"/>
      <c r="K337" s="329">
        <v>2458</v>
      </c>
      <c r="L337" s="330"/>
      <c r="M337" s="331">
        <f t="shared" si="15"/>
        <v>3294.63</v>
      </c>
      <c r="N337" s="326"/>
      <c r="O337" s="326"/>
      <c r="P337" s="326"/>
      <c r="Q337" s="326"/>
      <c r="R337" s="332">
        <f t="shared" si="16"/>
        <v>3294.63</v>
      </c>
      <c r="S337" s="325">
        <v>458.07</v>
      </c>
      <c r="T337" s="332">
        <f t="shared" si="17"/>
        <v>2836.56</v>
      </c>
      <c r="U337" s="333"/>
      <c r="V337" s="325">
        <v>73.88</v>
      </c>
      <c r="W337" s="325"/>
      <c r="X337" s="325">
        <v>1.25</v>
      </c>
      <c r="Y337" s="325">
        <v>4.84</v>
      </c>
    </row>
    <row r="338" spans="1:25" ht="18.75" customHeight="1">
      <c r="A338" s="322" t="s">
        <v>1254</v>
      </c>
      <c r="B338" s="323" t="s">
        <v>1255</v>
      </c>
      <c r="C338" s="322" t="s">
        <v>1256</v>
      </c>
      <c r="D338" s="323" t="s">
        <v>219</v>
      </c>
      <c r="E338" s="324" t="s">
        <v>434</v>
      </c>
      <c r="F338" s="325">
        <v>797.67</v>
      </c>
      <c r="G338" s="325"/>
      <c r="H338" s="326"/>
      <c r="I338" s="329"/>
      <c r="J338" s="333"/>
      <c r="K338" s="329">
        <v>1118</v>
      </c>
      <c r="L338" s="330"/>
      <c r="M338" s="331">
        <f t="shared" si="15"/>
        <v>1915.67</v>
      </c>
      <c r="N338" s="326"/>
      <c r="O338" s="326"/>
      <c r="P338" s="326"/>
      <c r="Q338" s="326"/>
      <c r="R338" s="332">
        <f t="shared" si="16"/>
        <v>1915.67</v>
      </c>
      <c r="S338" s="325">
        <v>115.33000000000001</v>
      </c>
      <c r="T338" s="332">
        <f t="shared" si="17"/>
        <v>1800.3400000000001</v>
      </c>
      <c r="U338" s="333"/>
      <c r="V338" s="325">
        <v>71.51</v>
      </c>
      <c r="W338" s="325">
        <v>2.78</v>
      </c>
      <c r="X338" s="325"/>
      <c r="Y338" s="325">
        <v>4.69</v>
      </c>
    </row>
    <row r="339" spans="1:25" ht="18.75" customHeight="1">
      <c r="A339" s="322" t="s">
        <v>1257</v>
      </c>
      <c r="B339" s="323" t="s">
        <v>1258</v>
      </c>
      <c r="C339" s="322" t="s">
        <v>1259</v>
      </c>
      <c r="D339" s="323" t="s">
        <v>203</v>
      </c>
      <c r="E339" s="324" t="s">
        <v>236</v>
      </c>
      <c r="F339" s="325">
        <v>796.0200000000001</v>
      </c>
      <c r="G339" s="325">
        <v>489.49</v>
      </c>
      <c r="H339" s="326"/>
      <c r="I339" s="329"/>
      <c r="J339" s="333"/>
      <c r="K339" s="329">
        <v>1118</v>
      </c>
      <c r="L339" s="330"/>
      <c r="M339" s="331">
        <f t="shared" si="15"/>
        <v>2403.51</v>
      </c>
      <c r="N339" s="326"/>
      <c r="O339" s="326"/>
      <c r="P339" s="326"/>
      <c r="Q339" s="326"/>
      <c r="R339" s="332">
        <f t="shared" si="16"/>
        <v>2403.51</v>
      </c>
      <c r="S339" s="325">
        <v>489.65999999999997</v>
      </c>
      <c r="T339" s="332">
        <f t="shared" si="17"/>
        <v>1913.8500000000004</v>
      </c>
      <c r="U339" s="333"/>
      <c r="V339" s="325">
        <v>71.36</v>
      </c>
      <c r="W339" s="325"/>
      <c r="X339" s="325">
        <v>1.19</v>
      </c>
      <c r="Y339" s="325">
        <v>4.68</v>
      </c>
    </row>
    <row r="340" spans="1:25" ht="18.75" customHeight="1">
      <c r="A340" s="322" t="s">
        <v>1260</v>
      </c>
      <c r="B340" s="323" t="s">
        <v>1261</v>
      </c>
      <c r="C340" s="322" t="s">
        <v>1262</v>
      </c>
      <c r="D340" s="323" t="s">
        <v>245</v>
      </c>
      <c r="E340" s="324" t="s">
        <v>966</v>
      </c>
      <c r="F340" s="325">
        <v>975.01</v>
      </c>
      <c r="G340" s="325"/>
      <c r="H340" s="326"/>
      <c r="I340" s="329"/>
      <c r="J340" s="333"/>
      <c r="K340" s="329"/>
      <c r="L340" s="330"/>
      <c r="M340" s="331">
        <f t="shared" si="15"/>
        <v>975.01</v>
      </c>
      <c r="N340" s="326"/>
      <c r="O340" s="326"/>
      <c r="P340" s="326"/>
      <c r="Q340" s="326"/>
      <c r="R340" s="332">
        <f t="shared" si="16"/>
        <v>975.01</v>
      </c>
      <c r="S340" s="325">
        <v>381.3</v>
      </c>
      <c r="T340" s="332">
        <f t="shared" si="17"/>
        <v>593.71</v>
      </c>
      <c r="U340" s="333"/>
      <c r="V340" s="325">
        <v>84.63</v>
      </c>
      <c r="W340" s="325">
        <v>3.4</v>
      </c>
      <c r="X340" s="325"/>
      <c r="Y340" s="325">
        <v>5.55</v>
      </c>
    </row>
    <row r="341" spans="1:25" ht="18.75" customHeight="1">
      <c r="A341" s="322" t="s">
        <v>1263</v>
      </c>
      <c r="B341" s="323" t="s">
        <v>1264</v>
      </c>
      <c r="C341" s="322" t="s">
        <v>1265</v>
      </c>
      <c r="D341" s="323" t="s">
        <v>197</v>
      </c>
      <c r="E341" s="324" t="s">
        <v>204</v>
      </c>
      <c r="F341" s="325">
        <v>809.78</v>
      </c>
      <c r="G341" s="325">
        <v>551.94</v>
      </c>
      <c r="H341" s="326"/>
      <c r="I341" s="329"/>
      <c r="J341" s="333"/>
      <c r="K341" s="329">
        <v>1118</v>
      </c>
      <c r="L341" s="330"/>
      <c r="M341" s="331">
        <f t="shared" si="15"/>
        <v>2479.7200000000003</v>
      </c>
      <c r="N341" s="326"/>
      <c r="O341" s="326"/>
      <c r="P341" s="326"/>
      <c r="Q341" s="326"/>
      <c r="R341" s="332">
        <f t="shared" si="16"/>
        <v>2479.7200000000003</v>
      </c>
      <c r="S341" s="325">
        <v>1019.52</v>
      </c>
      <c r="T341" s="332">
        <f t="shared" si="17"/>
        <v>1460.2000000000003</v>
      </c>
      <c r="U341" s="333"/>
      <c r="V341" s="325">
        <v>71.92</v>
      </c>
      <c r="W341" s="325">
        <v>2.82</v>
      </c>
      <c r="X341" s="325"/>
      <c r="Y341" s="325">
        <v>4.71</v>
      </c>
    </row>
    <row r="342" spans="1:25" ht="18.75" customHeight="1">
      <c r="A342" s="322" t="s">
        <v>1266</v>
      </c>
      <c r="B342" s="323" t="s">
        <v>1267</v>
      </c>
      <c r="C342" s="322" t="s">
        <v>1268</v>
      </c>
      <c r="D342" s="323" t="s">
        <v>219</v>
      </c>
      <c r="E342" s="324" t="s">
        <v>236</v>
      </c>
      <c r="F342" s="325">
        <v>700.03</v>
      </c>
      <c r="G342" s="325"/>
      <c r="H342" s="326"/>
      <c r="I342" s="329"/>
      <c r="J342" s="333"/>
      <c r="K342" s="329">
        <v>1118</v>
      </c>
      <c r="L342" s="330"/>
      <c r="M342" s="331">
        <f t="shared" si="15"/>
        <v>1818.03</v>
      </c>
      <c r="N342" s="326"/>
      <c r="O342" s="326"/>
      <c r="P342" s="326"/>
      <c r="Q342" s="326"/>
      <c r="R342" s="332">
        <f t="shared" si="16"/>
        <v>1818.03</v>
      </c>
      <c r="S342" s="325">
        <v>1395.53</v>
      </c>
      <c r="T342" s="332">
        <f t="shared" si="17"/>
        <v>422.5</v>
      </c>
      <c r="U342" s="333"/>
      <c r="V342" s="325">
        <v>62.72</v>
      </c>
      <c r="W342" s="325">
        <v>2.44</v>
      </c>
      <c r="X342" s="325"/>
      <c r="Y342" s="325">
        <v>4.11</v>
      </c>
    </row>
    <row r="343" spans="1:25" ht="18.75" customHeight="1">
      <c r="A343" s="322" t="s">
        <v>1269</v>
      </c>
      <c r="B343" s="323" t="s">
        <v>1270</v>
      </c>
      <c r="C343" s="322" t="s">
        <v>1271</v>
      </c>
      <c r="D343" s="323" t="s">
        <v>245</v>
      </c>
      <c r="E343" s="324" t="s">
        <v>291</v>
      </c>
      <c r="F343" s="325">
        <v>808.08</v>
      </c>
      <c r="G343" s="325"/>
      <c r="H343" s="326"/>
      <c r="I343" s="329">
        <v>2458</v>
      </c>
      <c r="J343" s="333"/>
      <c r="K343" s="329"/>
      <c r="L343" s="330"/>
      <c r="M343" s="331">
        <f t="shared" si="15"/>
        <v>3266.08</v>
      </c>
      <c r="N343" s="326"/>
      <c r="O343" s="326"/>
      <c r="P343" s="326"/>
      <c r="Q343" s="326"/>
      <c r="R343" s="332">
        <f t="shared" si="16"/>
        <v>3266.08</v>
      </c>
      <c r="S343" s="325">
        <v>979.15</v>
      </c>
      <c r="T343" s="332">
        <f t="shared" si="17"/>
        <v>2286.93</v>
      </c>
      <c r="U343" s="333"/>
      <c r="V343" s="325">
        <v>72.45</v>
      </c>
      <c r="W343" s="325"/>
      <c r="X343" s="325">
        <v>1.21</v>
      </c>
      <c r="Y343" s="325">
        <v>4.75</v>
      </c>
    </row>
    <row r="344" spans="1:25" ht="18.75" customHeight="1">
      <c r="A344" s="322" t="s">
        <v>1272</v>
      </c>
      <c r="B344" s="323" t="s">
        <v>1273</v>
      </c>
      <c r="C344" s="322" t="s">
        <v>1274</v>
      </c>
      <c r="D344" s="323" t="s">
        <v>192</v>
      </c>
      <c r="E344" s="324" t="s">
        <v>286</v>
      </c>
      <c r="F344" s="325">
        <v>940.96</v>
      </c>
      <c r="G344" s="325">
        <v>528.31</v>
      </c>
      <c r="H344" s="326"/>
      <c r="I344" s="329"/>
      <c r="J344" s="333"/>
      <c r="K344" s="329">
        <v>1118</v>
      </c>
      <c r="L344" s="330"/>
      <c r="M344" s="331">
        <f t="shared" si="15"/>
        <v>2587.27</v>
      </c>
      <c r="N344" s="326"/>
      <c r="O344" s="326"/>
      <c r="P344" s="326"/>
      <c r="Q344" s="326"/>
      <c r="R344" s="332">
        <f t="shared" si="16"/>
        <v>2587.27</v>
      </c>
      <c r="S344" s="325">
        <v>174.38000000000002</v>
      </c>
      <c r="T344" s="332">
        <f t="shared" si="17"/>
        <v>2412.89</v>
      </c>
      <c r="U344" s="333"/>
      <c r="V344" s="325">
        <v>81.92</v>
      </c>
      <c r="W344" s="325">
        <v>3.28</v>
      </c>
      <c r="X344" s="325"/>
      <c r="Y344" s="325">
        <v>5.37</v>
      </c>
    </row>
    <row r="345" spans="1:25" ht="18.75" customHeight="1">
      <c r="A345" s="322" t="s">
        <v>1275</v>
      </c>
      <c r="B345" s="323" t="s">
        <v>1276</v>
      </c>
      <c r="C345" s="322" t="s">
        <v>1277</v>
      </c>
      <c r="D345" s="323" t="s">
        <v>197</v>
      </c>
      <c r="E345" s="324" t="s">
        <v>204</v>
      </c>
      <c r="F345" s="325">
        <v>824.22</v>
      </c>
      <c r="G345" s="325">
        <v>528.16</v>
      </c>
      <c r="H345" s="326"/>
      <c r="I345" s="329"/>
      <c r="J345" s="333"/>
      <c r="K345" s="329">
        <v>1118</v>
      </c>
      <c r="L345" s="330"/>
      <c r="M345" s="331">
        <f t="shared" si="15"/>
        <v>2470.38</v>
      </c>
      <c r="N345" s="326"/>
      <c r="O345" s="326"/>
      <c r="P345" s="326"/>
      <c r="Q345" s="326"/>
      <c r="R345" s="332">
        <f t="shared" si="16"/>
        <v>2470.38</v>
      </c>
      <c r="S345" s="325">
        <v>1502.12</v>
      </c>
      <c r="T345" s="332">
        <f t="shared" si="17"/>
        <v>968.2600000000002</v>
      </c>
      <c r="U345" s="333"/>
      <c r="V345" s="325">
        <v>73.22</v>
      </c>
      <c r="W345" s="325">
        <v>2.87</v>
      </c>
      <c r="X345" s="325"/>
      <c r="Y345" s="325">
        <v>4.8</v>
      </c>
    </row>
    <row r="346" spans="1:25" ht="18.75" customHeight="1">
      <c r="A346" s="322" t="s">
        <v>1278</v>
      </c>
      <c r="B346" s="323" t="s">
        <v>1279</v>
      </c>
      <c r="C346" s="322" t="s">
        <v>1280</v>
      </c>
      <c r="D346" s="323" t="s">
        <v>235</v>
      </c>
      <c r="E346" s="324" t="s">
        <v>236</v>
      </c>
      <c r="F346" s="325">
        <v>806.76</v>
      </c>
      <c r="G346" s="325"/>
      <c r="H346" s="326"/>
      <c r="I346" s="329"/>
      <c r="J346" s="333"/>
      <c r="K346" s="329">
        <v>1118</v>
      </c>
      <c r="L346" s="330"/>
      <c r="M346" s="331">
        <f t="shared" si="15"/>
        <v>1924.76</v>
      </c>
      <c r="N346" s="326"/>
      <c r="O346" s="326"/>
      <c r="P346" s="326"/>
      <c r="Q346" s="326"/>
      <c r="R346" s="332">
        <f t="shared" si="16"/>
        <v>1924.76</v>
      </c>
      <c r="S346" s="325">
        <v>171.48000000000002</v>
      </c>
      <c r="T346" s="332">
        <f t="shared" si="17"/>
        <v>1753.28</v>
      </c>
      <c r="U346" s="333"/>
      <c r="V346" s="325">
        <v>72.33</v>
      </c>
      <c r="W346" s="325">
        <v>2.81</v>
      </c>
      <c r="X346" s="325"/>
      <c r="Y346" s="325">
        <v>4.74</v>
      </c>
    </row>
    <row r="347" spans="1:25" ht="18.75" customHeight="1">
      <c r="A347" s="322" t="s">
        <v>1281</v>
      </c>
      <c r="B347" s="323" t="s">
        <v>1282</v>
      </c>
      <c r="C347" s="322" t="s">
        <v>1283</v>
      </c>
      <c r="D347" s="323" t="s">
        <v>675</v>
      </c>
      <c r="E347" s="324" t="s">
        <v>254</v>
      </c>
      <c r="F347" s="325">
        <v>939.1700000000001</v>
      </c>
      <c r="G347" s="325"/>
      <c r="H347" s="326"/>
      <c r="I347" s="329"/>
      <c r="J347" s="333"/>
      <c r="K347" s="329">
        <v>1118</v>
      </c>
      <c r="L347" s="330"/>
      <c r="M347" s="331">
        <f t="shared" si="15"/>
        <v>2057.17</v>
      </c>
      <c r="N347" s="326"/>
      <c r="O347" s="326"/>
      <c r="P347" s="326"/>
      <c r="Q347" s="326"/>
      <c r="R347" s="332">
        <f t="shared" si="16"/>
        <v>2057.17</v>
      </c>
      <c r="S347" s="325">
        <v>219.71</v>
      </c>
      <c r="T347" s="332">
        <f t="shared" si="17"/>
        <v>1837.46</v>
      </c>
      <c r="U347" s="333"/>
      <c r="V347" s="325">
        <v>76.6</v>
      </c>
      <c r="W347" s="325">
        <v>3.1</v>
      </c>
      <c r="X347" s="325"/>
      <c r="Y347" s="325">
        <v>5.02</v>
      </c>
    </row>
    <row r="348" spans="1:25" ht="18.75" customHeight="1">
      <c r="A348" s="322" t="s">
        <v>1284</v>
      </c>
      <c r="B348" s="323" t="s">
        <v>1285</v>
      </c>
      <c r="C348" s="322" t="s">
        <v>1286</v>
      </c>
      <c r="D348" s="323" t="s">
        <v>197</v>
      </c>
      <c r="E348" s="324" t="s">
        <v>225</v>
      </c>
      <c r="F348" s="325">
        <v>805.1999999999999</v>
      </c>
      <c r="G348" s="325">
        <v>34.71</v>
      </c>
      <c r="H348" s="326"/>
      <c r="I348" s="329"/>
      <c r="J348" s="333"/>
      <c r="K348" s="329">
        <v>1118</v>
      </c>
      <c r="L348" s="330"/>
      <c r="M348" s="331">
        <f t="shared" si="15"/>
        <v>1957.9099999999999</v>
      </c>
      <c r="N348" s="326"/>
      <c r="O348" s="326"/>
      <c r="P348" s="326"/>
      <c r="Q348" s="326"/>
      <c r="R348" s="332">
        <f t="shared" si="16"/>
        <v>1957.9099999999999</v>
      </c>
      <c r="S348" s="325">
        <v>105.77</v>
      </c>
      <c r="T348" s="332">
        <f t="shared" si="17"/>
        <v>1852.1399999999999</v>
      </c>
      <c r="U348" s="333"/>
      <c r="V348" s="325">
        <v>72.19</v>
      </c>
      <c r="W348" s="325">
        <v>2.81</v>
      </c>
      <c r="X348" s="325"/>
      <c r="Y348" s="325">
        <v>4.73</v>
      </c>
    </row>
    <row r="349" spans="1:25" ht="18.75" customHeight="1">
      <c r="A349" s="322" t="s">
        <v>1287</v>
      </c>
      <c r="B349" s="323" t="s">
        <v>1288</v>
      </c>
      <c r="C349" s="322" t="s">
        <v>1289</v>
      </c>
      <c r="D349" s="323" t="s">
        <v>1290</v>
      </c>
      <c r="E349" s="324" t="s">
        <v>204</v>
      </c>
      <c r="F349" s="325">
        <v>823.52</v>
      </c>
      <c r="G349" s="325"/>
      <c r="H349" s="326"/>
      <c r="I349" s="329"/>
      <c r="J349" s="333"/>
      <c r="K349" s="329">
        <v>1118</v>
      </c>
      <c r="L349" s="330"/>
      <c r="M349" s="331">
        <f t="shared" si="15"/>
        <v>1941.52</v>
      </c>
      <c r="N349" s="326"/>
      <c r="O349" s="326"/>
      <c r="P349" s="326"/>
      <c r="Q349" s="326"/>
      <c r="R349" s="332">
        <f t="shared" si="16"/>
        <v>1941.52</v>
      </c>
      <c r="S349" s="325">
        <v>375.76</v>
      </c>
      <c r="T349" s="332">
        <f t="shared" si="17"/>
        <v>1565.76</v>
      </c>
      <c r="U349" s="333"/>
      <c r="V349" s="325">
        <v>73.15</v>
      </c>
      <c r="W349" s="325">
        <v>2.87</v>
      </c>
      <c r="X349" s="325"/>
      <c r="Y349" s="325">
        <v>4.8</v>
      </c>
    </row>
    <row r="350" spans="1:25" ht="18.75" customHeight="1">
      <c r="A350" s="322" t="s">
        <v>1291</v>
      </c>
      <c r="B350" s="323" t="s">
        <v>1292</v>
      </c>
      <c r="C350" s="322" t="s">
        <v>1293</v>
      </c>
      <c r="D350" s="323" t="s">
        <v>253</v>
      </c>
      <c r="E350" s="324" t="s">
        <v>254</v>
      </c>
      <c r="F350" s="325">
        <v>956.2799999999999</v>
      </c>
      <c r="G350" s="325"/>
      <c r="H350" s="326"/>
      <c r="I350" s="329"/>
      <c r="J350" s="333"/>
      <c r="K350" s="329">
        <v>1118</v>
      </c>
      <c r="L350" s="330"/>
      <c r="M350" s="331">
        <f t="shared" si="15"/>
        <v>2074.2799999999997</v>
      </c>
      <c r="N350" s="326"/>
      <c r="O350" s="326"/>
      <c r="P350" s="326"/>
      <c r="Q350" s="326"/>
      <c r="R350" s="332">
        <f t="shared" si="16"/>
        <v>2074.2799999999997</v>
      </c>
      <c r="S350" s="325">
        <v>583.44</v>
      </c>
      <c r="T350" s="332">
        <f t="shared" si="17"/>
        <v>1490.8399999999997</v>
      </c>
      <c r="U350" s="333"/>
      <c r="V350" s="325">
        <v>78.14</v>
      </c>
      <c r="W350" s="325">
        <v>3.16</v>
      </c>
      <c r="X350" s="325"/>
      <c r="Y350" s="325">
        <v>5.12</v>
      </c>
    </row>
    <row r="351" spans="1:25" ht="18.75" customHeight="1">
      <c r="A351" s="322" t="s">
        <v>1294</v>
      </c>
      <c r="B351" s="323" t="s">
        <v>1295</v>
      </c>
      <c r="C351" s="322" t="s">
        <v>1296</v>
      </c>
      <c r="D351" s="323" t="s">
        <v>197</v>
      </c>
      <c r="E351" s="324" t="s">
        <v>204</v>
      </c>
      <c r="F351" s="325">
        <v>821.22</v>
      </c>
      <c r="G351" s="325">
        <v>551.94</v>
      </c>
      <c r="H351" s="326"/>
      <c r="I351" s="329"/>
      <c r="J351" s="333"/>
      <c r="K351" s="329">
        <v>1118</v>
      </c>
      <c r="L351" s="330"/>
      <c r="M351" s="331">
        <f t="shared" si="15"/>
        <v>2491.16</v>
      </c>
      <c r="N351" s="326"/>
      <c r="O351" s="326"/>
      <c r="P351" s="326"/>
      <c r="Q351" s="326"/>
      <c r="R351" s="332">
        <f t="shared" si="16"/>
        <v>2491.16</v>
      </c>
      <c r="S351" s="325">
        <v>110.37</v>
      </c>
      <c r="T351" s="332">
        <f t="shared" si="17"/>
        <v>2380.79</v>
      </c>
      <c r="U351" s="333"/>
      <c r="V351" s="325">
        <v>72.95</v>
      </c>
      <c r="W351" s="325">
        <v>2.86</v>
      </c>
      <c r="X351" s="325"/>
      <c r="Y351" s="325">
        <v>4.78</v>
      </c>
    </row>
    <row r="352" spans="1:25" ht="18.75" customHeight="1">
      <c r="A352" s="322" t="s">
        <v>1297</v>
      </c>
      <c r="B352" s="323" t="s">
        <v>1298</v>
      </c>
      <c r="C352" s="322" t="s">
        <v>1299</v>
      </c>
      <c r="D352" s="323" t="s">
        <v>197</v>
      </c>
      <c r="E352" s="324" t="s">
        <v>204</v>
      </c>
      <c r="F352" s="325">
        <v>10.7</v>
      </c>
      <c r="G352" s="325"/>
      <c r="H352" s="326"/>
      <c r="I352" s="329"/>
      <c r="J352" s="333"/>
      <c r="K352" s="329">
        <v>1118</v>
      </c>
      <c r="L352" s="330"/>
      <c r="M352" s="331">
        <f t="shared" si="15"/>
        <v>1128.7</v>
      </c>
      <c r="N352" s="326"/>
      <c r="O352" s="326"/>
      <c r="P352" s="326"/>
      <c r="Q352" s="326"/>
      <c r="R352" s="332">
        <f t="shared" si="16"/>
        <v>1128.7</v>
      </c>
      <c r="S352" s="325">
        <v>74</v>
      </c>
      <c r="T352" s="332">
        <f t="shared" si="17"/>
        <v>1054.7</v>
      </c>
      <c r="U352" s="333"/>
      <c r="V352" s="325"/>
      <c r="W352" s="325"/>
      <c r="X352" s="325"/>
      <c r="Y352" s="325"/>
    </row>
    <row r="353" spans="1:25" ht="18.75" customHeight="1">
      <c r="A353" s="322" t="s">
        <v>1300</v>
      </c>
      <c r="B353" s="323" t="s">
        <v>1301</v>
      </c>
      <c r="C353" s="322" t="s">
        <v>1302</v>
      </c>
      <c r="D353" s="323" t="s">
        <v>197</v>
      </c>
      <c r="E353" s="324" t="s">
        <v>204</v>
      </c>
      <c r="F353" s="325">
        <v>814.76</v>
      </c>
      <c r="G353" s="325"/>
      <c r="H353" s="326"/>
      <c r="I353" s="329"/>
      <c r="J353" s="333"/>
      <c r="K353" s="329">
        <v>1118</v>
      </c>
      <c r="L353" s="330"/>
      <c r="M353" s="331">
        <f t="shared" si="15"/>
        <v>1932.76</v>
      </c>
      <c r="N353" s="326"/>
      <c r="O353" s="326"/>
      <c r="P353" s="326"/>
      <c r="Q353" s="326"/>
      <c r="R353" s="332">
        <f t="shared" si="16"/>
        <v>1932.76</v>
      </c>
      <c r="S353" s="325">
        <v>119.53</v>
      </c>
      <c r="T353" s="332">
        <f t="shared" si="17"/>
        <v>1813.23</v>
      </c>
      <c r="U353" s="333"/>
      <c r="V353" s="325">
        <v>72.37</v>
      </c>
      <c r="W353" s="325">
        <v>2.84</v>
      </c>
      <c r="X353" s="325"/>
      <c r="Y353" s="325">
        <v>4.74</v>
      </c>
    </row>
    <row r="354" spans="1:25" ht="18.75" customHeight="1">
      <c r="A354" s="322" t="s">
        <v>1303</v>
      </c>
      <c r="B354" s="323" t="s">
        <v>1304</v>
      </c>
      <c r="C354" s="322" t="s">
        <v>1305</v>
      </c>
      <c r="D354" s="323" t="s">
        <v>192</v>
      </c>
      <c r="E354" s="324" t="s">
        <v>286</v>
      </c>
      <c r="F354" s="325">
        <v>0</v>
      </c>
      <c r="G354" s="325"/>
      <c r="H354" s="326"/>
      <c r="I354" s="329"/>
      <c r="J354" s="333"/>
      <c r="K354" s="329"/>
      <c r="L354" s="330"/>
      <c r="M354" s="331">
        <f t="shared" si="15"/>
        <v>0</v>
      </c>
      <c r="N354" s="326"/>
      <c r="O354" s="326"/>
      <c r="P354" s="326"/>
      <c r="Q354" s="326"/>
      <c r="R354" s="332">
        <f t="shared" si="16"/>
        <v>0</v>
      </c>
      <c r="S354" s="325">
        <v>0</v>
      </c>
      <c r="T354" s="332">
        <f t="shared" si="17"/>
        <v>0</v>
      </c>
      <c r="U354" s="333"/>
      <c r="V354" s="325"/>
      <c r="W354" s="325"/>
      <c r="X354" s="325"/>
      <c r="Y354" s="325"/>
    </row>
    <row r="355" spans="1:25" ht="18.75" customHeight="1">
      <c r="A355" s="322" t="s">
        <v>1306</v>
      </c>
      <c r="B355" s="323" t="s">
        <v>1307</v>
      </c>
      <c r="C355" s="322" t="s">
        <v>1308</v>
      </c>
      <c r="D355" s="323" t="s">
        <v>235</v>
      </c>
      <c r="E355" s="324" t="s">
        <v>209</v>
      </c>
      <c r="F355" s="325">
        <v>805.2700000000001</v>
      </c>
      <c r="G355" s="325">
        <v>366.7</v>
      </c>
      <c r="H355" s="326"/>
      <c r="I355" s="329"/>
      <c r="J355" s="333"/>
      <c r="K355" s="329">
        <v>1118</v>
      </c>
      <c r="L355" s="330"/>
      <c r="M355" s="331">
        <f t="shared" si="15"/>
        <v>2289.9700000000003</v>
      </c>
      <c r="N355" s="326"/>
      <c r="O355" s="326"/>
      <c r="P355" s="326"/>
      <c r="Q355" s="326"/>
      <c r="R355" s="332">
        <f t="shared" si="16"/>
        <v>2289.9700000000003</v>
      </c>
      <c r="S355" s="325">
        <v>108.94</v>
      </c>
      <c r="T355" s="332">
        <f t="shared" si="17"/>
        <v>2181.03</v>
      </c>
      <c r="U355" s="333"/>
      <c r="V355" s="325">
        <v>71.96</v>
      </c>
      <c r="W355" s="325">
        <v>2.81</v>
      </c>
      <c r="X355" s="325"/>
      <c r="Y355" s="325">
        <v>4.72</v>
      </c>
    </row>
    <row r="356" spans="1:25" ht="18.75" customHeight="1">
      <c r="A356" s="322" t="s">
        <v>1309</v>
      </c>
      <c r="B356" s="323" t="s">
        <v>1310</v>
      </c>
      <c r="C356" s="322" t="s">
        <v>1311</v>
      </c>
      <c r="D356" s="323" t="s">
        <v>219</v>
      </c>
      <c r="E356" s="324" t="s">
        <v>434</v>
      </c>
      <c r="F356" s="325">
        <v>803.06</v>
      </c>
      <c r="G356" s="325"/>
      <c r="H356" s="326"/>
      <c r="I356" s="329"/>
      <c r="J356" s="333"/>
      <c r="K356" s="329">
        <v>2458</v>
      </c>
      <c r="L356" s="330"/>
      <c r="M356" s="331">
        <f t="shared" si="15"/>
        <v>3261.06</v>
      </c>
      <c r="N356" s="326"/>
      <c r="O356" s="326"/>
      <c r="P356" s="326"/>
      <c r="Q356" s="326"/>
      <c r="R356" s="332">
        <f t="shared" si="16"/>
        <v>3261.06</v>
      </c>
      <c r="S356" s="325">
        <v>1443.78</v>
      </c>
      <c r="T356" s="332">
        <f t="shared" si="17"/>
        <v>1817.28</v>
      </c>
      <c r="U356" s="333"/>
      <c r="V356" s="325">
        <v>72</v>
      </c>
      <c r="W356" s="325"/>
      <c r="X356" s="325">
        <v>1.2</v>
      </c>
      <c r="Y356" s="325">
        <v>4.72</v>
      </c>
    </row>
    <row r="357" spans="1:25" ht="18.75" customHeight="1">
      <c r="A357" s="322" t="s">
        <v>1312</v>
      </c>
      <c r="B357" s="323" t="s">
        <v>1313</v>
      </c>
      <c r="C357" s="322" t="s">
        <v>1314</v>
      </c>
      <c r="D357" s="323" t="s">
        <v>197</v>
      </c>
      <c r="E357" s="324" t="s">
        <v>249</v>
      </c>
      <c r="F357" s="325">
        <v>3350.88</v>
      </c>
      <c r="G357" s="325">
        <v>575.72</v>
      </c>
      <c r="H357" s="326"/>
      <c r="I357" s="329"/>
      <c r="J357" s="333"/>
      <c r="K357" s="329">
        <v>1118</v>
      </c>
      <c r="L357" s="330"/>
      <c r="M357" s="331">
        <f t="shared" si="15"/>
        <v>5044.6</v>
      </c>
      <c r="N357" s="326"/>
      <c r="O357" s="326"/>
      <c r="P357" s="326"/>
      <c r="Q357" s="326"/>
      <c r="R357" s="332">
        <f t="shared" si="16"/>
        <v>5044.6</v>
      </c>
      <c r="S357" s="325">
        <v>126.86</v>
      </c>
      <c r="T357" s="332">
        <f t="shared" si="17"/>
        <v>4917.740000000001</v>
      </c>
      <c r="U357" s="333"/>
      <c r="V357" s="325">
        <v>73.98</v>
      </c>
      <c r="W357" s="325">
        <v>2.92</v>
      </c>
      <c r="X357" s="325"/>
      <c r="Y357" s="325">
        <v>4.85</v>
      </c>
    </row>
    <row r="358" spans="1:25" ht="18.75" customHeight="1">
      <c r="A358" s="322" t="s">
        <v>1315</v>
      </c>
      <c r="B358" s="323" t="s">
        <v>1316</v>
      </c>
      <c r="C358" s="322" t="s">
        <v>1317</v>
      </c>
      <c r="D358" s="323" t="s">
        <v>360</v>
      </c>
      <c r="E358" s="324" t="s">
        <v>198</v>
      </c>
      <c r="F358" s="325">
        <v>813.67</v>
      </c>
      <c r="G358" s="325"/>
      <c r="H358" s="326"/>
      <c r="I358" s="329"/>
      <c r="J358" s="333"/>
      <c r="K358" s="329">
        <v>1118</v>
      </c>
      <c r="L358" s="330"/>
      <c r="M358" s="331">
        <f t="shared" si="15"/>
        <v>1931.67</v>
      </c>
      <c r="N358" s="326"/>
      <c r="O358" s="326"/>
      <c r="P358" s="326"/>
      <c r="Q358" s="326"/>
      <c r="R358" s="332">
        <f t="shared" si="16"/>
        <v>1931.67</v>
      </c>
      <c r="S358" s="325">
        <v>132.34</v>
      </c>
      <c r="T358" s="332">
        <f t="shared" si="17"/>
        <v>1799.3300000000002</v>
      </c>
      <c r="U358" s="333"/>
      <c r="V358" s="325">
        <v>72.95</v>
      </c>
      <c r="W358" s="325"/>
      <c r="X358" s="325">
        <v>1.22</v>
      </c>
      <c r="Y358" s="325">
        <v>4.78</v>
      </c>
    </row>
    <row r="359" spans="1:25" ht="18.75" customHeight="1">
      <c r="A359" s="322" t="s">
        <v>1318</v>
      </c>
      <c r="B359" s="323" t="s">
        <v>1319</v>
      </c>
      <c r="C359" s="322" t="s">
        <v>1320</v>
      </c>
      <c r="D359" s="323" t="s">
        <v>197</v>
      </c>
      <c r="E359" s="324" t="s">
        <v>204</v>
      </c>
      <c r="F359" s="325">
        <v>807.86</v>
      </c>
      <c r="G359" s="325">
        <v>551.94</v>
      </c>
      <c r="H359" s="326"/>
      <c r="I359" s="329"/>
      <c r="J359" s="333"/>
      <c r="K359" s="329">
        <v>1118</v>
      </c>
      <c r="L359" s="330"/>
      <c r="M359" s="331">
        <f t="shared" si="15"/>
        <v>2477.8</v>
      </c>
      <c r="N359" s="326"/>
      <c r="O359" s="326"/>
      <c r="P359" s="326"/>
      <c r="Q359" s="326"/>
      <c r="R359" s="332">
        <f t="shared" si="16"/>
        <v>2477.8</v>
      </c>
      <c r="S359" s="325">
        <v>2339.31</v>
      </c>
      <c r="T359" s="332">
        <f t="shared" si="17"/>
        <v>138.49000000000024</v>
      </c>
      <c r="U359" s="333"/>
      <c r="V359" s="325">
        <v>71.74</v>
      </c>
      <c r="W359" s="325">
        <v>2.82</v>
      </c>
      <c r="X359" s="325"/>
      <c r="Y359" s="325">
        <v>4.7</v>
      </c>
    </row>
    <row r="360" spans="1:25" ht="18.75" customHeight="1">
      <c r="A360" s="322" t="s">
        <v>1321</v>
      </c>
      <c r="B360" s="323" t="s">
        <v>1322</v>
      </c>
      <c r="C360" s="322" t="s">
        <v>1323</v>
      </c>
      <c r="D360" s="323" t="s">
        <v>213</v>
      </c>
      <c r="E360" s="324" t="s">
        <v>214</v>
      </c>
      <c r="F360" s="325">
        <v>940.2399999999999</v>
      </c>
      <c r="G360" s="325">
        <v>955.2</v>
      </c>
      <c r="H360" s="326"/>
      <c r="I360" s="329"/>
      <c r="J360" s="333"/>
      <c r="K360" s="329">
        <v>1118</v>
      </c>
      <c r="L360" s="330"/>
      <c r="M360" s="331">
        <f t="shared" si="15"/>
        <v>3013.44</v>
      </c>
      <c r="N360" s="326"/>
      <c r="O360" s="326"/>
      <c r="P360" s="326"/>
      <c r="Q360" s="326"/>
      <c r="R360" s="332">
        <f t="shared" si="16"/>
        <v>3013.44</v>
      </c>
      <c r="S360" s="325">
        <v>1998.6399999999999</v>
      </c>
      <c r="T360" s="332">
        <f t="shared" si="17"/>
        <v>1014.8000000000002</v>
      </c>
      <c r="U360" s="333"/>
      <c r="V360" s="325">
        <v>76.69</v>
      </c>
      <c r="W360" s="325">
        <v>3.1</v>
      </c>
      <c r="X360" s="325"/>
      <c r="Y360" s="325">
        <v>5.03</v>
      </c>
    </row>
    <row r="361" spans="1:25" ht="18.75" customHeight="1">
      <c r="A361" s="322" t="s">
        <v>1324</v>
      </c>
      <c r="B361" s="323" t="s">
        <v>1325</v>
      </c>
      <c r="C361" s="322" t="s">
        <v>1326</v>
      </c>
      <c r="D361" s="323" t="s">
        <v>197</v>
      </c>
      <c r="E361" s="324" t="s">
        <v>204</v>
      </c>
      <c r="F361" s="325">
        <v>821.84</v>
      </c>
      <c r="G361" s="325">
        <v>551.94</v>
      </c>
      <c r="H361" s="326"/>
      <c r="I361" s="329"/>
      <c r="J361" s="333"/>
      <c r="K361" s="329">
        <v>1118</v>
      </c>
      <c r="L361" s="330"/>
      <c r="M361" s="331">
        <f t="shared" si="15"/>
        <v>2491.78</v>
      </c>
      <c r="N361" s="326"/>
      <c r="O361" s="326"/>
      <c r="P361" s="326"/>
      <c r="Q361" s="326"/>
      <c r="R361" s="332">
        <f t="shared" si="16"/>
        <v>2491.78</v>
      </c>
      <c r="S361" s="325">
        <v>1099.45</v>
      </c>
      <c r="T361" s="332">
        <f t="shared" si="17"/>
        <v>1392.3300000000002</v>
      </c>
      <c r="U361" s="333"/>
      <c r="V361" s="325">
        <v>73</v>
      </c>
      <c r="W361" s="325">
        <v>2.87</v>
      </c>
      <c r="X361" s="325"/>
      <c r="Y361" s="325">
        <v>4.79</v>
      </c>
    </row>
    <row r="362" spans="1:25" ht="18.75" customHeight="1">
      <c r="A362" s="322" t="s">
        <v>1327</v>
      </c>
      <c r="B362" s="323" t="s">
        <v>1328</v>
      </c>
      <c r="C362" s="322" t="s">
        <v>1329</v>
      </c>
      <c r="D362" s="323" t="s">
        <v>482</v>
      </c>
      <c r="E362" s="324" t="s">
        <v>269</v>
      </c>
      <c r="F362" s="325">
        <v>939.83</v>
      </c>
      <c r="G362" s="325">
        <v>676.6</v>
      </c>
      <c r="H362" s="326"/>
      <c r="I362" s="329"/>
      <c r="J362" s="333"/>
      <c r="K362" s="329">
        <v>1118</v>
      </c>
      <c r="L362" s="330"/>
      <c r="M362" s="331">
        <f t="shared" si="15"/>
        <v>2734.4300000000003</v>
      </c>
      <c r="N362" s="326"/>
      <c r="O362" s="326"/>
      <c r="P362" s="326"/>
      <c r="Q362" s="326"/>
      <c r="R362" s="332">
        <f t="shared" si="16"/>
        <v>2734.4300000000003</v>
      </c>
      <c r="S362" s="325">
        <v>359.43</v>
      </c>
      <c r="T362" s="332">
        <f t="shared" si="17"/>
        <v>2375.0000000000005</v>
      </c>
      <c r="U362" s="333"/>
      <c r="V362" s="325">
        <v>76.66</v>
      </c>
      <c r="W362" s="325">
        <v>3.1</v>
      </c>
      <c r="X362" s="325"/>
      <c r="Y362" s="325">
        <v>5.03</v>
      </c>
    </row>
    <row r="363" spans="1:25" ht="18.75" customHeight="1">
      <c r="A363" s="322" t="s">
        <v>1330</v>
      </c>
      <c r="B363" s="323" t="s">
        <v>1331</v>
      </c>
      <c r="C363" s="322" t="s">
        <v>1332</v>
      </c>
      <c r="D363" s="323" t="s">
        <v>1133</v>
      </c>
      <c r="E363" s="324">
        <v>24</v>
      </c>
      <c r="F363" s="325">
        <v>939.33</v>
      </c>
      <c r="G363" s="325"/>
      <c r="H363" s="326"/>
      <c r="I363" s="329"/>
      <c r="J363" s="333"/>
      <c r="K363" s="329">
        <v>1118</v>
      </c>
      <c r="L363" s="330"/>
      <c r="M363" s="331">
        <f t="shared" si="15"/>
        <v>2057.33</v>
      </c>
      <c r="N363" s="326"/>
      <c r="O363" s="326"/>
      <c r="P363" s="326"/>
      <c r="Q363" s="326"/>
      <c r="R363" s="332">
        <f t="shared" si="16"/>
        <v>2057.33</v>
      </c>
      <c r="S363" s="325">
        <v>191.17000000000002</v>
      </c>
      <c r="T363" s="332">
        <f t="shared" si="17"/>
        <v>1866.1599999999999</v>
      </c>
      <c r="U363" s="333"/>
      <c r="V363" s="325">
        <v>84.54</v>
      </c>
      <c r="W363" s="325"/>
      <c r="X363" s="325">
        <v>1.41</v>
      </c>
      <c r="Y363" s="325">
        <v>5.54</v>
      </c>
    </row>
    <row r="364" spans="1:25" ht="18.75" customHeight="1">
      <c r="A364" s="322" t="s">
        <v>1333</v>
      </c>
      <c r="B364" s="323" t="s">
        <v>1334</v>
      </c>
      <c r="C364" s="322" t="s">
        <v>1335</v>
      </c>
      <c r="D364" s="323" t="s">
        <v>224</v>
      </c>
      <c r="E364" s="324" t="s">
        <v>198</v>
      </c>
      <c r="F364" s="325">
        <v>771.1700000000001</v>
      </c>
      <c r="G364" s="325">
        <v>555.36</v>
      </c>
      <c r="H364" s="326"/>
      <c r="I364" s="329"/>
      <c r="J364" s="333"/>
      <c r="K364" s="329">
        <v>1118</v>
      </c>
      <c r="L364" s="330"/>
      <c r="M364" s="331">
        <f t="shared" si="15"/>
        <v>2444.53</v>
      </c>
      <c r="N364" s="326"/>
      <c r="O364" s="326"/>
      <c r="P364" s="326"/>
      <c r="Q364" s="326"/>
      <c r="R364" s="332">
        <f t="shared" si="16"/>
        <v>2444.53</v>
      </c>
      <c r="S364" s="325">
        <v>149.85</v>
      </c>
      <c r="T364" s="332">
        <f t="shared" si="17"/>
        <v>2294.6800000000003</v>
      </c>
      <c r="U364" s="333"/>
      <c r="V364" s="325">
        <v>69.13</v>
      </c>
      <c r="W364" s="325">
        <v>2.69</v>
      </c>
      <c r="X364" s="325"/>
      <c r="Y364" s="325">
        <v>4.53</v>
      </c>
    </row>
    <row r="365" spans="1:25" ht="18.75" customHeight="1">
      <c r="A365" s="322" t="s">
        <v>1336</v>
      </c>
      <c r="B365" s="323" t="s">
        <v>1337</v>
      </c>
      <c r="C365" s="322" t="s">
        <v>1338</v>
      </c>
      <c r="D365" s="323" t="s">
        <v>245</v>
      </c>
      <c r="E365" s="324" t="s">
        <v>259</v>
      </c>
      <c r="F365" s="325">
        <v>2551.7400000000002</v>
      </c>
      <c r="G365" s="325"/>
      <c r="H365" s="326"/>
      <c r="I365" s="329"/>
      <c r="J365" s="333"/>
      <c r="K365" s="329">
        <v>1118</v>
      </c>
      <c r="L365" s="330"/>
      <c r="M365" s="331">
        <f t="shared" si="15"/>
        <v>3669.7400000000002</v>
      </c>
      <c r="N365" s="326"/>
      <c r="O365" s="326"/>
      <c r="P365" s="326"/>
      <c r="Q365" s="326"/>
      <c r="R365" s="332">
        <f t="shared" si="16"/>
        <v>3669.7400000000002</v>
      </c>
      <c r="S365" s="325">
        <v>165.11999999999998</v>
      </c>
      <c r="T365" s="332">
        <f t="shared" si="17"/>
        <v>3504.6200000000003</v>
      </c>
      <c r="U365" s="333"/>
      <c r="V365" s="325">
        <v>69.11</v>
      </c>
      <c r="W365" s="325"/>
      <c r="X365" s="325">
        <v>1.18</v>
      </c>
      <c r="Y365" s="325">
        <v>4.53</v>
      </c>
    </row>
    <row r="366" spans="1:25" ht="18.75" customHeight="1">
      <c r="A366" s="322" t="s">
        <v>1339</v>
      </c>
      <c r="B366" s="323" t="s">
        <v>1340</v>
      </c>
      <c r="C366" s="322" t="s">
        <v>1341</v>
      </c>
      <c r="D366" s="323" t="s">
        <v>197</v>
      </c>
      <c r="E366" s="324" t="s">
        <v>204</v>
      </c>
      <c r="F366" s="325">
        <v>821.22</v>
      </c>
      <c r="G366" s="325">
        <v>574.72</v>
      </c>
      <c r="H366" s="326"/>
      <c r="I366" s="329"/>
      <c r="J366" s="333"/>
      <c r="K366" s="329">
        <v>1118</v>
      </c>
      <c r="L366" s="330"/>
      <c r="M366" s="331">
        <f t="shared" si="15"/>
        <v>2513.94</v>
      </c>
      <c r="N366" s="326"/>
      <c r="O366" s="326"/>
      <c r="P366" s="326"/>
      <c r="Q366" s="326"/>
      <c r="R366" s="332">
        <f t="shared" si="16"/>
        <v>2513.94</v>
      </c>
      <c r="S366" s="325">
        <v>178.3</v>
      </c>
      <c r="T366" s="332">
        <f t="shared" si="17"/>
        <v>2335.64</v>
      </c>
      <c r="U366" s="333"/>
      <c r="V366" s="325">
        <v>72.95</v>
      </c>
      <c r="W366" s="325">
        <v>2.86</v>
      </c>
      <c r="X366" s="325"/>
      <c r="Y366" s="325">
        <v>4.78</v>
      </c>
    </row>
    <row r="367" spans="1:25" ht="18.75" customHeight="1">
      <c r="A367" s="322" t="s">
        <v>1342</v>
      </c>
      <c r="B367" s="323" t="s">
        <v>1343</v>
      </c>
      <c r="C367" s="322" t="s">
        <v>1344</v>
      </c>
      <c r="D367" s="323" t="s">
        <v>188</v>
      </c>
      <c r="E367" s="324" t="s">
        <v>364</v>
      </c>
      <c r="F367" s="325">
        <v>3725.8999999999996</v>
      </c>
      <c r="G367" s="325">
        <v>318.75</v>
      </c>
      <c r="H367" s="326"/>
      <c r="I367" s="329"/>
      <c r="J367" s="333"/>
      <c r="K367" s="329">
        <v>818</v>
      </c>
      <c r="L367" s="330"/>
      <c r="M367" s="331">
        <f t="shared" si="15"/>
        <v>4862.65</v>
      </c>
      <c r="N367" s="326"/>
      <c r="O367" s="326"/>
      <c r="P367" s="326"/>
      <c r="Q367" s="326"/>
      <c r="R367" s="332">
        <f t="shared" si="16"/>
        <v>4862.65</v>
      </c>
      <c r="S367" s="325">
        <v>1030.2200000000003</v>
      </c>
      <c r="T367" s="332">
        <f t="shared" si="17"/>
        <v>3832.4299999999994</v>
      </c>
      <c r="U367" s="333"/>
      <c r="V367" s="325">
        <v>335.33</v>
      </c>
      <c r="W367" s="325">
        <v>13.04</v>
      </c>
      <c r="X367" s="325"/>
      <c r="Y367" s="325">
        <v>21.98</v>
      </c>
    </row>
    <row r="368" spans="1:25" ht="18.75" customHeight="1">
      <c r="A368" s="322" t="s">
        <v>1345</v>
      </c>
      <c r="B368" s="323" t="s">
        <v>1346</v>
      </c>
      <c r="C368" s="322" t="s">
        <v>1347</v>
      </c>
      <c r="D368" s="323" t="s">
        <v>197</v>
      </c>
      <c r="E368" s="324" t="s">
        <v>204</v>
      </c>
      <c r="F368" s="325">
        <v>818.84</v>
      </c>
      <c r="G368" s="325">
        <v>575.72</v>
      </c>
      <c r="H368" s="326"/>
      <c r="I368" s="329"/>
      <c r="J368" s="333"/>
      <c r="K368" s="329">
        <v>1118</v>
      </c>
      <c r="L368" s="330"/>
      <c r="M368" s="331">
        <f t="shared" si="15"/>
        <v>2512.56</v>
      </c>
      <c r="N368" s="326"/>
      <c r="O368" s="326"/>
      <c r="P368" s="326"/>
      <c r="Q368" s="326"/>
      <c r="R368" s="332">
        <f t="shared" si="16"/>
        <v>2512.56</v>
      </c>
      <c r="S368" s="325">
        <v>1220.6699999999998</v>
      </c>
      <c r="T368" s="332">
        <f t="shared" si="17"/>
        <v>1291.89</v>
      </c>
      <c r="U368" s="333"/>
      <c r="V368" s="325">
        <v>72.73</v>
      </c>
      <c r="W368" s="325">
        <v>2.86</v>
      </c>
      <c r="X368" s="325"/>
      <c r="Y368" s="325">
        <v>4.77</v>
      </c>
    </row>
    <row r="369" spans="1:25" ht="18.75" customHeight="1">
      <c r="A369" s="322" t="s">
        <v>1348</v>
      </c>
      <c r="B369" s="323" t="s">
        <v>1349</v>
      </c>
      <c r="C369" s="322" t="s">
        <v>1350</v>
      </c>
      <c r="D369" s="323" t="s">
        <v>197</v>
      </c>
      <c r="E369" s="324" t="s">
        <v>204</v>
      </c>
      <c r="F369" s="325">
        <v>814.63</v>
      </c>
      <c r="G369" s="325"/>
      <c r="H369" s="326"/>
      <c r="I369" s="329"/>
      <c r="J369" s="333"/>
      <c r="K369" s="329">
        <v>1118</v>
      </c>
      <c r="L369" s="330"/>
      <c r="M369" s="331">
        <f t="shared" si="15"/>
        <v>1932.63</v>
      </c>
      <c r="N369" s="326"/>
      <c r="O369" s="326"/>
      <c r="P369" s="326"/>
      <c r="Q369" s="326"/>
      <c r="R369" s="332">
        <f t="shared" si="16"/>
        <v>1932.63</v>
      </c>
      <c r="S369" s="325">
        <v>119.51</v>
      </c>
      <c r="T369" s="332">
        <f t="shared" si="17"/>
        <v>1813.1200000000001</v>
      </c>
      <c r="U369" s="333"/>
      <c r="V369" s="325">
        <v>72.35</v>
      </c>
      <c r="W369" s="325">
        <v>2.84</v>
      </c>
      <c r="X369" s="325"/>
      <c r="Y369" s="325">
        <v>4.74</v>
      </c>
    </row>
    <row r="370" spans="1:25" ht="18.75" customHeight="1">
      <c r="A370" s="322" t="s">
        <v>1351</v>
      </c>
      <c r="B370" s="323" t="s">
        <v>1352</v>
      </c>
      <c r="C370" s="322" t="s">
        <v>1353</v>
      </c>
      <c r="D370" s="323" t="s">
        <v>245</v>
      </c>
      <c r="E370" s="324" t="s">
        <v>204</v>
      </c>
      <c r="F370" s="325">
        <v>775.0100000000001</v>
      </c>
      <c r="G370" s="325"/>
      <c r="H370" s="326"/>
      <c r="I370" s="329">
        <v>2458</v>
      </c>
      <c r="J370" s="333"/>
      <c r="K370" s="329"/>
      <c r="L370" s="330"/>
      <c r="M370" s="331">
        <f t="shared" si="15"/>
        <v>3233.01</v>
      </c>
      <c r="N370" s="326"/>
      <c r="O370" s="326"/>
      <c r="P370" s="326"/>
      <c r="Q370" s="326"/>
      <c r="R370" s="332">
        <f t="shared" si="16"/>
        <v>3233.01</v>
      </c>
      <c r="S370" s="325">
        <v>1870.23</v>
      </c>
      <c r="T370" s="332">
        <f t="shared" si="17"/>
        <v>1362.7800000000002</v>
      </c>
      <c r="U370" s="333"/>
      <c r="V370" s="325">
        <v>68.79</v>
      </c>
      <c r="W370" s="325"/>
      <c r="X370" s="325">
        <v>1.16</v>
      </c>
      <c r="Y370" s="325">
        <v>4.51</v>
      </c>
    </row>
    <row r="371" spans="1:25" ht="18.75" customHeight="1">
      <c r="A371" s="322" t="s">
        <v>1354</v>
      </c>
      <c r="B371" s="323" t="s">
        <v>1355</v>
      </c>
      <c r="C371" s="322" t="s">
        <v>1356</v>
      </c>
      <c r="D371" s="323" t="s">
        <v>213</v>
      </c>
      <c r="E371" s="324" t="s">
        <v>214</v>
      </c>
      <c r="F371" s="325">
        <v>940.2299999999999</v>
      </c>
      <c r="G371" s="325">
        <v>848.25</v>
      </c>
      <c r="H371" s="326"/>
      <c r="I371" s="329"/>
      <c r="J371" s="333"/>
      <c r="K371" s="329">
        <v>1118</v>
      </c>
      <c r="L371" s="330"/>
      <c r="M371" s="331">
        <f t="shared" si="15"/>
        <v>2906.48</v>
      </c>
      <c r="N371" s="326"/>
      <c r="O371" s="326"/>
      <c r="P371" s="326"/>
      <c r="Q371" s="326"/>
      <c r="R371" s="332">
        <f t="shared" si="16"/>
        <v>2906.48</v>
      </c>
      <c r="S371" s="325">
        <v>282.28</v>
      </c>
      <c r="T371" s="332">
        <f t="shared" si="17"/>
        <v>2624.2</v>
      </c>
      <c r="U371" s="328"/>
      <c r="V371" s="325">
        <v>76.69</v>
      </c>
      <c r="W371" s="325">
        <v>3.1</v>
      </c>
      <c r="X371" s="325"/>
      <c r="Y371" s="325">
        <v>5.03</v>
      </c>
    </row>
    <row r="372" spans="1:25" ht="18.75" customHeight="1">
      <c r="A372" s="322" t="s">
        <v>1357</v>
      </c>
      <c r="B372" s="323" t="s">
        <v>1358</v>
      </c>
      <c r="C372" s="322" t="s">
        <v>1359</v>
      </c>
      <c r="D372" s="323" t="s">
        <v>197</v>
      </c>
      <c r="E372" s="324" t="s">
        <v>204</v>
      </c>
      <c r="F372" s="325">
        <v>789.5</v>
      </c>
      <c r="G372" s="325">
        <v>440.04</v>
      </c>
      <c r="H372" s="326"/>
      <c r="I372" s="329"/>
      <c r="J372" s="333"/>
      <c r="K372" s="329">
        <v>1118</v>
      </c>
      <c r="L372" s="330"/>
      <c r="M372" s="331">
        <f t="shared" si="15"/>
        <v>2347.54</v>
      </c>
      <c r="N372" s="326"/>
      <c r="O372" s="326"/>
      <c r="P372" s="326"/>
      <c r="Q372" s="326"/>
      <c r="R372" s="332">
        <f t="shared" si="16"/>
        <v>2347.54</v>
      </c>
      <c r="S372" s="325">
        <v>1008.3399999999999</v>
      </c>
      <c r="T372" s="332">
        <f t="shared" si="17"/>
        <v>1339.2</v>
      </c>
      <c r="U372" s="328"/>
      <c r="V372" s="325">
        <v>70.09</v>
      </c>
      <c r="W372" s="325">
        <v>2.75</v>
      </c>
      <c r="X372" s="325"/>
      <c r="Y372" s="325">
        <v>4.59</v>
      </c>
    </row>
    <row r="373" spans="1:25" ht="18.75" customHeight="1">
      <c r="A373" s="322" t="s">
        <v>1360</v>
      </c>
      <c r="B373" s="323" t="s">
        <v>1361</v>
      </c>
      <c r="C373" s="322" t="s">
        <v>1362</v>
      </c>
      <c r="D373" s="323" t="s">
        <v>192</v>
      </c>
      <c r="E373" s="324" t="s">
        <v>286</v>
      </c>
      <c r="F373" s="325">
        <v>915.73</v>
      </c>
      <c r="G373" s="325">
        <v>498.96</v>
      </c>
      <c r="H373" s="326"/>
      <c r="I373" s="329"/>
      <c r="J373" s="333"/>
      <c r="K373" s="329">
        <v>1118</v>
      </c>
      <c r="L373" s="330"/>
      <c r="M373" s="331">
        <f t="shared" si="15"/>
        <v>2532.69</v>
      </c>
      <c r="N373" s="326"/>
      <c r="O373" s="326"/>
      <c r="P373" s="326"/>
      <c r="Q373" s="326"/>
      <c r="R373" s="332">
        <f t="shared" si="16"/>
        <v>2532.69</v>
      </c>
      <c r="S373" s="325">
        <v>1242.08</v>
      </c>
      <c r="T373" s="332">
        <f t="shared" si="17"/>
        <v>1290.6100000000001</v>
      </c>
      <c r="U373" s="328"/>
      <c r="V373" s="325">
        <v>79.65</v>
      </c>
      <c r="W373" s="325">
        <v>3.19</v>
      </c>
      <c r="X373" s="325"/>
      <c r="Y373" s="325">
        <v>5.22</v>
      </c>
    </row>
    <row r="374" spans="1:25" ht="18.75" customHeight="1">
      <c r="A374" s="322" t="s">
        <v>1363</v>
      </c>
      <c r="B374" s="323" t="s">
        <v>1364</v>
      </c>
      <c r="C374" s="322" t="s">
        <v>1365</v>
      </c>
      <c r="D374" s="323" t="s">
        <v>188</v>
      </c>
      <c r="E374" s="324" t="s">
        <v>183</v>
      </c>
      <c r="F374" s="325">
        <v>3068.04</v>
      </c>
      <c r="G374" s="325">
        <v>586.52</v>
      </c>
      <c r="H374" s="326"/>
      <c r="I374" s="327"/>
      <c r="J374" s="328"/>
      <c r="K374" s="329">
        <v>818</v>
      </c>
      <c r="L374" s="330"/>
      <c r="M374" s="331">
        <f t="shared" si="15"/>
        <v>4472.5599999999995</v>
      </c>
      <c r="N374" s="326"/>
      <c r="O374" s="326"/>
      <c r="P374" s="326"/>
      <c r="Q374" s="326"/>
      <c r="R374" s="332">
        <f t="shared" si="16"/>
        <v>4472.5599999999995</v>
      </c>
      <c r="S374" s="325">
        <v>731.8</v>
      </c>
      <c r="T374" s="332">
        <f t="shared" si="17"/>
        <v>3740.7599999999993</v>
      </c>
      <c r="U374" s="333"/>
      <c r="V374" s="325">
        <v>276.12</v>
      </c>
      <c r="W374" s="325">
        <v>10.74</v>
      </c>
      <c r="X374" s="325"/>
      <c r="Y374" s="325">
        <v>18.1</v>
      </c>
    </row>
    <row r="375" spans="1:25" ht="18.75" customHeight="1">
      <c r="A375" s="322" t="s">
        <v>1366</v>
      </c>
      <c r="B375" s="323" t="s">
        <v>1367</v>
      </c>
      <c r="C375" s="322" t="s">
        <v>1368</v>
      </c>
      <c r="D375" s="323" t="s">
        <v>213</v>
      </c>
      <c r="E375" s="324" t="s">
        <v>214</v>
      </c>
      <c r="F375" s="325">
        <v>970.2599999999999</v>
      </c>
      <c r="G375" s="325">
        <v>915.4</v>
      </c>
      <c r="H375" s="326"/>
      <c r="I375" s="329"/>
      <c r="J375" s="333"/>
      <c r="K375" s="329">
        <v>1118</v>
      </c>
      <c r="L375" s="330"/>
      <c r="M375" s="331">
        <f t="shared" si="15"/>
        <v>3003.66</v>
      </c>
      <c r="N375" s="326"/>
      <c r="O375" s="326"/>
      <c r="P375" s="326"/>
      <c r="Q375" s="326"/>
      <c r="R375" s="332">
        <f t="shared" si="16"/>
        <v>3003.66</v>
      </c>
      <c r="S375" s="325">
        <v>2132.8</v>
      </c>
      <c r="T375" s="332">
        <f t="shared" si="17"/>
        <v>870.8599999999997</v>
      </c>
      <c r="U375" s="328"/>
      <c r="V375" s="325">
        <v>79.39</v>
      </c>
      <c r="W375" s="325">
        <v>3.21</v>
      </c>
      <c r="X375" s="325"/>
      <c r="Y375" s="325">
        <v>5.2</v>
      </c>
    </row>
    <row r="376" spans="1:25" ht="18.75" customHeight="1">
      <c r="A376" s="322" t="s">
        <v>1369</v>
      </c>
      <c r="B376" s="323" t="s">
        <v>1370</v>
      </c>
      <c r="C376" s="322" t="s">
        <v>1371</v>
      </c>
      <c r="D376" s="323" t="s">
        <v>182</v>
      </c>
      <c r="E376" s="324" t="s">
        <v>183</v>
      </c>
      <c r="F376" s="325">
        <v>3068.04</v>
      </c>
      <c r="G376" s="325">
        <v>567.6</v>
      </c>
      <c r="H376" s="326"/>
      <c r="I376" s="329"/>
      <c r="J376" s="333"/>
      <c r="K376" s="329">
        <v>818</v>
      </c>
      <c r="L376" s="330"/>
      <c r="M376" s="331">
        <f t="shared" si="15"/>
        <v>4453.639999999999</v>
      </c>
      <c r="N376" s="326"/>
      <c r="O376" s="326"/>
      <c r="P376" s="326"/>
      <c r="Q376" s="326"/>
      <c r="R376" s="332">
        <f t="shared" si="16"/>
        <v>4453.639999999999</v>
      </c>
      <c r="S376" s="325">
        <v>728.8</v>
      </c>
      <c r="T376" s="332">
        <f t="shared" si="17"/>
        <v>3724.8399999999992</v>
      </c>
      <c r="U376" s="333"/>
      <c r="V376" s="325">
        <v>276.12</v>
      </c>
      <c r="W376" s="325">
        <v>10.74</v>
      </c>
      <c r="X376" s="325"/>
      <c r="Y376" s="325">
        <v>18.1</v>
      </c>
    </row>
    <row r="377" spans="1:25" ht="18.75" customHeight="1">
      <c r="A377" s="322" t="s">
        <v>1372</v>
      </c>
      <c r="B377" s="323" t="s">
        <v>1373</v>
      </c>
      <c r="C377" s="322" t="s">
        <v>1374</v>
      </c>
      <c r="D377" s="323" t="s">
        <v>245</v>
      </c>
      <c r="E377" s="324" t="s">
        <v>204</v>
      </c>
      <c r="F377" s="325">
        <v>778.7500000000001</v>
      </c>
      <c r="G377" s="325"/>
      <c r="H377" s="326"/>
      <c r="I377" s="329">
        <v>1118</v>
      </c>
      <c r="J377" s="333"/>
      <c r="K377" s="329"/>
      <c r="L377" s="330"/>
      <c r="M377" s="331">
        <f t="shared" si="15"/>
        <v>1896.75</v>
      </c>
      <c r="N377" s="326"/>
      <c r="O377" s="326"/>
      <c r="P377" s="326"/>
      <c r="Q377" s="326"/>
      <c r="R377" s="332">
        <f t="shared" si="16"/>
        <v>1896.75</v>
      </c>
      <c r="S377" s="325">
        <v>421.93</v>
      </c>
      <c r="T377" s="332">
        <f t="shared" si="17"/>
        <v>1474.82</v>
      </c>
      <c r="U377" s="333"/>
      <c r="V377" s="325">
        <v>69.12</v>
      </c>
      <c r="W377" s="325"/>
      <c r="X377" s="325">
        <v>1.16</v>
      </c>
      <c r="Y377" s="325">
        <v>4.53</v>
      </c>
    </row>
    <row r="378" spans="1:25" ht="18.75" customHeight="1">
      <c r="A378" s="322" t="s">
        <v>1375</v>
      </c>
      <c r="B378" s="323" t="s">
        <v>1376</v>
      </c>
      <c r="C378" s="322" t="s">
        <v>1377</v>
      </c>
      <c r="D378" s="323" t="s">
        <v>213</v>
      </c>
      <c r="E378" s="324" t="s">
        <v>430</v>
      </c>
      <c r="F378" s="325">
        <v>4116.4</v>
      </c>
      <c r="G378" s="325">
        <v>977.5</v>
      </c>
      <c r="H378" s="326"/>
      <c r="I378" s="329"/>
      <c r="J378" s="333"/>
      <c r="K378" s="329">
        <v>1118</v>
      </c>
      <c r="L378" s="330"/>
      <c r="M378" s="331">
        <f t="shared" si="15"/>
        <v>6211.9</v>
      </c>
      <c r="N378" s="326"/>
      <c r="O378" s="326"/>
      <c r="P378" s="326"/>
      <c r="Q378" s="326"/>
      <c r="R378" s="332">
        <f t="shared" si="16"/>
        <v>6211.9</v>
      </c>
      <c r="S378" s="325">
        <v>2607.6000000000004</v>
      </c>
      <c r="T378" s="332">
        <f t="shared" si="17"/>
        <v>3604.2999999999993</v>
      </c>
      <c r="U378" s="333"/>
      <c r="V378" s="325">
        <v>84.69</v>
      </c>
      <c r="W378" s="325">
        <v>3.42</v>
      </c>
      <c r="X378" s="325"/>
      <c r="Y378" s="325">
        <v>5.55</v>
      </c>
    </row>
    <row r="379" spans="1:25" ht="18.75" customHeight="1">
      <c r="A379" s="322" t="s">
        <v>1378</v>
      </c>
      <c r="B379" s="323" t="s">
        <v>1379</v>
      </c>
      <c r="C379" s="322" t="s">
        <v>1380</v>
      </c>
      <c r="D379" s="323" t="s">
        <v>213</v>
      </c>
      <c r="E379" s="324" t="s">
        <v>430</v>
      </c>
      <c r="F379" s="325">
        <v>3802.34</v>
      </c>
      <c r="G379" s="325">
        <v>765</v>
      </c>
      <c r="H379" s="326"/>
      <c r="I379" s="329"/>
      <c r="J379" s="333"/>
      <c r="K379" s="329">
        <v>1118</v>
      </c>
      <c r="L379" s="330"/>
      <c r="M379" s="331">
        <f t="shared" si="15"/>
        <v>5685.34</v>
      </c>
      <c r="N379" s="326"/>
      <c r="O379" s="326"/>
      <c r="P379" s="326"/>
      <c r="Q379" s="326"/>
      <c r="R379" s="332">
        <f t="shared" si="16"/>
        <v>5685.34</v>
      </c>
      <c r="S379" s="325">
        <v>178.07</v>
      </c>
      <c r="T379" s="332">
        <f t="shared" si="17"/>
        <v>5507.27</v>
      </c>
      <c r="U379" s="328"/>
      <c r="V379" s="325">
        <v>80.71</v>
      </c>
      <c r="W379" s="325">
        <v>3.26</v>
      </c>
      <c r="X379" s="325"/>
      <c r="Y379" s="325">
        <v>5.29</v>
      </c>
    </row>
    <row r="380" spans="1:25" ht="18.75" customHeight="1">
      <c r="A380" s="322" t="s">
        <v>1381</v>
      </c>
      <c r="B380" s="323" t="s">
        <v>1382</v>
      </c>
      <c r="C380" s="322" t="s">
        <v>1383</v>
      </c>
      <c r="D380" s="323" t="s">
        <v>1384</v>
      </c>
      <c r="E380" s="324" t="s">
        <v>966</v>
      </c>
      <c r="F380" s="325">
        <v>890.6100000000001</v>
      </c>
      <c r="G380" s="325"/>
      <c r="H380" s="326"/>
      <c r="I380" s="329"/>
      <c r="J380" s="333"/>
      <c r="K380" s="329">
        <v>1118</v>
      </c>
      <c r="L380" s="330"/>
      <c r="M380" s="331">
        <f t="shared" si="15"/>
        <v>2008.6100000000001</v>
      </c>
      <c r="N380" s="326"/>
      <c r="O380" s="326"/>
      <c r="P380" s="326"/>
      <c r="Q380" s="326"/>
      <c r="R380" s="332">
        <f t="shared" si="16"/>
        <v>2008.6100000000001</v>
      </c>
      <c r="S380" s="325">
        <v>149.12</v>
      </c>
      <c r="T380" s="332">
        <f t="shared" si="17"/>
        <v>1859.4900000000002</v>
      </c>
      <c r="U380" s="328"/>
      <c r="V380" s="325">
        <v>77.03</v>
      </c>
      <c r="W380" s="325">
        <v>3.11</v>
      </c>
      <c r="X380" s="325"/>
      <c r="Y380" s="325">
        <v>5.05</v>
      </c>
    </row>
    <row r="381" spans="1:25" ht="18.75" customHeight="1">
      <c r="A381" s="322" t="s">
        <v>1385</v>
      </c>
      <c r="B381" s="323" t="s">
        <v>1386</v>
      </c>
      <c r="C381" s="322" t="s">
        <v>1387</v>
      </c>
      <c r="D381" s="323" t="s">
        <v>258</v>
      </c>
      <c r="E381" s="324" t="s">
        <v>259</v>
      </c>
      <c r="F381" s="325">
        <v>836.85</v>
      </c>
      <c r="G381" s="325"/>
      <c r="H381" s="326"/>
      <c r="I381" s="329"/>
      <c r="J381" s="333"/>
      <c r="K381" s="329">
        <v>1118</v>
      </c>
      <c r="L381" s="330"/>
      <c r="M381" s="331">
        <f t="shared" si="15"/>
        <v>1954.85</v>
      </c>
      <c r="N381" s="326"/>
      <c r="O381" s="326"/>
      <c r="P381" s="326"/>
      <c r="Q381" s="326"/>
      <c r="R381" s="332">
        <f t="shared" si="16"/>
        <v>1954.85</v>
      </c>
      <c r="S381" s="325">
        <v>905.51</v>
      </c>
      <c r="T381" s="332">
        <f t="shared" si="17"/>
        <v>1049.34</v>
      </c>
      <c r="U381" s="333"/>
      <c r="V381" s="325">
        <v>73.45</v>
      </c>
      <c r="W381" s="325">
        <v>2.92</v>
      </c>
      <c r="X381" s="325"/>
      <c r="Y381" s="325">
        <v>4.82</v>
      </c>
    </row>
    <row r="382" spans="1:25" ht="18.75" customHeight="1">
      <c r="A382" s="322" t="s">
        <v>1388</v>
      </c>
      <c r="B382" s="323" t="s">
        <v>1389</v>
      </c>
      <c r="C382" s="322" t="s">
        <v>1390</v>
      </c>
      <c r="D382" s="323" t="s">
        <v>197</v>
      </c>
      <c r="E382" s="324" t="s">
        <v>204</v>
      </c>
      <c r="F382" s="325">
        <v>799.79</v>
      </c>
      <c r="G382" s="325">
        <v>575.72</v>
      </c>
      <c r="H382" s="326"/>
      <c r="I382" s="329"/>
      <c r="J382" s="333"/>
      <c r="K382" s="329">
        <v>1118</v>
      </c>
      <c r="L382" s="330"/>
      <c r="M382" s="331">
        <f t="shared" si="15"/>
        <v>2493.51</v>
      </c>
      <c r="N382" s="326"/>
      <c r="O382" s="326"/>
      <c r="P382" s="326"/>
      <c r="Q382" s="326"/>
      <c r="R382" s="332">
        <f t="shared" si="16"/>
        <v>2493.51</v>
      </c>
      <c r="S382" s="325">
        <v>1040.49</v>
      </c>
      <c r="T382" s="332">
        <f t="shared" si="17"/>
        <v>1453.0200000000002</v>
      </c>
      <c r="U382" s="333"/>
      <c r="V382" s="325">
        <v>71.02</v>
      </c>
      <c r="W382" s="325">
        <v>2.79</v>
      </c>
      <c r="X382" s="325"/>
      <c r="Y382" s="325">
        <v>4.66</v>
      </c>
    </row>
    <row r="383" spans="1:25" ht="18.75" customHeight="1">
      <c r="A383" s="322" t="s">
        <v>1391</v>
      </c>
      <c r="B383" s="323" t="s">
        <v>1392</v>
      </c>
      <c r="C383" s="322" t="s">
        <v>1393</v>
      </c>
      <c r="D383" s="323" t="s">
        <v>224</v>
      </c>
      <c r="E383" s="324" t="s">
        <v>198</v>
      </c>
      <c r="F383" s="325">
        <v>774.1700000000001</v>
      </c>
      <c r="G383" s="325">
        <v>555.36</v>
      </c>
      <c r="H383" s="326"/>
      <c r="I383" s="329"/>
      <c r="J383" s="333"/>
      <c r="K383" s="329">
        <v>1118</v>
      </c>
      <c r="L383" s="330"/>
      <c r="M383" s="331">
        <f t="shared" si="15"/>
        <v>2447.53</v>
      </c>
      <c r="N383" s="326"/>
      <c r="O383" s="326"/>
      <c r="P383" s="326"/>
      <c r="Q383" s="326"/>
      <c r="R383" s="332">
        <f t="shared" si="16"/>
        <v>2447.53</v>
      </c>
      <c r="S383" s="325">
        <v>1752.77</v>
      </c>
      <c r="T383" s="332">
        <f t="shared" si="17"/>
        <v>694.7600000000002</v>
      </c>
      <c r="U383" s="333"/>
      <c r="V383" s="325">
        <v>69.4</v>
      </c>
      <c r="W383" s="325">
        <v>2.7</v>
      </c>
      <c r="X383" s="325"/>
      <c r="Y383" s="325">
        <v>4.55</v>
      </c>
    </row>
    <row r="384" spans="1:25" ht="18.75" customHeight="1">
      <c r="A384" s="322" t="s">
        <v>1394</v>
      </c>
      <c r="B384" s="323" t="s">
        <v>1395</v>
      </c>
      <c r="C384" s="322" t="s">
        <v>1396</v>
      </c>
      <c r="D384" s="323" t="s">
        <v>197</v>
      </c>
      <c r="E384" s="324" t="s">
        <v>204</v>
      </c>
      <c r="F384" s="325">
        <v>821.84</v>
      </c>
      <c r="G384" s="325">
        <v>551.94</v>
      </c>
      <c r="H384" s="326"/>
      <c r="I384" s="329"/>
      <c r="J384" s="333"/>
      <c r="K384" s="329">
        <v>1118</v>
      </c>
      <c r="L384" s="330"/>
      <c r="M384" s="331">
        <f t="shared" si="15"/>
        <v>2491.78</v>
      </c>
      <c r="N384" s="326"/>
      <c r="O384" s="326"/>
      <c r="P384" s="326"/>
      <c r="Q384" s="326"/>
      <c r="R384" s="332">
        <f t="shared" si="16"/>
        <v>2491.78</v>
      </c>
      <c r="S384" s="325">
        <v>579.95</v>
      </c>
      <c r="T384" s="332">
        <f t="shared" si="17"/>
        <v>1911.8300000000002</v>
      </c>
      <c r="U384" s="333"/>
      <c r="V384" s="325">
        <v>73</v>
      </c>
      <c r="W384" s="325">
        <v>2.87</v>
      </c>
      <c r="X384" s="325"/>
      <c r="Y384" s="325">
        <v>4.79</v>
      </c>
    </row>
    <row r="385" spans="1:25" ht="18.75" customHeight="1">
      <c r="A385" s="322" t="s">
        <v>1397</v>
      </c>
      <c r="B385" s="323" t="s">
        <v>1398</v>
      </c>
      <c r="C385" s="322" t="s">
        <v>1399</v>
      </c>
      <c r="D385" s="323" t="s">
        <v>675</v>
      </c>
      <c r="E385" s="324" t="s">
        <v>254</v>
      </c>
      <c r="F385" s="325">
        <v>940.2399999999999</v>
      </c>
      <c r="G385" s="325"/>
      <c r="H385" s="326"/>
      <c r="I385" s="329"/>
      <c r="J385" s="333"/>
      <c r="K385" s="329">
        <v>1118</v>
      </c>
      <c r="L385" s="330"/>
      <c r="M385" s="331">
        <f t="shared" si="15"/>
        <v>2058.24</v>
      </c>
      <c r="N385" s="326"/>
      <c r="O385" s="326"/>
      <c r="P385" s="326"/>
      <c r="Q385" s="326"/>
      <c r="R385" s="332">
        <f t="shared" si="16"/>
        <v>2058.24</v>
      </c>
      <c r="S385" s="325">
        <v>701.15</v>
      </c>
      <c r="T385" s="332">
        <f t="shared" si="17"/>
        <v>1357.0899999999997</v>
      </c>
      <c r="U385" s="333"/>
      <c r="V385" s="325">
        <v>76.69</v>
      </c>
      <c r="W385" s="325">
        <v>3.1</v>
      </c>
      <c r="X385" s="325"/>
      <c r="Y385" s="325">
        <v>5.03</v>
      </c>
    </row>
    <row r="386" spans="1:25" ht="18.75" customHeight="1">
      <c r="A386" s="322" t="s">
        <v>1400</v>
      </c>
      <c r="B386" s="323" t="s">
        <v>1401</v>
      </c>
      <c r="C386" s="322" t="s">
        <v>1402</v>
      </c>
      <c r="D386" s="323" t="s">
        <v>219</v>
      </c>
      <c r="E386" s="324" t="s">
        <v>198</v>
      </c>
      <c r="F386" s="325">
        <v>792.66</v>
      </c>
      <c r="G386" s="325"/>
      <c r="H386" s="326"/>
      <c r="I386" s="329"/>
      <c r="J386" s="333"/>
      <c r="K386" s="329">
        <v>1118</v>
      </c>
      <c r="L386" s="330"/>
      <c r="M386" s="331">
        <f t="shared" si="15"/>
        <v>1910.6599999999999</v>
      </c>
      <c r="N386" s="326"/>
      <c r="O386" s="326"/>
      <c r="P386" s="326"/>
      <c r="Q386" s="326"/>
      <c r="R386" s="332">
        <f t="shared" si="16"/>
        <v>1910.6599999999999</v>
      </c>
      <c r="S386" s="325">
        <v>1251.54</v>
      </c>
      <c r="T386" s="332">
        <f t="shared" si="17"/>
        <v>659.1199999999999</v>
      </c>
      <c r="U386" s="333"/>
      <c r="V386" s="325">
        <v>71.06</v>
      </c>
      <c r="W386" s="325">
        <v>2.76</v>
      </c>
      <c r="X386" s="325"/>
      <c r="Y386" s="325">
        <v>4.66</v>
      </c>
    </row>
    <row r="387" spans="1:25" ht="18.75" customHeight="1">
      <c r="A387" s="322" t="s">
        <v>1403</v>
      </c>
      <c r="B387" s="323" t="s">
        <v>1404</v>
      </c>
      <c r="C387" s="322" t="s">
        <v>1405</v>
      </c>
      <c r="D387" s="323" t="s">
        <v>328</v>
      </c>
      <c r="E387" s="324" t="s">
        <v>329</v>
      </c>
      <c r="F387" s="325">
        <v>755.21</v>
      </c>
      <c r="G387" s="325"/>
      <c r="H387" s="326"/>
      <c r="I387" s="329">
        <v>1118</v>
      </c>
      <c r="J387" s="333"/>
      <c r="K387" s="329"/>
      <c r="L387" s="330"/>
      <c r="M387" s="331">
        <f t="shared" si="15"/>
        <v>1873.21</v>
      </c>
      <c r="N387" s="326"/>
      <c r="O387" s="326"/>
      <c r="P387" s="326"/>
      <c r="Q387" s="326"/>
      <c r="R387" s="332">
        <f t="shared" si="16"/>
        <v>1873.21</v>
      </c>
      <c r="S387" s="325">
        <v>1053.45</v>
      </c>
      <c r="T387" s="332">
        <f t="shared" si="17"/>
        <v>819.76</v>
      </c>
      <c r="U387" s="333"/>
      <c r="V387" s="325">
        <v>67.69</v>
      </c>
      <c r="W387" s="325">
        <v>2.63</v>
      </c>
      <c r="X387" s="325"/>
      <c r="Y387" s="325">
        <v>4.44</v>
      </c>
    </row>
    <row r="388" spans="1:25" ht="18.75" customHeight="1">
      <c r="A388" s="322" t="s">
        <v>1406</v>
      </c>
      <c r="B388" s="323" t="s">
        <v>1407</v>
      </c>
      <c r="C388" s="322" t="s">
        <v>1408</v>
      </c>
      <c r="D388" s="323" t="s">
        <v>197</v>
      </c>
      <c r="E388" s="324" t="s">
        <v>259</v>
      </c>
      <c r="F388" s="325">
        <v>957.58</v>
      </c>
      <c r="G388" s="325">
        <v>551.94</v>
      </c>
      <c r="H388" s="326"/>
      <c r="I388" s="329"/>
      <c r="J388" s="333"/>
      <c r="K388" s="329">
        <v>1118</v>
      </c>
      <c r="L388" s="330"/>
      <c r="M388" s="331">
        <f t="shared" si="15"/>
        <v>2627.52</v>
      </c>
      <c r="N388" s="326"/>
      <c r="O388" s="326"/>
      <c r="P388" s="326"/>
      <c r="Q388" s="326"/>
      <c r="R388" s="332">
        <f t="shared" si="16"/>
        <v>2627.52</v>
      </c>
      <c r="S388" s="325">
        <v>1713.73</v>
      </c>
      <c r="T388" s="332">
        <f t="shared" si="17"/>
        <v>913.79</v>
      </c>
      <c r="U388" s="333"/>
      <c r="V388" s="325">
        <v>80.77</v>
      </c>
      <c r="W388" s="325">
        <v>3.2</v>
      </c>
      <c r="X388" s="325"/>
      <c r="Y388" s="325">
        <v>5.29</v>
      </c>
    </row>
    <row r="389" spans="1:25" ht="18.75" customHeight="1">
      <c r="A389" s="322" t="s">
        <v>1409</v>
      </c>
      <c r="B389" s="323" t="s">
        <v>1410</v>
      </c>
      <c r="C389" s="322" t="s">
        <v>1411</v>
      </c>
      <c r="D389" s="323" t="s">
        <v>213</v>
      </c>
      <c r="E389" s="324" t="s">
        <v>214</v>
      </c>
      <c r="F389" s="325">
        <v>952.4399999999999</v>
      </c>
      <c r="G389" s="325">
        <v>867.1</v>
      </c>
      <c r="H389" s="326"/>
      <c r="I389" s="329"/>
      <c r="J389" s="333"/>
      <c r="K389" s="329">
        <v>1118</v>
      </c>
      <c r="L389" s="330"/>
      <c r="M389" s="331">
        <f t="shared" si="15"/>
        <v>2937.54</v>
      </c>
      <c r="N389" s="326"/>
      <c r="O389" s="326"/>
      <c r="P389" s="326"/>
      <c r="Q389" s="326"/>
      <c r="R389" s="332">
        <f t="shared" si="16"/>
        <v>2937.54</v>
      </c>
      <c r="S389" s="325">
        <v>199.86</v>
      </c>
      <c r="T389" s="332">
        <f t="shared" si="17"/>
        <v>2737.68</v>
      </c>
      <c r="U389" s="333"/>
      <c r="V389" s="325">
        <v>77.79</v>
      </c>
      <c r="W389" s="325">
        <v>3.15</v>
      </c>
      <c r="X389" s="325"/>
      <c r="Y389" s="325">
        <v>5.1</v>
      </c>
    </row>
    <row r="390" spans="1:25" ht="18.75" customHeight="1">
      <c r="A390" s="322" t="s">
        <v>1412</v>
      </c>
      <c r="B390" s="323" t="s">
        <v>1413</v>
      </c>
      <c r="C390" s="322" t="s">
        <v>1414</v>
      </c>
      <c r="D390" s="323" t="s">
        <v>219</v>
      </c>
      <c r="E390" s="324" t="s">
        <v>209</v>
      </c>
      <c r="F390" s="325">
        <v>808.2700000000001</v>
      </c>
      <c r="G390" s="325"/>
      <c r="H390" s="326"/>
      <c r="I390" s="329"/>
      <c r="J390" s="333"/>
      <c r="K390" s="329">
        <v>1118</v>
      </c>
      <c r="L390" s="330"/>
      <c r="M390" s="331">
        <f t="shared" si="15"/>
        <v>1926.27</v>
      </c>
      <c r="N390" s="326"/>
      <c r="O390" s="326"/>
      <c r="P390" s="326"/>
      <c r="Q390" s="326"/>
      <c r="R390" s="332">
        <f t="shared" si="16"/>
        <v>1926.27</v>
      </c>
      <c r="S390" s="325">
        <v>1258.49</v>
      </c>
      <c r="T390" s="332">
        <f t="shared" si="17"/>
        <v>667.78</v>
      </c>
      <c r="U390" s="333"/>
      <c r="V390" s="325">
        <v>72.23</v>
      </c>
      <c r="W390" s="325">
        <v>2.82</v>
      </c>
      <c r="X390" s="325"/>
      <c r="Y390" s="325">
        <v>4.74</v>
      </c>
    </row>
    <row r="391" spans="1:25" ht="18.75" customHeight="1">
      <c r="A391" s="322" t="s">
        <v>1415</v>
      </c>
      <c r="B391" s="323" t="s">
        <v>1416</v>
      </c>
      <c r="C391" s="322" t="s">
        <v>1417</v>
      </c>
      <c r="D391" s="323" t="s">
        <v>197</v>
      </c>
      <c r="E391" s="324" t="s">
        <v>249</v>
      </c>
      <c r="F391" s="325">
        <v>834.72</v>
      </c>
      <c r="G391" s="325">
        <v>551.94</v>
      </c>
      <c r="H391" s="326"/>
      <c r="I391" s="329"/>
      <c r="J391" s="333"/>
      <c r="K391" s="329">
        <v>1118</v>
      </c>
      <c r="L391" s="330"/>
      <c r="M391" s="331">
        <f t="shared" si="15"/>
        <v>2504.66</v>
      </c>
      <c r="N391" s="326"/>
      <c r="O391" s="326"/>
      <c r="P391" s="326"/>
      <c r="Q391" s="326"/>
      <c r="R391" s="332">
        <f t="shared" si="16"/>
        <v>2504.66</v>
      </c>
      <c r="S391" s="325">
        <v>121.47</v>
      </c>
      <c r="T391" s="332">
        <f t="shared" si="17"/>
        <v>2383.19</v>
      </c>
      <c r="U391" s="333"/>
      <c r="V391" s="325">
        <v>73.71</v>
      </c>
      <c r="W391" s="325">
        <v>2.91</v>
      </c>
      <c r="X391" s="325"/>
      <c r="Y391" s="325">
        <v>4.83</v>
      </c>
    </row>
    <row r="392" spans="1:25" ht="18.75" customHeight="1">
      <c r="A392" s="322" t="s">
        <v>1418</v>
      </c>
      <c r="B392" s="323" t="s">
        <v>1419</v>
      </c>
      <c r="C392" s="322" t="s">
        <v>1420</v>
      </c>
      <c r="D392" s="323" t="s">
        <v>224</v>
      </c>
      <c r="E392" s="324" t="s">
        <v>198</v>
      </c>
      <c r="F392" s="325">
        <v>771.16</v>
      </c>
      <c r="G392" s="325"/>
      <c r="H392" s="326"/>
      <c r="I392" s="329"/>
      <c r="J392" s="333"/>
      <c r="K392" s="329">
        <v>1118</v>
      </c>
      <c r="L392" s="330"/>
      <c r="M392" s="331">
        <f t="shared" si="15"/>
        <v>1889.1599999999999</v>
      </c>
      <c r="N392" s="326"/>
      <c r="O392" s="326"/>
      <c r="P392" s="326"/>
      <c r="Q392" s="326"/>
      <c r="R392" s="332">
        <f t="shared" si="16"/>
        <v>1889.1599999999999</v>
      </c>
      <c r="S392" s="325">
        <v>1237.25</v>
      </c>
      <c r="T392" s="332">
        <f t="shared" si="17"/>
        <v>651.9099999999999</v>
      </c>
      <c r="U392" s="333" t="s">
        <v>1421</v>
      </c>
      <c r="V392" s="325">
        <v>69.13</v>
      </c>
      <c r="W392" s="325">
        <v>2.69</v>
      </c>
      <c r="X392" s="325"/>
      <c r="Y392" s="325">
        <v>4.53</v>
      </c>
    </row>
    <row r="393" spans="1:25" ht="18.75" customHeight="1">
      <c r="A393" s="322" t="s">
        <v>1422</v>
      </c>
      <c r="B393" s="323" t="s">
        <v>1423</v>
      </c>
      <c r="C393" s="322" t="s">
        <v>1424</v>
      </c>
      <c r="D393" s="323" t="s">
        <v>675</v>
      </c>
      <c r="E393" s="324" t="s">
        <v>254</v>
      </c>
      <c r="F393" s="325">
        <v>665.6899999999999</v>
      </c>
      <c r="G393" s="325"/>
      <c r="H393" s="326"/>
      <c r="I393" s="329"/>
      <c r="J393" s="333"/>
      <c r="K393" s="329">
        <v>1118</v>
      </c>
      <c r="L393" s="330"/>
      <c r="M393" s="331">
        <f t="shared" si="15"/>
        <v>1783.69</v>
      </c>
      <c r="N393" s="326"/>
      <c r="O393" s="326"/>
      <c r="P393" s="326"/>
      <c r="Q393" s="326"/>
      <c r="R393" s="332">
        <f t="shared" si="16"/>
        <v>1783.69</v>
      </c>
      <c r="S393" s="325">
        <v>86.53999999999999</v>
      </c>
      <c r="T393" s="332">
        <f t="shared" si="17"/>
        <v>1697.15</v>
      </c>
      <c r="U393" s="333"/>
      <c r="V393" s="325">
        <v>51.98</v>
      </c>
      <c r="W393" s="325">
        <v>2.14</v>
      </c>
      <c r="X393" s="325"/>
      <c r="Y393" s="325">
        <v>3.41</v>
      </c>
    </row>
    <row r="394" spans="1:25" ht="18.75" customHeight="1">
      <c r="A394" s="322" t="s">
        <v>1425</v>
      </c>
      <c r="B394" s="323" t="s">
        <v>1426</v>
      </c>
      <c r="C394" s="322" t="s">
        <v>1427</v>
      </c>
      <c r="D394" s="323" t="s">
        <v>197</v>
      </c>
      <c r="E394" s="324" t="s">
        <v>204</v>
      </c>
      <c r="F394" s="325">
        <v>847.1500000000001</v>
      </c>
      <c r="G394" s="325"/>
      <c r="H394" s="326"/>
      <c r="I394" s="329"/>
      <c r="J394" s="333"/>
      <c r="K394" s="329">
        <v>646.2</v>
      </c>
      <c r="L394" s="330"/>
      <c r="M394" s="331">
        <f t="shared" si="15"/>
        <v>1493.3500000000001</v>
      </c>
      <c r="N394" s="326"/>
      <c r="O394" s="326"/>
      <c r="P394" s="326"/>
      <c r="Q394" s="326"/>
      <c r="R394" s="332">
        <f t="shared" si="16"/>
        <v>1493.3500000000001</v>
      </c>
      <c r="S394" s="325">
        <v>1249.75</v>
      </c>
      <c r="T394" s="332">
        <f t="shared" si="17"/>
        <v>243.60000000000014</v>
      </c>
      <c r="U394" s="333"/>
      <c r="V394" s="325">
        <v>75.28</v>
      </c>
      <c r="W394" s="325">
        <v>2.95</v>
      </c>
      <c r="X394" s="325"/>
      <c r="Y394" s="325">
        <v>4.94</v>
      </c>
    </row>
    <row r="395" spans="1:25" ht="18.75" customHeight="1">
      <c r="A395" s="322" t="s">
        <v>1428</v>
      </c>
      <c r="B395" s="323" t="s">
        <v>1429</v>
      </c>
      <c r="C395" s="322" t="s">
        <v>1430</v>
      </c>
      <c r="D395" s="323" t="s">
        <v>197</v>
      </c>
      <c r="E395" s="324" t="s">
        <v>204</v>
      </c>
      <c r="F395" s="325">
        <v>386.11</v>
      </c>
      <c r="G395" s="325"/>
      <c r="H395" s="326"/>
      <c r="I395" s="329"/>
      <c r="J395" s="333"/>
      <c r="K395" s="329">
        <v>1118</v>
      </c>
      <c r="L395" s="330"/>
      <c r="M395" s="331">
        <f aca="true" t="shared" si="18" ref="M395:M458">SUM(F395:L395)</f>
        <v>1504.1100000000001</v>
      </c>
      <c r="N395" s="326"/>
      <c r="O395" s="326"/>
      <c r="P395" s="326"/>
      <c r="Q395" s="326"/>
      <c r="R395" s="332">
        <f aca="true" t="shared" si="19" ref="R395:R458">SUM(M395:Q395)</f>
        <v>1504.1100000000001</v>
      </c>
      <c r="S395" s="325">
        <v>896.39</v>
      </c>
      <c r="T395" s="332">
        <f aca="true" t="shared" si="20" ref="T395:T458">R395-S395</f>
        <v>607.7200000000001</v>
      </c>
      <c r="U395" s="333"/>
      <c r="V395" s="325">
        <v>33.79</v>
      </c>
      <c r="W395" s="325">
        <v>1.34</v>
      </c>
      <c r="X395" s="325"/>
      <c r="Y395" s="325">
        <v>2.21</v>
      </c>
    </row>
    <row r="396" spans="1:25" ht="18.75" customHeight="1">
      <c r="A396" s="322" t="s">
        <v>1431</v>
      </c>
      <c r="B396" s="323" t="s">
        <v>1432</v>
      </c>
      <c r="C396" s="322" t="s">
        <v>1433</v>
      </c>
      <c r="D396" s="323" t="s">
        <v>197</v>
      </c>
      <c r="E396" s="324" t="s">
        <v>204</v>
      </c>
      <c r="F396" s="325">
        <v>821.6200000000001</v>
      </c>
      <c r="G396" s="325">
        <v>551.94</v>
      </c>
      <c r="H396" s="326"/>
      <c r="I396" s="329"/>
      <c r="J396" s="333"/>
      <c r="K396" s="329">
        <v>1118</v>
      </c>
      <c r="L396" s="330"/>
      <c r="M396" s="331">
        <f t="shared" si="18"/>
        <v>2491.5600000000004</v>
      </c>
      <c r="N396" s="326"/>
      <c r="O396" s="326"/>
      <c r="P396" s="326"/>
      <c r="Q396" s="326"/>
      <c r="R396" s="332">
        <f t="shared" si="19"/>
        <v>2491.5600000000004</v>
      </c>
      <c r="S396" s="325">
        <v>1896.27</v>
      </c>
      <c r="T396" s="332">
        <f t="shared" si="20"/>
        <v>595.2900000000004</v>
      </c>
      <c r="U396" s="333"/>
      <c r="V396" s="325">
        <v>72.98</v>
      </c>
      <c r="W396" s="325">
        <v>2.86</v>
      </c>
      <c r="X396" s="325"/>
      <c r="Y396" s="325">
        <v>4.78</v>
      </c>
    </row>
    <row r="397" spans="1:25" ht="18.75" customHeight="1">
      <c r="A397" s="322" t="s">
        <v>1434</v>
      </c>
      <c r="B397" s="323" t="s">
        <v>1435</v>
      </c>
      <c r="C397" s="322" t="s">
        <v>1436</v>
      </c>
      <c r="D397" s="323" t="s">
        <v>360</v>
      </c>
      <c r="E397" s="324" t="s">
        <v>198</v>
      </c>
      <c r="F397" s="325">
        <v>792.66</v>
      </c>
      <c r="G397" s="325"/>
      <c r="H397" s="326"/>
      <c r="I397" s="329"/>
      <c r="J397" s="333"/>
      <c r="K397" s="329">
        <v>1118</v>
      </c>
      <c r="L397" s="330"/>
      <c r="M397" s="331">
        <f t="shared" si="18"/>
        <v>1910.6599999999999</v>
      </c>
      <c r="N397" s="326"/>
      <c r="O397" s="326"/>
      <c r="P397" s="326"/>
      <c r="Q397" s="326"/>
      <c r="R397" s="332">
        <f t="shared" si="19"/>
        <v>1910.6599999999999</v>
      </c>
      <c r="S397" s="325">
        <v>1484.33</v>
      </c>
      <c r="T397" s="332">
        <f t="shared" si="20"/>
        <v>426.3299999999999</v>
      </c>
      <c r="U397" s="333"/>
      <c r="V397" s="325">
        <v>71.06</v>
      </c>
      <c r="W397" s="325">
        <v>2.76</v>
      </c>
      <c r="X397" s="325"/>
      <c r="Y397" s="325">
        <v>4.66</v>
      </c>
    </row>
    <row r="398" spans="1:25" ht="18.75" customHeight="1">
      <c r="A398" s="322" t="s">
        <v>1437</v>
      </c>
      <c r="B398" s="323" t="s">
        <v>1438</v>
      </c>
      <c r="C398" s="322" t="s">
        <v>1439</v>
      </c>
      <c r="D398" s="323" t="s">
        <v>290</v>
      </c>
      <c r="E398" s="324" t="s">
        <v>236</v>
      </c>
      <c r="F398" s="325">
        <v>813.0900000000001</v>
      </c>
      <c r="G398" s="325"/>
      <c r="H398" s="326"/>
      <c r="I398" s="329"/>
      <c r="J398" s="333"/>
      <c r="K398" s="329">
        <v>1118</v>
      </c>
      <c r="L398" s="330"/>
      <c r="M398" s="331">
        <f t="shared" si="18"/>
        <v>1931.0900000000001</v>
      </c>
      <c r="N398" s="326"/>
      <c r="O398" s="326"/>
      <c r="P398" s="326"/>
      <c r="Q398" s="326"/>
      <c r="R398" s="332">
        <f t="shared" si="19"/>
        <v>1931.0900000000001</v>
      </c>
      <c r="S398" s="325">
        <v>250.20999999999998</v>
      </c>
      <c r="T398" s="332">
        <f t="shared" si="20"/>
        <v>1680.88</v>
      </c>
      <c r="U398" s="333"/>
      <c r="V398" s="325">
        <v>72.9</v>
      </c>
      <c r="W398" s="325">
        <v>2.83</v>
      </c>
      <c r="X398" s="325"/>
      <c r="Y398" s="325">
        <v>4.78</v>
      </c>
    </row>
    <row r="399" spans="1:25" ht="18.75" customHeight="1">
      <c r="A399" s="322" t="s">
        <v>1440</v>
      </c>
      <c r="B399" s="323" t="s">
        <v>1441</v>
      </c>
      <c r="C399" s="322" t="s">
        <v>1442</v>
      </c>
      <c r="D399" s="323" t="s">
        <v>208</v>
      </c>
      <c r="E399" s="324" t="s">
        <v>209</v>
      </c>
      <c r="F399" s="325">
        <v>805.2700000000001</v>
      </c>
      <c r="G399" s="325">
        <v>256.69</v>
      </c>
      <c r="H399" s="326"/>
      <c r="I399" s="329"/>
      <c r="J399" s="333"/>
      <c r="K399" s="329">
        <v>1118</v>
      </c>
      <c r="L399" s="330"/>
      <c r="M399" s="331">
        <f t="shared" si="18"/>
        <v>2179.96</v>
      </c>
      <c r="N399" s="326"/>
      <c r="O399" s="326"/>
      <c r="P399" s="326"/>
      <c r="Q399" s="326"/>
      <c r="R399" s="332">
        <f t="shared" si="19"/>
        <v>2179.96</v>
      </c>
      <c r="S399" s="325">
        <v>116.24</v>
      </c>
      <c r="T399" s="332">
        <f t="shared" si="20"/>
        <v>2063.7200000000003</v>
      </c>
      <c r="U399" s="333"/>
      <c r="V399" s="325">
        <v>71.96</v>
      </c>
      <c r="W399" s="325">
        <v>2.81</v>
      </c>
      <c r="X399" s="325"/>
      <c r="Y399" s="325">
        <v>4.72</v>
      </c>
    </row>
    <row r="400" spans="1:25" ht="18.75" customHeight="1">
      <c r="A400" s="322" t="s">
        <v>1443</v>
      </c>
      <c r="B400" s="323" t="s">
        <v>1444</v>
      </c>
      <c r="C400" s="322" t="s">
        <v>1445</v>
      </c>
      <c r="D400" s="323" t="s">
        <v>235</v>
      </c>
      <c r="E400" s="324" t="s">
        <v>434</v>
      </c>
      <c r="F400" s="325">
        <v>859.51</v>
      </c>
      <c r="G400" s="325">
        <v>509.08</v>
      </c>
      <c r="H400" s="326"/>
      <c r="I400" s="329"/>
      <c r="J400" s="333"/>
      <c r="K400" s="329">
        <v>1118</v>
      </c>
      <c r="L400" s="330"/>
      <c r="M400" s="331">
        <f t="shared" si="18"/>
        <v>2486.59</v>
      </c>
      <c r="N400" s="326"/>
      <c r="O400" s="326"/>
      <c r="P400" s="326"/>
      <c r="Q400" s="326"/>
      <c r="R400" s="332">
        <f t="shared" si="19"/>
        <v>2486.59</v>
      </c>
      <c r="S400" s="325">
        <v>1704.15</v>
      </c>
      <c r="T400" s="332">
        <f t="shared" si="20"/>
        <v>782.44</v>
      </c>
      <c r="U400" s="333"/>
      <c r="V400" s="325">
        <v>77.08</v>
      </c>
      <c r="W400" s="325">
        <v>3</v>
      </c>
      <c r="X400" s="325"/>
      <c r="Y400" s="325">
        <v>5.05</v>
      </c>
    </row>
    <row r="401" spans="1:25" ht="18.75" customHeight="1">
      <c r="A401" s="322" t="s">
        <v>1446</v>
      </c>
      <c r="B401" s="323" t="s">
        <v>1447</v>
      </c>
      <c r="C401" s="322" t="s">
        <v>1448</v>
      </c>
      <c r="D401" s="323" t="s">
        <v>197</v>
      </c>
      <c r="E401" s="324" t="s">
        <v>204</v>
      </c>
      <c r="F401" s="325">
        <v>823.57</v>
      </c>
      <c r="G401" s="325">
        <v>462.82</v>
      </c>
      <c r="H401" s="326"/>
      <c r="I401" s="329"/>
      <c r="J401" s="333"/>
      <c r="K401" s="329">
        <v>1118</v>
      </c>
      <c r="L401" s="330"/>
      <c r="M401" s="331">
        <f t="shared" si="18"/>
        <v>2404.3900000000003</v>
      </c>
      <c r="N401" s="326"/>
      <c r="O401" s="326"/>
      <c r="P401" s="326"/>
      <c r="Q401" s="326"/>
      <c r="R401" s="332">
        <f t="shared" si="19"/>
        <v>2404.3900000000003</v>
      </c>
      <c r="S401" s="325">
        <v>152.67000000000002</v>
      </c>
      <c r="T401" s="332">
        <f t="shared" si="20"/>
        <v>2251.7200000000003</v>
      </c>
      <c r="U401" s="333"/>
      <c r="V401" s="325">
        <v>73.16</v>
      </c>
      <c r="W401" s="325">
        <v>2.87</v>
      </c>
      <c r="X401" s="325"/>
      <c r="Y401" s="325">
        <v>4.8</v>
      </c>
    </row>
    <row r="402" spans="1:25" ht="18.75" customHeight="1">
      <c r="A402" s="322" t="s">
        <v>1449</v>
      </c>
      <c r="B402" s="323" t="s">
        <v>1450</v>
      </c>
      <c r="C402" s="322" t="s">
        <v>1451</v>
      </c>
      <c r="D402" s="323" t="s">
        <v>197</v>
      </c>
      <c r="E402" s="324" t="s">
        <v>204</v>
      </c>
      <c r="F402" s="325">
        <v>808.9300000000001</v>
      </c>
      <c r="G402" s="325">
        <v>551.94</v>
      </c>
      <c r="H402" s="326"/>
      <c r="I402" s="329"/>
      <c r="J402" s="333"/>
      <c r="K402" s="329">
        <v>1118</v>
      </c>
      <c r="L402" s="330"/>
      <c r="M402" s="331">
        <f t="shared" si="18"/>
        <v>2478.87</v>
      </c>
      <c r="N402" s="326"/>
      <c r="O402" s="326"/>
      <c r="P402" s="326"/>
      <c r="Q402" s="326"/>
      <c r="R402" s="332">
        <f t="shared" si="19"/>
        <v>2478.87</v>
      </c>
      <c r="S402" s="325">
        <v>1204.02</v>
      </c>
      <c r="T402" s="332">
        <f t="shared" si="20"/>
        <v>1274.85</v>
      </c>
      <c r="U402" s="333"/>
      <c r="V402" s="325">
        <v>71.84</v>
      </c>
      <c r="W402" s="325">
        <v>2.82</v>
      </c>
      <c r="X402" s="325"/>
      <c r="Y402" s="325">
        <v>4.71</v>
      </c>
    </row>
    <row r="403" spans="1:25" ht="18.75" customHeight="1">
      <c r="A403" s="322" t="s">
        <v>1452</v>
      </c>
      <c r="B403" s="323" t="s">
        <v>1453</v>
      </c>
      <c r="C403" s="322" t="s">
        <v>1454</v>
      </c>
      <c r="D403" s="323" t="s">
        <v>197</v>
      </c>
      <c r="E403" s="324" t="s">
        <v>204</v>
      </c>
      <c r="F403" s="325">
        <v>818.84</v>
      </c>
      <c r="G403" s="325">
        <v>551.94</v>
      </c>
      <c r="H403" s="326"/>
      <c r="I403" s="329"/>
      <c r="J403" s="333"/>
      <c r="K403" s="329">
        <v>1118</v>
      </c>
      <c r="L403" s="330"/>
      <c r="M403" s="331">
        <f t="shared" si="18"/>
        <v>2488.78</v>
      </c>
      <c r="N403" s="326"/>
      <c r="O403" s="326"/>
      <c r="P403" s="326"/>
      <c r="Q403" s="326"/>
      <c r="R403" s="332">
        <f t="shared" si="19"/>
        <v>2488.78</v>
      </c>
      <c r="S403" s="325">
        <v>141.07000000000002</v>
      </c>
      <c r="T403" s="332">
        <f t="shared" si="20"/>
        <v>2347.71</v>
      </c>
      <c r="U403" s="333"/>
      <c r="V403" s="325">
        <v>72.73</v>
      </c>
      <c r="W403" s="325">
        <v>2.86</v>
      </c>
      <c r="X403" s="325"/>
      <c r="Y403" s="325">
        <v>4.77</v>
      </c>
    </row>
    <row r="404" spans="1:25" ht="18.75" customHeight="1">
      <c r="A404" s="322" t="s">
        <v>1455</v>
      </c>
      <c r="B404" s="323" t="s">
        <v>1456</v>
      </c>
      <c r="C404" s="322" t="s">
        <v>1457</v>
      </c>
      <c r="D404" s="323" t="s">
        <v>360</v>
      </c>
      <c r="E404" s="324" t="s">
        <v>249</v>
      </c>
      <c r="F404" s="325">
        <v>813.76</v>
      </c>
      <c r="G404" s="325"/>
      <c r="H404" s="326"/>
      <c r="I404" s="329"/>
      <c r="J404" s="333"/>
      <c r="K404" s="329">
        <v>1118</v>
      </c>
      <c r="L404" s="330"/>
      <c r="M404" s="331">
        <f t="shared" si="18"/>
        <v>1931.76</v>
      </c>
      <c r="N404" s="326"/>
      <c r="O404" s="326"/>
      <c r="P404" s="326"/>
      <c r="Q404" s="326"/>
      <c r="R404" s="332">
        <f t="shared" si="19"/>
        <v>1931.76</v>
      </c>
      <c r="S404" s="325">
        <v>790.6500000000001</v>
      </c>
      <c r="T404" s="332">
        <f t="shared" si="20"/>
        <v>1141.11</v>
      </c>
      <c r="U404" s="333"/>
      <c r="V404" s="325">
        <v>71.83</v>
      </c>
      <c r="W404" s="325">
        <v>2.84</v>
      </c>
      <c r="X404" s="325"/>
      <c r="Y404" s="325">
        <v>4.71</v>
      </c>
    </row>
    <row r="405" spans="1:25" ht="18.75" customHeight="1">
      <c r="A405" s="322" t="s">
        <v>1458</v>
      </c>
      <c r="B405" s="323" t="s">
        <v>1459</v>
      </c>
      <c r="C405" s="322" t="s">
        <v>1460</v>
      </c>
      <c r="D405" s="323" t="s">
        <v>197</v>
      </c>
      <c r="E405" s="324" t="s">
        <v>204</v>
      </c>
      <c r="F405" s="325">
        <v>810.88</v>
      </c>
      <c r="G405" s="325">
        <v>551.94</v>
      </c>
      <c r="H405" s="326"/>
      <c r="I405" s="329"/>
      <c r="J405" s="333"/>
      <c r="K405" s="329">
        <v>1118</v>
      </c>
      <c r="L405" s="330"/>
      <c r="M405" s="331">
        <f t="shared" si="18"/>
        <v>2480.82</v>
      </c>
      <c r="N405" s="326"/>
      <c r="O405" s="326"/>
      <c r="P405" s="326"/>
      <c r="Q405" s="326"/>
      <c r="R405" s="332">
        <f t="shared" si="19"/>
        <v>2480.82</v>
      </c>
      <c r="S405" s="325">
        <v>949.39</v>
      </c>
      <c r="T405" s="332">
        <f t="shared" si="20"/>
        <v>1531.4300000000003</v>
      </c>
      <c r="U405" s="333"/>
      <c r="V405" s="325">
        <v>72.02</v>
      </c>
      <c r="W405" s="325">
        <v>2.83</v>
      </c>
      <c r="X405" s="325"/>
      <c r="Y405" s="325">
        <v>4.72</v>
      </c>
    </row>
    <row r="406" spans="1:25" ht="18.75" customHeight="1">
      <c r="A406" s="322" t="s">
        <v>1461</v>
      </c>
      <c r="B406" s="323" t="s">
        <v>1462</v>
      </c>
      <c r="C406" s="322" t="s">
        <v>1463</v>
      </c>
      <c r="D406" s="323" t="s">
        <v>245</v>
      </c>
      <c r="E406" s="324" t="s">
        <v>259</v>
      </c>
      <c r="F406" s="325">
        <v>811.51</v>
      </c>
      <c r="G406" s="325"/>
      <c r="H406" s="326"/>
      <c r="I406" s="329">
        <v>1118</v>
      </c>
      <c r="J406" s="333"/>
      <c r="K406" s="329"/>
      <c r="L406" s="330"/>
      <c r="M406" s="331">
        <f t="shared" si="18"/>
        <v>1929.51</v>
      </c>
      <c r="N406" s="326"/>
      <c r="O406" s="326"/>
      <c r="P406" s="326"/>
      <c r="Q406" s="326"/>
      <c r="R406" s="332">
        <f t="shared" si="19"/>
        <v>1929.51</v>
      </c>
      <c r="S406" s="325">
        <v>1223.29</v>
      </c>
      <c r="T406" s="332">
        <f t="shared" si="20"/>
        <v>706.22</v>
      </c>
      <c r="U406" s="333"/>
      <c r="V406" s="325">
        <v>71.17</v>
      </c>
      <c r="W406" s="325"/>
      <c r="X406" s="325">
        <v>1.21</v>
      </c>
      <c r="Y406" s="325">
        <v>4.67</v>
      </c>
    </row>
    <row r="407" spans="1:25" ht="18.75" customHeight="1">
      <c r="A407" s="322" t="s">
        <v>1464</v>
      </c>
      <c r="B407" s="323" t="s">
        <v>1465</v>
      </c>
      <c r="C407" s="322" t="s">
        <v>1466</v>
      </c>
      <c r="D407" s="323" t="s">
        <v>230</v>
      </c>
      <c r="E407" s="324" t="s">
        <v>269</v>
      </c>
      <c r="F407" s="325">
        <v>965.57</v>
      </c>
      <c r="G407" s="325">
        <v>477.6</v>
      </c>
      <c r="H407" s="326"/>
      <c r="I407" s="329"/>
      <c r="J407" s="333"/>
      <c r="K407" s="329">
        <v>1118</v>
      </c>
      <c r="L407" s="330"/>
      <c r="M407" s="331">
        <f t="shared" si="18"/>
        <v>2561.17</v>
      </c>
      <c r="N407" s="326"/>
      <c r="O407" s="326"/>
      <c r="P407" s="326"/>
      <c r="Q407" s="326"/>
      <c r="R407" s="332">
        <f t="shared" si="19"/>
        <v>2561.17</v>
      </c>
      <c r="S407" s="325">
        <v>1699.21</v>
      </c>
      <c r="T407" s="332">
        <f t="shared" si="20"/>
        <v>861.96</v>
      </c>
      <c r="U407" s="333"/>
      <c r="V407" s="325">
        <v>78.97</v>
      </c>
      <c r="W407" s="325">
        <v>3.19</v>
      </c>
      <c r="X407" s="325"/>
      <c r="Y407" s="325">
        <v>5.18</v>
      </c>
    </row>
    <row r="408" spans="1:25" ht="18.75" customHeight="1">
      <c r="A408" s="322" t="s">
        <v>1467</v>
      </c>
      <c r="B408" s="323" t="s">
        <v>1468</v>
      </c>
      <c r="C408" s="322" t="s">
        <v>1469</v>
      </c>
      <c r="D408" s="323" t="s">
        <v>208</v>
      </c>
      <c r="E408" s="324" t="s">
        <v>225</v>
      </c>
      <c r="F408" s="325">
        <v>808.98</v>
      </c>
      <c r="G408" s="325">
        <v>312.39</v>
      </c>
      <c r="H408" s="326"/>
      <c r="I408" s="329"/>
      <c r="J408" s="333"/>
      <c r="K408" s="329">
        <v>1118</v>
      </c>
      <c r="L408" s="330"/>
      <c r="M408" s="331">
        <f t="shared" si="18"/>
        <v>2239.37</v>
      </c>
      <c r="N408" s="326"/>
      <c r="O408" s="326"/>
      <c r="P408" s="326"/>
      <c r="Q408" s="326"/>
      <c r="R408" s="332">
        <f t="shared" si="19"/>
        <v>2239.37</v>
      </c>
      <c r="S408" s="325">
        <v>1648.7</v>
      </c>
      <c r="T408" s="332">
        <f t="shared" si="20"/>
        <v>590.6699999999998</v>
      </c>
      <c r="U408" s="333"/>
      <c r="V408" s="325">
        <v>72.53</v>
      </c>
      <c r="W408" s="325">
        <v>2.82</v>
      </c>
      <c r="X408" s="325"/>
      <c r="Y408" s="325">
        <v>4.75</v>
      </c>
    </row>
    <row r="409" spans="1:25" ht="18.75" customHeight="1">
      <c r="A409" s="322" t="s">
        <v>1470</v>
      </c>
      <c r="B409" s="323" t="s">
        <v>1471</v>
      </c>
      <c r="C409" s="322" t="s">
        <v>1472</v>
      </c>
      <c r="D409" s="323" t="s">
        <v>245</v>
      </c>
      <c r="E409" s="324" t="s">
        <v>209</v>
      </c>
      <c r="F409" s="325">
        <v>802.87</v>
      </c>
      <c r="G409" s="325"/>
      <c r="H409" s="326"/>
      <c r="I409" s="329">
        <v>1118</v>
      </c>
      <c r="J409" s="333"/>
      <c r="K409" s="329"/>
      <c r="L409" s="330"/>
      <c r="M409" s="331">
        <f t="shared" si="18"/>
        <v>1920.87</v>
      </c>
      <c r="N409" s="326"/>
      <c r="O409" s="326"/>
      <c r="P409" s="326"/>
      <c r="Q409" s="326"/>
      <c r="R409" s="332">
        <f t="shared" si="19"/>
        <v>1920.87</v>
      </c>
      <c r="S409" s="325">
        <v>481.5</v>
      </c>
      <c r="T409" s="332">
        <f t="shared" si="20"/>
        <v>1439.37</v>
      </c>
      <c r="U409" s="333"/>
      <c r="V409" s="325">
        <v>71.75</v>
      </c>
      <c r="W409" s="325"/>
      <c r="X409" s="325">
        <v>1.2</v>
      </c>
      <c r="Y409" s="325">
        <v>4.7</v>
      </c>
    </row>
    <row r="410" spans="1:25" ht="18.75" customHeight="1">
      <c r="A410" s="322" t="s">
        <v>1473</v>
      </c>
      <c r="B410" s="323" t="s">
        <v>1474</v>
      </c>
      <c r="C410" s="322" t="s">
        <v>1475</v>
      </c>
      <c r="D410" s="323" t="s">
        <v>224</v>
      </c>
      <c r="E410" s="324" t="s">
        <v>198</v>
      </c>
      <c r="F410" s="325">
        <v>771.16</v>
      </c>
      <c r="G410" s="325">
        <v>532.22</v>
      </c>
      <c r="H410" s="326"/>
      <c r="I410" s="329"/>
      <c r="J410" s="333"/>
      <c r="K410" s="329">
        <v>1118</v>
      </c>
      <c r="L410" s="330"/>
      <c r="M410" s="331">
        <f t="shared" si="18"/>
        <v>2421.38</v>
      </c>
      <c r="N410" s="326"/>
      <c r="O410" s="326"/>
      <c r="P410" s="326"/>
      <c r="Q410" s="326"/>
      <c r="R410" s="332">
        <f t="shared" si="19"/>
        <v>2421.38</v>
      </c>
      <c r="S410" s="325">
        <v>1398.8</v>
      </c>
      <c r="T410" s="332">
        <f t="shared" si="20"/>
        <v>1022.5800000000002</v>
      </c>
      <c r="U410" s="333"/>
      <c r="V410" s="325">
        <v>69.13</v>
      </c>
      <c r="W410" s="325">
        <v>2.69</v>
      </c>
      <c r="X410" s="325"/>
      <c r="Y410" s="325">
        <v>4.53</v>
      </c>
    </row>
    <row r="411" spans="1:25" ht="18.75" customHeight="1">
      <c r="A411" s="322" t="s">
        <v>1476</v>
      </c>
      <c r="B411" s="323" t="s">
        <v>1477</v>
      </c>
      <c r="C411" s="322" t="s">
        <v>1478</v>
      </c>
      <c r="D411" s="323" t="s">
        <v>213</v>
      </c>
      <c r="E411" s="324" t="s">
        <v>298</v>
      </c>
      <c r="F411" s="325">
        <v>986.02</v>
      </c>
      <c r="G411" s="325">
        <v>912.87</v>
      </c>
      <c r="H411" s="326"/>
      <c r="I411" s="329"/>
      <c r="J411" s="333"/>
      <c r="K411" s="329">
        <v>1118</v>
      </c>
      <c r="L411" s="330"/>
      <c r="M411" s="331">
        <f t="shared" si="18"/>
        <v>3016.89</v>
      </c>
      <c r="N411" s="326"/>
      <c r="O411" s="326"/>
      <c r="P411" s="326"/>
      <c r="Q411" s="326"/>
      <c r="R411" s="332">
        <f t="shared" si="19"/>
        <v>3016.89</v>
      </c>
      <c r="S411" s="325">
        <v>2111.24</v>
      </c>
      <c r="T411" s="332">
        <f t="shared" si="20"/>
        <v>905.6500000000001</v>
      </c>
      <c r="U411" s="333"/>
      <c r="V411" s="325">
        <v>80.81</v>
      </c>
      <c r="W411" s="325">
        <v>3.27</v>
      </c>
      <c r="X411" s="325"/>
      <c r="Y411" s="325">
        <v>5.3</v>
      </c>
    </row>
    <row r="412" spans="1:25" ht="18.75" customHeight="1">
      <c r="A412" s="322" t="s">
        <v>1479</v>
      </c>
      <c r="B412" s="323" t="s">
        <v>1480</v>
      </c>
      <c r="C412" s="322" t="s">
        <v>1481</v>
      </c>
      <c r="D412" s="323" t="s">
        <v>235</v>
      </c>
      <c r="E412" s="324" t="s">
        <v>236</v>
      </c>
      <c r="F412" s="325">
        <v>793.72</v>
      </c>
      <c r="G412" s="325">
        <v>338.92</v>
      </c>
      <c r="H412" s="326"/>
      <c r="I412" s="329"/>
      <c r="J412" s="333"/>
      <c r="K412" s="329">
        <v>1118</v>
      </c>
      <c r="L412" s="330"/>
      <c r="M412" s="331">
        <f t="shared" si="18"/>
        <v>2250.6400000000003</v>
      </c>
      <c r="N412" s="326"/>
      <c r="O412" s="326"/>
      <c r="P412" s="326"/>
      <c r="Q412" s="326"/>
      <c r="R412" s="332">
        <f t="shared" si="19"/>
        <v>2250.6400000000003</v>
      </c>
      <c r="S412" s="325">
        <v>1066.3</v>
      </c>
      <c r="T412" s="332">
        <f t="shared" si="20"/>
        <v>1184.3400000000004</v>
      </c>
      <c r="U412" s="333"/>
      <c r="V412" s="325">
        <v>71.16</v>
      </c>
      <c r="W412" s="325">
        <v>2.77</v>
      </c>
      <c r="X412" s="325"/>
      <c r="Y412" s="325">
        <v>4.66</v>
      </c>
    </row>
    <row r="413" spans="1:25" ht="18.75" customHeight="1">
      <c r="A413" s="322" t="s">
        <v>1482</v>
      </c>
      <c r="B413" s="323" t="s">
        <v>1483</v>
      </c>
      <c r="C413" s="322" t="s">
        <v>1484</v>
      </c>
      <c r="D413" s="323" t="s">
        <v>197</v>
      </c>
      <c r="E413" s="324" t="s">
        <v>204</v>
      </c>
      <c r="F413" s="325">
        <v>2096.7200000000003</v>
      </c>
      <c r="G413" s="325">
        <v>551.94</v>
      </c>
      <c r="H413" s="326"/>
      <c r="I413" s="329"/>
      <c r="J413" s="333"/>
      <c r="K413" s="329">
        <v>1118</v>
      </c>
      <c r="L413" s="330"/>
      <c r="M413" s="331">
        <f t="shared" si="18"/>
        <v>3766.6600000000003</v>
      </c>
      <c r="N413" s="326"/>
      <c r="O413" s="326"/>
      <c r="P413" s="326"/>
      <c r="Q413" s="326"/>
      <c r="R413" s="332">
        <f t="shared" si="19"/>
        <v>3766.6600000000003</v>
      </c>
      <c r="S413" s="325">
        <v>268.05</v>
      </c>
      <c r="T413" s="332">
        <f t="shared" si="20"/>
        <v>3498.61</v>
      </c>
      <c r="U413" s="333"/>
      <c r="V413" s="325">
        <v>73.22</v>
      </c>
      <c r="W413" s="325">
        <v>2.87</v>
      </c>
      <c r="X413" s="325"/>
      <c r="Y413" s="325">
        <v>4.8</v>
      </c>
    </row>
    <row r="414" spans="1:25" ht="18.75" customHeight="1">
      <c r="A414" s="322" t="s">
        <v>1485</v>
      </c>
      <c r="B414" s="323" t="s">
        <v>1486</v>
      </c>
      <c r="C414" s="322" t="s">
        <v>1487</v>
      </c>
      <c r="D414" s="323" t="s">
        <v>197</v>
      </c>
      <c r="E414" s="324" t="s">
        <v>249</v>
      </c>
      <c r="F414" s="325">
        <v>840.11</v>
      </c>
      <c r="G414" s="325">
        <v>540.05</v>
      </c>
      <c r="H414" s="326"/>
      <c r="I414" s="329"/>
      <c r="J414" s="333"/>
      <c r="K414" s="329">
        <v>1118</v>
      </c>
      <c r="L414" s="330"/>
      <c r="M414" s="331">
        <f t="shared" si="18"/>
        <v>2498.16</v>
      </c>
      <c r="N414" s="326"/>
      <c r="O414" s="326"/>
      <c r="P414" s="326"/>
      <c r="Q414" s="326"/>
      <c r="R414" s="332">
        <f t="shared" si="19"/>
        <v>2498.16</v>
      </c>
      <c r="S414" s="325">
        <v>1893.02</v>
      </c>
      <c r="T414" s="332">
        <f t="shared" si="20"/>
        <v>605.1399999999999</v>
      </c>
      <c r="U414" s="328"/>
      <c r="V414" s="325">
        <v>74.2</v>
      </c>
      <c r="W414" s="325">
        <v>2.93</v>
      </c>
      <c r="X414" s="325"/>
      <c r="Y414" s="325">
        <v>4.86</v>
      </c>
    </row>
    <row r="415" spans="1:25" ht="18.75" customHeight="1">
      <c r="A415" s="322" t="s">
        <v>1488</v>
      </c>
      <c r="B415" s="323" t="s">
        <v>1489</v>
      </c>
      <c r="C415" s="322" t="s">
        <v>1490</v>
      </c>
      <c r="D415" s="323" t="s">
        <v>197</v>
      </c>
      <c r="E415" s="324" t="s">
        <v>204</v>
      </c>
      <c r="F415" s="325">
        <v>813.38</v>
      </c>
      <c r="G415" s="325">
        <v>574.72</v>
      </c>
      <c r="H415" s="326"/>
      <c r="I415" s="327"/>
      <c r="J415" s="328"/>
      <c r="K415" s="329">
        <v>1118</v>
      </c>
      <c r="L415" s="330"/>
      <c r="M415" s="331">
        <f t="shared" si="18"/>
        <v>2506.1</v>
      </c>
      <c r="N415" s="326"/>
      <c r="O415" s="326"/>
      <c r="P415" s="326"/>
      <c r="Q415" s="326"/>
      <c r="R415" s="332">
        <f t="shared" si="19"/>
        <v>2506.1</v>
      </c>
      <c r="S415" s="325">
        <v>109.35</v>
      </c>
      <c r="T415" s="332">
        <f t="shared" si="20"/>
        <v>2396.75</v>
      </c>
      <c r="U415" s="333"/>
      <c r="V415" s="325">
        <v>72.24</v>
      </c>
      <c r="W415" s="325">
        <v>2.84</v>
      </c>
      <c r="X415" s="325"/>
      <c r="Y415" s="325">
        <v>4.74</v>
      </c>
    </row>
    <row r="416" spans="1:25" ht="18.75" customHeight="1">
      <c r="A416" s="322" t="s">
        <v>1491</v>
      </c>
      <c r="B416" s="323" t="s">
        <v>1492</v>
      </c>
      <c r="C416" s="322" t="s">
        <v>1493</v>
      </c>
      <c r="D416" s="323" t="s">
        <v>213</v>
      </c>
      <c r="E416" s="324" t="s">
        <v>214</v>
      </c>
      <c r="F416" s="325">
        <v>967.2599999999999</v>
      </c>
      <c r="G416" s="325">
        <v>867.1</v>
      </c>
      <c r="H416" s="326"/>
      <c r="I416" s="329"/>
      <c r="J416" s="333"/>
      <c r="K416" s="329">
        <v>1118</v>
      </c>
      <c r="L416" s="330"/>
      <c r="M416" s="331">
        <f t="shared" si="18"/>
        <v>2952.3599999999997</v>
      </c>
      <c r="N416" s="326"/>
      <c r="O416" s="326"/>
      <c r="P416" s="326"/>
      <c r="Q416" s="326"/>
      <c r="R416" s="332">
        <f t="shared" si="19"/>
        <v>2952.3599999999997</v>
      </c>
      <c r="S416" s="325">
        <v>872.64</v>
      </c>
      <c r="T416" s="332">
        <f t="shared" si="20"/>
        <v>2079.72</v>
      </c>
      <c r="U416" s="328"/>
      <c r="V416" s="325">
        <v>79.12</v>
      </c>
      <c r="W416" s="325">
        <v>3.2</v>
      </c>
      <c r="X416" s="325"/>
      <c r="Y416" s="325">
        <v>5.19</v>
      </c>
    </row>
    <row r="417" spans="1:25" ht="18.75" customHeight="1">
      <c r="A417" s="322" t="s">
        <v>1494</v>
      </c>
      <c r="B417" s="323" t="s">
        <v>1495</v>
      </c>
      <c r="C417" s="322" t="s">
        <v>1496</v>
      </c>
      <c r="D417" s="323" t="s">
        <v>197</v>
      </c>
      <c r="E417" s="324" t="s">
        <v>204</v>
      </c>
      <c r="F417" s="325">
        <v>807.99</v>
      </c>
      <c r="G417" s="325">
        <v>562.83</v>
      </c>
      <c r="H417" s="326"/>
      <c r="I417" s="329"/>
      <c r="J417" s="333"/>
      <c r="K417" s="329">
        <v>1118</v>
      </c>
      <c r="L417" s="330"/>
      <c r="M417" s="331">
        <f t="shared" si="18"/>
        <v>2488.82</v>
      </c>
      <c r="N417" s="326"/>
      <c r="O417" s="326"/>
      <c r="P417" s="326"/>
      <c r="Q417" s="326"/>
      <c r="R417" s="332">
        <f t="shared" si="19"/>
        <v>2488.82</v>
      </c>
      <c r="S417" s="325">
        <v>814.47</v>
      </c>
      <c r="T417" s="332">
        <f t="shared" si="20"/>
        <v>1674.3500000000001</v>
      </c>
      <c r="U417" s="333"/>
      <c r="V417" s="325">
        <v>71.76</v>
      </c>
      <c r="W417" s="325">
        <v>2.82</v>
      </c>
      <c r="X417" s="325"/>
      <c r="Y417" s="325">
        <v>4.7</v>
      </c>
    </row>
    <row r="418" spans="1:25" ht="18.75" customHeight="1">
      <c r="A418" s="322" t="s">
        <v>1497</v>
      </c>
      <c r="B418" s="323" t="s">
        <v>1498</v>
      </c>
      <c r="C418" s="322" t="s">
        <v>1499</v>
      </c>
      <c r="D418" s="323" t="s">
        <v>197</v>
      </c>
      <c r="E418" s="324" t="s">
        <v>204</v>
      </c>
      <c r="F418" s="325">
        <v>823.6700000000001</v>
      </c>
      <c r="G418" s="325">
        <v>539.05</v>
      </c>
      <c r="H418" s="326"/>
      <c r="I418" s="329"/>
      <c r="J418" s="333"/>
      <c r="K418" s="329">
        <v>1118</v>
      </c>
      <c r="L418" s="330"/>
      <c r="M418" s="331">
        <f t="shared" si="18"/>
        <v>2480.7200000000003</v>
      </c>
      <c r="N418" s="326"/>
      <c r="O418" s="326"/>
      <c r="P418" s="326"/>
      <c r="Q418" s="326"/>
      <c r="R418" s="332">
        <f t="shared" si="19"/>
        <v>2480.7200000000003</v>
      </c>
      <c r="S418" s="325">
        <v>1839.1399999999999</v>
      </c>
      <c r="T418" s="332">
        <f t="shared" si="20"/>
        <v>641.5800000000004</v>
      </c>
      <c r="U418" s="333"/>
      <c r="V418" s="325">
        <v>73.17</v>
      </c>
      <c r="W418" s="325">
        <v>2.87</v>
      </c>
      <c r="X418" s="325"/>
      <c r="Y418" s="325">
        <v>4.8</v>
      </c>
    </row>
    <row r="419" spans="1:25" ht="18.75" customHeight="1">
      <c r="A419" s="322" t="s">
        <v>1500</v>
      </c>
      <c r="B419" s="323" t="s">
        <v>1501</v>
      </c>
      <c r="C419" s="322" t="s">
        <v>1502</v>
      </c>
      <c r="D419" s="323" t="s">
        <v>197</v>
      </c>
      <c r="E419" s="324" t="s">
        <v>204</v>
      </c>
      <c r="F419" s="325">
        <v>3275.36</v>
      </c>
      <c r="G419" s="325">
        <v>552.94</v>
      </c>
      <c r="H419" s="326"/>
      <c r="I419" s="329"/>
      <c r="J419" s="333"/>
      <c r="K419" s="329">
        <v>1118</v>
      </c>
      <c r="L419" s="330"/>
      <c r="M419" s="331">
        <f t="shared" si="18"/>
        <v>4946.3</v>
      </c>
      <c r="N419" s="326"/>
      <c r="O419" s="326"/>
      <c r="P419" s="326"/>
      <c r="Q419" s="326"/>
      <c r="R419" s="332">
        <f t="shared" si="19"/>
        <v>4946.3</v>
      </c>
      <c r="S419" s="325">
        <v>1171.07</v>
      </c>
      <c r="T419" s="332">
        <f t="shared" si="20"/>
        <v>3775.2300000000005</v>
      </c>
      <c r="U419" s="333"/>
      <c r="V419" s="325">
        <v>72.73</v>
      </c>
      <c r="W419" s="325">
        <v>2.86</v>
      </c>
      <c r="X419" s="325"/>
      <c r="Y419" s="325">
        <v>4.77</v>
      </c>
    </row>
    <row r="420" spans="1:25" ht="18.75" customHeight="1">
      <c r="A420" s="322" t="s">
        <v>1503</v>
      </c>
      <c r="B420" s="323" t="s">
        <v>1504</v>
      </c>
      <c r="C420" s="322" t="s">
        <v>1505</v>
      </c>
      <c r="D420" s="323" t="s">
        <v>290</v>
      </c>
      <c r="E420" s="324" t="s">
        <v>291</v>
      </c>
      <c r="F420" s="325">
        <v>811.43</v>
      </c>
      <c r="G420" s="325">
        <v>441.93</v>
      </c>
      <c r="H420" s="326"/>
      <c r="I420" s="329"/>
      <c r="J420" s="333"/>
      <c r="K420" s="329">
        <v>1118</v>
      </c>
      <c r="L420" s="330"/>
      <c r="M420" s="331">
        <f t="shared" si="18"/>
        <v>2371.3599999999997</v>
      </c>
      <c r="N420" s="326"/>
      <c r="O420" s="326"/>
      <c r="P420" s="326"/>
      <c r="Q420" s="326"/>
      <c r="R420" s="332">
        <f t="shared" si="19"/>
        <v>2371.3599999999997</v>
      </c>
      <c r="S420" s="325">
        <v>1302.98</v>
      </c>
      <c r="T420" s="332">
        <f t="shared" si="20"/>
        <v>1068.3799999999997</v>
      </c>
      <c r="U420" s="333"/>
      <c r="V420" s="325">
        <v>72.75</v>
      </c>
      <c r="W420" s="325">
        <v>2.83</v>
      </c>
      <c r="X420" s="325"/>
      <c r="Y420" s="325">
        <v>4.77</v>
      </c>
    </row>
    <row r="421" spans="1:25" ht="18.75" customHeight="1">
      <c r="A421" s="322" t="s">
        <v>1506</v>
      </c>
      <c r="B421" s="323" t="s">
        <v>1507</v>
      </c>
      <c r="C421" s="322" t="s">
        <v>1508</v>
      </c>
      <c r="D421" s="323" t="s">
        <v>197</v>
      </c>
      <c r="E421" s="324" t="s">
        <v>204</v>
      </c>
      <c r="F421" s="325">
        <v>884.8900000000001</v>
      </c>
      <c r="G421" s="325"/>
      <c r="H421" s="326"/>
      <c r="I421" s="329"/>
      <c r="J421" s="333"/>
      <c r="K421" s="329"/>
      <c r="L421" s="330"/>
      <c r="M421" s="331">
        <f t="shared" si="18"/>
        <v>884.8900000000001</v>
      </c>
      <c r="N421" s="326"/>
      <c r="O421" s="326"/>
      <c r="P421" s="326"/>
      <c r="Q421" s="326"/>
      <c r="R421" s="332">
        <f t="shared" si="19"/>
        <v>884.8900000000001</v>
      </c>
      <c r="S421" s="325">
        <v>157.53</v>
      </c>
      <c r="T421" s="332">
        <f t="shared" si="20"/>
        <v>727.3600000000001</v>
      </c>
      <c r="U421" s="333"/>
      <c r="V421" s="325">
        <v>75.14</v>
      </c>
      <c r="W421" s="325">
        <v>2.95</v>
      </c>
      <c r="X421" s="325"/>
      <c r="Y421" s="325">
        <v>4.93</v>
      </c>
    </row>
    <row r="422" spans="1:25" ht="18.75" customHeight="1">
      <c r="A422" s="322" t="s">
        <v>1509</v>
      </c>
      <c r="B422" s="323" t="s">
        <v>1510</v>
      </c>
      <c r="C422" s="322" t="s">
        <v>1511</v>
      </c>
      <c r="D422" s="323" t="s">
        <v>197</v>
      </c>
      <c r="E422" s="324" t="s">
        <v>204</v>
      </c>
      <c r="F422" s="325">
        <v>815.6100000000001</v>
      </c>
      <c r="G422" s="325">
        <v>562.83</v>
      </c>
      <c r="H422" s="326"/>
      <c r="I422" s="329"/>
      <c r="J422" s="333"/>
      <c r="K422" s="329">
        <v>1118</v>
      </c>
      <c r="L422" s="330"/>
      <c r="M422" s="331">
        <f t="shared" si="18"/>
        <v>2496.44</v>
      </c>
      <c r="N422" s="326"/>
      <c r="O422" s="326"/>
      <c r="P422" s="326"/>
      <c r="Q422" s="326"/>
      <c r="R422" s="332">
        <f t="shared" si="19"/>
        <v>2496.44</v>
      </c>
      <c r="S422" s="325">
        <v>114.64</v>
      </c>
      <c r="T422" s="332">
        <f t="shared" si="20"/>
        <v>2381.8</v>
      </c>
      <c r="U422" s="333"/>
      <c r="V422" s="325">
        <v>72.44</v>
      </c>
      <c r="W422" s="325">
        <v>2.84</v>
      </c>
      <c r="X422" s="325"/>
      <c r="Y422" s="325">
        <v>4.75</v>
      </c>
    </row>
    <row r="423" spans="1:25" ht="18.75" customHeight="1">
      <c r="A423" s="322" t="s">
        <v>1512</v>
      </c>
      <c r="B423" s="323" t="s">
        <v>1513</v>
      </c>
      <c r="C423" s="322" t="s">
        <v>1514</v>
      </c>
      <c r="D423" s="323" t="s">
        <v>197</v>
      </c>
      <c r="E423" s="324" t="s">
        <v>249</v>
      </c>
      <c r="F423" s="325">
        <v>837.11</v>
      </c>
      <c r="G423" s="325">
        <v>598.5</v>
      </c>
      <c r="H423" s="326"/>
      <c r="I423" s="329"/>
      <c r="J423" s="333"/>
      <c r="K423" s="329">
        <v>1118</v>
      </c>
      <c r="L423" s="330"/>
      <c r="M423" s="331">
        <f t="shared" si="18"/>
        <v>2553.61</v>
      </c>
      <c r="N423" s="326"/>
      <c r="O423" s="326"/>
      <c r="P423" s="326"/>
      <c r="Q423" s="326"/>
      <c r="R423" s="332">
        <f t="shared" si="19"/>
        <v>2553.61</v>
      </c>
      <c r="S423" s="325">
        <v>995.89</v>
      </c>
      <c r="T423" s="332">
        <f t="shared" si="20"/>
        <v>1557.7200000000003</v>
      </c>
      <c r="U423" s="333"/>
      <c r="V423" s="325">
        <v>73.93</v>
      </c>
      <c r="W423" s="325">
        <v>2.92</v>
      </c>
      <c r="X423" s="325"/>
      <c r="Y423" s="325">
        <v>4.85</v>
      </c>
    </row>
    <row r="424" spans="1:25" ht="18.75" customHeight="1">
      <c r="A424" s="322" t="s">
        <v>1515</v>
      </c>
      <c r="B424" s="323" t="s">
        <v>1516</v>
      </c>
      <c r="C424" s="322" t="s">
        <v>1517</v>
      </c>
      <c r="D424" s="323" t="s">
        <v>208</v>
      </c>
      <c r="E424" s="324" t="s">
        <v>209</v>
      </c>
      <c r="F424" s="325">
        <v>0</v>
      </c>
      <c r="G424" s="325"/>
      <c r="H424" s="326"/>
      <c r="I424" s="329"/>
      <c r="J424" s="333"/>
      <c r="K424" s="329"/>
      <c r="L424" s="330"/>
      <c r="M424" s="331">
        <f t="shared" si="18"/>
        <v>0</v>
      </c>
      <c r="N424" s="326"/>
      <c r="O424" s="326"/>
      <c r="P424" s="326"/>
      <c r="Q424" s="326"/>
      <c r="R424" s="332">
        <f t="shared" si="19"/>
        <v>0</v>
      </c>
      <c r="S424" s="325">
        <v>0</v>
      </c>
      <c r="T424" s="332">
        <f t="shared" si="20"/>
        <v>0</v>
      </c>
      <c r="U424" s="333"/>
      <c r="V424" s="325"/>
      <c r="W424" s="325"/>
      <c r="X424" s="325"/>
      <c r="Y424" s="325"/>
    </row>
    <row r="425" spans="1:25" ht="18.75" customHeight="1">
      <c r="A425" s="322" t="s">
        <v>1518</v>
      </c>
      <c r="B425" s="323" t="s">
        <v>1519</v>
      </c>
      <c r="C425" s="322" t="s">
        <v>1520</v>
      </c>
      <c r="D425" s="323" t="s">
        <v>197</v>
      </c>
      <c r="E425" s="324" t="s">
        <v>204</v>
      </c>
      <c r="F425" s="325">
        <v>799.79</v>
      </c>
      <c r="G425" s="325">
        <v>551.94</v>
      </c>
      <c r="H425" s="326"/>
      <c r="I425" s="329"/>
      <c r="J425" s="333"/>
      <c r="K425" s="329">
        <v>1118</v>
      </c>
      <c r="L425" s="330"/>
      <c r="M425" s="331">
        <f t="shared" si="18"/>
        <v>2469.73</v>
      </c>
      <c r="N425" s="326"/>
      <c r="O425" s="326"/>
      <c r="P425" s="326"/>
      <c r="Q425" s="326"/>
      <c r="R425" s="332">
        <f t="shared" si="19"/>
        <v>2469.73</v>
      </c>
      <c r="S425" s="325">
        <v>1049.8</v>
      </c>
      <c r="T425" s="332">
        <f t="shared" si="20"/>
        <v>1419.93</v>
      </c>
      <c r="U425" s="333"/>
      <c r="V425" s="325">
        <v>71.02</v>
      </c>
      <c r="W425" s="325">
        <v>2.79</v>
      </c>
      <c r="X425" s="325"/>
      <c r="Y425" s="325">
        <v>4.66</v>
      </c>
    </row>
    <row r="426" spans="1:25" ht="18.75" customHeight="1">
      <c r="A426" s="322" t="s">
        <v>1521</v>
      </c>
      <c r="B426" s="323" t="s">
        <v>1522</v>
      </c>
      <c r="C426" s="322" t="s">
        <v>1523</v>
      </c>
      <c r="D426" s="323" t="s">
        <v>213</v>
      </c>
      <c r="E426" s="324" t="s">
        <v>214</v>
      </c>
      <c r="F426" s="325">
        <v>952.4399999999999</v>
      </c>
      <c r="G426" s="325">
        <v>915.4</v>
      </c>
      <c r="H426" s="326"/>
      <c r="I426" s="329"/>
      <c r="J426" s="333"/>
      <c r="K426" s="329">
        <v>1118</v>
      </c>
      <c r="L426" s="330"/>
      <c r="M426" s="331">
        <f t="shared" si="18"/>
        <v>2985.84</v>
      </c>
      <c r="N426" s="326"/>
      <c r="O426" s="326"/>
      <c r="P426" s="326"/>
      <c r="Q426" s="326"/>
      <c r="R426" s="332">
        <f t="shared" si="19"/>
        <v>2985.84</v>
      </c>
      <c r="S426" s="325">
        <v>268.86</v>
      </c>
      <c r="T426" s="332">
        <f t="shared" si="20"/>
        <v>2716.98</v>
      </c>
      <c r="U426" s="333"/>
      <c r="V426" s="325">
        <v>77.79</v>
      </c>
      <c r="W426" s="325">
        <v>3.15</v>
      </c>
      <c r="X426" s="325"/>
      <c r="Y426" s="325">
        <v>5.1</v>
      </c>
    </row>
    <row r="427" spans="1:25" ht="18.75" customHeight="1">
      <c r="A427" s="322" t="s">
        <v>1524</v>
      </c>
      <c r="B427" s="323" t="s">
        <v>1525</v>
      </c>
      <c r="C427" s="322" t="s">
        <v>1526</v>
      </c>
      <c r="D427" s="323" t="s">
        <v>328</v>
      </c>
      <c r="E427" s="324" t="s">
        <v>329</v>
      </c>
      <c r="F427" s="325">
        <v>755.21</v>
      </c>
      <c r="G427" s="325">
        <v>173.55</v>
      </c>
      <c r="H427" s="326"/>
      <c r="I427" s="329"/>
      <c r="J427" s="333"/>
      <c r="K427" s="329">
        <v>1118</v>
      </c>
      <c r="L427" s="330"/>
      <c r="M427" s="331">
        <f t="shared" si="18"/>
        <v>2046.76</v>
      </c>
      <c r="N427" s="326"/>
      <c r="O427" s="326"/>
      <c r="P427" s="326"/>
      <c r="Q427" s="326"/>
      <c r="R427" s="332">
        <f t="shared" si="19"/>
        <v>2046.76</v>
      </c>
      <c r="S427" s="325">
        <v>1311.78</v>
      </c>
      <c r="T427" s="332">
        <f t="shared" si="20"/>
        <v>734.98</v>
      </c>
      <c r="U427" s="333"/>
      <c r="V427" s="325">
        <v>67.69</v>
      </c>
      <c r="W427" s="325">
        <v>2.63</v>
      </c>
      <c r="X427" s="325"/>
      <c r="Y427" s="325">
        <v>4.44</v>
      </c>
    </row>
    <row r="428" spans="1:25" ht="18.75" customHeight="1">
      <c r="A428" s="322" t="s">
        <v>1527</v>
      </c>
      <c r="B428" s="323" t="s">
        <v>1528</v>
      </c>
      <c r="C428" s="322" t="s">
        <v>1529</v>
      </c>
      <c r="D428" s="323" t="s">
        <v>197</v>
      </c>
      <c r="E428" s="324" t="s">
        <v>204</v>
      </c>
      <c r="F428" s="325">
        <v>802.79</v>
      </c>
      <c r="G428" s="325">
        <v>299.25</v>
      </c>
      <c r="H428" s="326"/>
      <c r="I428" s="329"/>
      <c r="J428" s="333"/>
      <c r="K428" s="329">
        <v>1118</v>
      </c>
      <c r="L428" s="330"/>
      <c r="M428" s="331">
        <f t="shared" si="18"/>
        <v>2220.04</v>
      </c>
      <c r="N428" s="326"/>
      <c r="O428" s="326"/>
      <c r="P428" s="326"/>
      <c r="Q428" s="326"/>
      <c r="R428" s="332">
        <f t="shared" si="19"/>
        <v>2220.04</v>
      </c>
      <c r="S428" s="325">
        <v>354.09999999999997</v>
      </c>
      <c r="T428" s="332">
        <f t="shared" si="20"/>
        <v>1865.94</v>
      </c>
      <c r="U428" s="333"/>
      <c r="V428" s="325">
        <v>71.29</v>
      </c>
      <c r="W428" s="325">
        <v>2.8</v>
      </c>
      <c r="X428" s="325"/>
      <c r="Y428" s="325">
        <v>4.67</v>
      </c>
    </row>
    <row r="429" spans="1:25" ht="18.75" customHeight="1">
      <c r="A429" s="322" t="s">
        <v>1530</v>
      </c>
      <c r="B429" s="323" t="s">
        <v>1531</v>
      </c>
      <c r="C429" s="322" t="s">
        <v>1532</v>
      </c>
      <c r="D429" s="323" t="s">
        <v>197</v>
      </c>
      <c r="E429" s="324" t="s">
        <v>249</v>
      </c>
      <c r="F429" s="325">
        <v>834.72</v>
      </c>
      <c r="G429" s="325">
        <v>875.6</v>
      </c>
      <c r="H429" s="326"/>
      <c r="I429" s="329"/>
      <c r="J429" s="333"/>
      <c r="K429" s="329">
        <v>1118</v>
      </c>
      <c r="L429" s="330"/>
      <c r="M429" s="331">
        <f t="shared" si="18"/>
        <v>2828.32</v>
      </c>
      <c r="N429" s="326"/>
      <c r="O429" s="326"/>
      <c r="P429" s="326"/>
      <c r="Q429" s="326"/>
      <c r="R429" s="332">
        <f t="shared" si="19"/>
        <v>2828.32</v>
      </c>
      <c r="S429" s="325">
        <v>1214.0800000000002</v>
      </c>
      <c r="T429" s="332">
        <f t="shared" si="20"/>
        <v>1614.24</v>
      </c>
      <c r="U429" s="333"/>
      <c r="V429" s="325">
        <v>73.71</v>
      </c>
      <c r="W429" s="325">
        <v>2.91</v>
      </c>
      <c r="X429" s="325"/>
      <c r="Y429" s="325">
        <v>4.83</v>
      </c>
    </row>
    <row r="430" spans="1:25" ht="18.75" customHeight="1">
      <c r="A430" s="322" t="s">
        <v>1533</v>
      </c>
      <c r="B430" s="323" t="s">
        <v>1534</v>
      </c>
      <c r="C430" s="322" t="s">
        <v>1535</v>
      </c>
      <c r="D430" s="323" t="s">
        <v>197</v>
      </c>
      <c r="E430" s="324" t="s">
        <v>204</v>
      </c>
      <c r="F430" s="325">
        <v>818.84</v>
      </c>
      <c r="G430" s="325">
        <v>550.94</v>
      </c>
      <c r="H430" s="326"/>
      <c r="I430" s="329"/>
      <c r="J430" s="333"/>
      <c r="K430" s="329">
        <v>1118</v>
      </c>
      <c r="L430" s="330"/>
      <c r="M430" s="331">
        <f t="shared" si="18"/>
        <v>2487.78</v>
      </c>
      <c r="N430" s="326"/>
      <c r="O430" s="326"/>
      <c r="P430" s="326"/>
      <c r="Q430" s="326"/>
      <c r="R430" s="332">
        <f t="shared" si="19"/>
        <v>2487.78</v>
      </c>
      <c r="S430" s="325">
        <v>115.06</v>
      </c>
      <c r="T430" s="332">
        <f t="shared" si="20"/>
        <v>2372.7200000000003</v>
      </c>
      <c r="U430" s="333"/>
      <c r="V430" s="325">
        <v>72.73</v>
      </c>
      <c r="W430" s="325">
        <v>2.86</v>
      </c>
      <c r="X430" s="325"/>
      <c r="Y430" s="325">
        <v>4.77</v>
      </c>
    </row>
    <row r="431" spans="1:25" ht="18.75" customHeight="1">
      <c r="A431" s="322" t="s">
        <v>1536</v>
      </c>
      <c r="B431" s="323" t="s">
        <v>1537</v>
      </c>
      <c r="C431" s="322" t="s">
        <v>1538</v>
      </c>
      <c r="D431" s="323" t="s">
        <v>240</v>
      </c>
      <c r="E431" s="324" t="s">
        <v>430</v>
      </c>
      <c r="F431" s="325">
        <v>4011.24</v>
      </c>
      <c r="G431" s="325"/>
      <c r="H431" s="326"/>
      <c r="I431" s="329"/>
      <c r="J431" s="333"/>
      <c r="K431" s="329">
        <v>1118</v>
      </c>
      <c r="L431" s="330"/>
      <c r="M431" s="331">
        <f t="shared" si="18"/>
        <v>5129.24</v>
      </c>
      <c r="N431" s="326"/>
      <c r="O431" s="326"/>
      <c r="P431" s="326"/>
      <c r="Q431" s="326"/>
      <c r="R431" s="332">
        <f t="shared" si="19"/>
        <v>5129.24</v>
      </c>
      <c r="S431" s="325">
        <v>144.41</v>
      </c>
      <c r="T431" s="332">
        <f t="shared" si="20"/>
        <v>4984.83</v>
      </c>
      <c r="U431" s="333"/>
      <c r="V431" s="325">
        <v>82.32</v>
      </c>
      <c r="W431" s="325">
        <v>3.32</v>
      </c>
      <c r="X431" s="325"/>
      <c r="Y431" s="325">
        <v>5.4</v>
      </c>
    </row>
    <row r="432" spans="1:25" ht="18.75" customHeight="1">
      <c r="A432" s="322" t="s">
        <v>1539</v>
      </c>
      <c r="B432" s="323" t="s">
        <v>1540</v>
      </c>
      <c r="C432" s="322" t="s">
        <v>1541</v>
      </c>
      <c r="D432" s="323" t="s">
        <v>213</v>
      </c>
      <c r="E432" s="324" t="s">
        <v>298</v>
      </c>
      <c r="F432" s="325">
        <v>984.18</v>
      </c>
      <c r="G432" s="325"/>
      <c r="H432" s="326"/>
      <c r="I432" s="329"/>
      <c r="J432" s="333"/>
      <c r="K432" s="329">
        <v>1118</v>
      </c>
      <c r="L432" s="330"/>
      <c r="M432" s="331">
        <f t="shared" si="18"/>
        <v>2102.18</v>
      </c>
      <c r="N432" s="326"/>
      <c r="O432" s="326"/>
      <c r="P432" s="326"/>
      <c r="Q432" s="326"/>
      <c r="R432" s="332">
        <f t="shared" si="19"/>
        <v>2102.18</v>
      </c>
      <c r="S432" s="325">
        <v>153.89000000000001</v>
      </c>
      <c r="T432" s="332">
        <f t="shared" si="20"/>
        <v>1948.2899999999997</v>
      </c>
      <c r="U432" s="333"/>
      <c r="V432" s="325">
        <v>80.65</v>
      </c>
      <c r="W432" s="325">
        <v>3.26</v>
      </c>
      <c r="X432" s="325"/>
      <c r="Y432" s="325">
        <v>5.29</v>
      </c>
    </row>
    <row r="433" spans="1:25" ht="18.75" customHeight="1">
      <c r="A433" s="322" t="s">
        <v>1542</v>
      </c>
      <c r="B433" s="323" t="s">
        <v>1543</v>
      </c>
      <c r="C433" s="322" t="s">
        <v>1544</v>
      </c>
      <c r="D433" s="323" t="s">
        <v>197</v>
      </c>
      <c r="E433" s="324" t="s">
        <v>204</v>
      </c>
      <c r="F433" s="325">
        <v>847.6200000000001</v>
      </c>
      <c r="G433" s="325">
        <v>551.94</v>
      </c>
      <c r="H433" s="326"/>
      <c r="I433" s="329"/>
      <c r="J433" s="333"/>
      <c r="K433" s="329">
        <v>1118</v>
      </c>
      <c r="L433" s="330"/>
      <c r="M433" s="331">
        <f t="shared" si="18"/>
        <v>2517.5600000000004</v>
      </c>
      <c r="N433" s="326"/>
      <c r="O433" s="326"/>
      <c r="P433" s="326"/>
      <c r="Q433" s="326"/>
      <c r="R433" s="332">
        <f t="shared" si="19"/>
        <v>2517.5600000000004</v>
      </c>
      <c r="S433" s="325">
        <v>1677.73</v>
      </c>
      <c r="T433" s="332">
        <f t="shared" si="20"/>
        <v>839.8300000000004</v>
      </c>
      <c r="U433" s="333"/>
      <c r="V433" s="325">
        <v>75.32</v>
      </c>
      <c r="W433" s="325">
        <v>2.96</v>
      </c>
      <c r="X433" s="325"/>
      <c r="Y433" s="325">
        <v>4.94</v>
      </c>
    </row>
    <row r="434" spans="1:25" ht="18.75" customHeight="1">
      <c r="A434" s="322" t="s">
        <v>1545</v>
      </c>
      <c r="B434" s="323" t="s">
        <v>1546</v>
      </c>
      <c r="C434" s="322" t="s">
        <v>1547</v>
      </c>
      <c r="D434" s="323" t="s">
        <v>197</v>
      </c>
      <c r="E434" s="324" t="s">
        <v>204</v>
      </c>
      <c r="F434" s="325">
        <v>821.84</v>
      </c>
      <c r="G434" s="325">
        <v>551.94</v>
      </c>
      <c r="H434" s="326"/>
      <c r="I434" s="329"/>
      <c r="J434" s="333"/>
      <c r="K434" s="329">
        <v>1118</v>
      </c>
      <c r="L434" s="330"/>
      <c r="M434" s="331">
        <f t="shared" si="18"/>
        <v>2491.78</v>
      </c>
      <c r="N434" s="326"/>
      <c r="O434" s="326"/>
      <c r="P434" s="326"/>
      <c r="Q434" s="326"/>
      <c r="R434" s="332">
        <f t="shared" si="19"/>
        <v>2491.78</v>
      </c>
      <c r="S434" s="325">
        <v>1370.95</v>
      </c>
      <c r="T434" s="332">
        <f t="shared" si="20"/>
        <v>1120.8300000000002</v>
      </c>
      <c r="U434" s="333"/>
      <c r="V434" s="325">
        <v>73</v>
      </c>
      <c r="W434" s="325">
        <v>2.87</v>
      </c>
      <c r="X434" s="325"/>
      <c r="Y434" s="325">
        <v>4.79</v>
      </c>
    </row>
    <row r="435" spans="1:25" ht="18.75" customHeight="1">
      <c r="A435" s="322" t="s">
        <v>1548</v>
      </c>
      <c r="B435" s="323" t="s">
        <v>1549</v>
      </c>
      <c r="C435" s="322" t="s">
        <v>1550</v>
      </c>
      <c r="D435" s="323" t="s">
        <v>197</v>
      </c>
      <c r="E435" s="324" t="s">
        <v>204</v>
      </c>
      <c r="F435" s="325">
        <v>799.78</v>
      </c>
      <c r="G435" s="325">
        <v>551.94</v>
      </c>
      <c r="H435" s="326"/>
      <c r="I435" s="329"/>
      <c r="J435" s="333"/>
      <c r="K435" s="329">
        <v>1118</v>
      </c>
      <c r="L435" s="330"/>
      <c r="M435" s="331">
        <f t="shared" si="18"/>
        <v>2469.7200000000003</v>
      </c>
      <c r="N435" s="326"/>
      <c r="O435" s="326"/>
      <c r="P435" s="326"/>
      <c r="Q435" s="326"/>
      <c r="R435" s="332">
        <f t="shared" si="19"/>
        <v>2469.7200000000003</v>
      </c>
      <c r="S435" s="325">
        <v>1920.1</v>
      </c>
      <c r="T435" s="332">
        <f t="shared" si="20"/>
        <v>549.6200000000003</v>
      </c>
      <c r="U435" s="333" t="s">
        <v>1551</v>
      </c>
      <c r="V435" s="325">
        <v>71.02</v>
      </c>
      <c r="W435" s="325">
        <v>2.79</v>
      </c>
      <c r="X435" s="325"/>
      <c r="Y435" s="325">
        <v>4.66</v>
      </c>
    </row>
    <row r="436" spans="1:25" ht="18.75" customHeight="1">
      <c r="A436" s="322" t="s">
        <v>1552</v>
      </c>
      <c r="B436" s="323" t="s">
        <v>1553</v>
      </c>
      <c r="C436" s="322" t="s">
        <v>1554</v>
      </c>
      <c r="D436" s="323" t="s">
        <v>213</v>
      </c>
      <c r="E436" s="324" t="s">
        <v>298</v>
      </c>
      <c r="F436" s="325">
        <v>1037.23</v>
      </c>
      <c r="G436" s="325">
        <v>793.8</v>
      </c>
      <c r="H436" s="326"/>
      <c r="I436" s="329"/>
      <c r="J436" s="333"/>
      <c r="K436" s="329">
        <v>1118</v>
      </c>
      <c r="L436" s="330"/>
      <c r="M436" s="331">
        <f t="shared" si="18"/>
        <v>2949.0299999999997</v>
      </c>
      <c r="N436" s="326"/>
      <c r="O436" s="326"/>
      <c r="P436" s="326"/>
      <c r="Q436" s="326"/>
      <c r="R436" s="332">
        <f t="shared" si="19"/>
        <v>2949.0299999999997</v>
      </c>
      <c r="S436" s="325">
        <v>206.92999999999998</v>
      </c>
      <c r="T436" s="332">
        <f t="shared" si="20"/>
        <v>2742.1</v>
      </c>
      <c r="U436" s="333"/>
      <c r="V436" s="325">
        <v>85.42</v>
      </c>
      <c r="W436" s="325">
        <v>3.44</v>
      </c>
      <c r="X436" s="325"/>
      <c r="Y436" s="325">
        <v>5.6</v>
      </c>
    </row>
    <row r="437" spans="1:25" ht="18.75" customHeight="1">
      <c r="A437" s="322" t="s">
        <v>1555</v>
      </c>
      <c r="B437" s="323" t="s">
        <v>1556</v>
      </c>
      <c r="C437" s="322" t="s">
        <v>1557</v>
      </c>
      <c r="D437" s="323" t="s">
        <v>197</v>
      </c>
      <c r="E437" s="324" t="s">
        <v>198</v>
      </c>
      <c r="F437" s="325">
        <v>813.1800000000001</v>
      </c>
      <c r="G437" s="325">
        <v>509.08</v>
      </c>
      <c r="H437" s="326"/>
      <c r="I437" s="329"/>
      <c r="J437" s="333"/>
      <c r="K437" s="329">
        <v>1118</v>
      </c>
      <c r="L437" s="330"/>
      <c r="M437" s="331">
        <f t="shared" si="18"/>
        <v>2440.26</v>
      </c>
      <c r="N437" s="326"/>
      <c r="O437" s="326"/>
      <c r="P437" s="326"/>
      <c r="Q437" s="326"/>
      <c r="R437" s="332">
        <f t="shared" si="19"/>
        <v>2440.26</v>
      </c>
      <c r="S437" s="325">
        <v>122.84</v>
      </c>
      <c r="T437" s="332">
        <f t="shared" si="20"/>
        <v>2317.42</v>
      </c>
      <c r="U437" s="333"/>
      <c r="V437" s="325">
        <v>72.91</v>
      </c>
      <c r="W437" s="325">
        <v>2.84</v>
      </c>
      <c r="X437" s="325"/>
      <c r="Y437" s="325">
        <v>4.78</v>
      </c>
    </row>
    <row r="438" spans="1:25" ht="18.75" customHeight="1">
      <c r="A438" s="322" t="s">
        <v>1558</v>
      </c>
      <c r="B438" s="323" t="s">
        <v>1559</v>
      </c>
      <c r="C438" s="322" t="s">
        <v>1560</v>
      </c>
      <c r="D438" s="323" t="s">
        <v>973</v>
      </c>
      <c r="E438" s="324" t="s">
        <v>204</v>
      </c>
      <c r="F438" s="325">
        <v>831.5400000000001</v>
      </c>
      <c r="G438" s="325">
        <v>360.7</v>
      </c>
      <c r="H438" s="326"/>
      <c r="I438" s="329"/>
      <c r="J438" s="333"/>
      <c r="K438" s="329">
        <v>1118</v>
      </c>
      <c r="L438" s="330"/>
      <c r="M438" s="331">
        <f t="shared" si="18"/>
        <v>2310.24</v>
      </c>
      <c r="N438" s="326"/>
      <c r="O438" s="326"/>
      <c r="P438" s="326"/>
      <c r="Q438" s="326"/>
      <c r="R438" s="332">
        <f t="shared" si="19"/>
        <v>2310.24</v>
      </c>
      <c r="S438" s="325">
        <v>317.78</v>
      </c>
      <c r="T438" s="332">
        <f t="shared" si="20"/>
        <v>1992.4599999999998</v>
      </c>
      <c r="U438" s="333"/>
      <c r="V438" s="325">
        <v>73.88</v>
      </c>
      <c r="W438" s="325">
        <v>2.9</v>
      </c>
      <c r="X438" s="325"/>
      <c r="Y438" s="325">
        <v>4.84</v>
      </c>
    </row>
    <row r="439" spans="1:25" ht="18.75" customHeight="1">
      <c r="A439" s="322" t="s">
        <v>1561</v>
      </c>
      <c r="B439" s="323" t="s">
        <v>1562</v>
      </c>
      <c r="C439" s="322" t="s">
        <v>1563</v>
      </c>
      <c r="D439" s="323" t="s">
        <v>240</v>
      </c>
      <c r="E439" s="324" t="s">
        <v>438</v>
      </c>
      <c r="F439" s="325">
        <v>967.54</v>
      </c>
      <c r="G439" s="325">
        <v>929.52</v>
      </c>
      <c r="H439" s="326"/>
      <c r="I439" s="329"/>
      <c r="J439" s="333"/>
      <c r="K439" s="329">
        <v>1118</v>
      </c>
      <c r="L439" s="330"/>
      <c r="M439" s="331">
        <f t="shared" si="18"/>
        <v>3015.06</v>
      </c>
      <c r="N439" s="326"/>
      <c r="O439" s="326"/>
      <c r="P439" s="326"/>
      <c r="Q439" s="326"/>
      <c r="R439" s="332">
        <f t="shared" si="19"/>
        <v>3015.06</v>
      </c>
      <c r="S439" s="325">
        <v>927.7300000000001</v>
      </c>
      <c r="T439" s="332">
        <f t="shared" si="20"/>
        <v>2087.33</v>
      </c>
      <c r="U439" s="333"/>
      <c r="V439" s="325">
        <v>79.15</v>
      </c>
      <c r="W439" s="325">
        <v>3.2</v>
      </c>
      <c r="X439" s="325"/>
      <c r="Y439" s="325">
        <v>5.19</v>
      </c>
    </row>
    <row r="440" spans="1:25" ht="18.75" customHeight="1">
      <c r="A440" s="322" t="s">
        <v>1564</v>
      </c>
      <c r="B440" s="323" t="s">
        <v>1565</v>
      </c>
      <c r="C440" s="322" t="s">
        <v>1566</v>
      </c>
      <c r="D440" s="323" t="s">
        <v>208</v>
      </c>
      <c r="E440" s="324" t="s">
        <v>225</v>
      </c>
      <c r="F440" s="325">
        <v>805.1899999999999</v>
      </c>
      <c r="G440" s="325">
        <v>312.39</v>
      </c>
      <c r="H440" s="326"/>
      <c r="I440" s="329"/>
      <c r="J440" s="333"/>
      <c r="K440" s="329">
        <v>1118</v>
      </c>
      <c r="L440" s="330"/>
      <c r="M440" s="331">
        <f t="shared" si="18"/>
        <v>2235.58</v>
      </c>
      <c r="N440" s="326"/>
      <c r="O440" s="326"/>
      <c r="P440" s="326"/>
      <c r="Q440" s="326"/>
      <c r="R440" s="332">
        <f t="shared" si="19"/>
        <v>2235.58</v>
      </c>
      <c r="S440" s="325">
        <v>558.79</v>
      </c>
      <c r="T440" s="332">
        <f t="shared" si="20"/>
        <v>1676.79</v>
      </c>
      <c r="U440" s="333"/>
      <c r="V440" s="325">
        <v>72.19</v>
      </c>
      <c r="W440" s="325">
        <v>2.81</v>
      </c>
      <c r="X440" s="325"/>
      <c r="Y440" s="325">
        <v>4.73</v>
      </c>
    </row>
    <row r="441" spans="1:25" ht="18.75" customHeight="1">
      <c r="A441" s="322" t="s">
        <v>1567</v>
      </c>
      <c r="B441" s="323" t="s">
        <v>1568</v>
      </c>
      <c r="C441" s="322" t="s">
        <v>1569</v>
      </c>
      <c r="D441" s="323" t="s">
        <v>213</v>
      </c>
      <c r="E441" s="324" t="s">
        <v>298</v>
      </c>
      <c r="F441" s="325">
        <v>1013.5600000000001</v>
      </c>
      <c r="G441" s="325">
        <v>952.56</v>
      </c>
      <c r="H441" s="326"/>
      <c r="I441" s="329"/>
      <c r="J441" s="333"/>
      <c r="K441" s="329">
        <v>1118</v>
      </c>
      <c r="L441" s="330"/>
      <c r="M441" s="331">
        <f t="shared" si="18"/>
        <v>3084.12</v>
      </c>
      <c r="N441" s="326"/>
      <c r="O441" s="326"/>
      <c r="P441" s="326"/>
      <c r="Q441" s="326"/>
      <c r="R441" s="332">
        <f t="shared" si="19"/>
        <v>3084.12</v>
      </c>
      <c r="S441" s="325">
        <v>220.4</v>
      </c>
      <c r="T441" s="332">
        <f t="shared" si="20"/>
        <v>2863.72</v>
      </c>
      <c r="U441" s="333"/>
      <c r="V441" s="325">
        <v>83.29</v>
      </c>
      <c r="W441" s="325">
        <v>3.36</v>
      </c>
      <c r="X441" s="325"/>
      <c r="Y441" s="325">
        <v>5.46</v>
      </c>
    </row>
    <row r="442" spans="1:25" ht="18.75" customHeight="1">
      <c r="A442" s="322" t="s">
        <v>1570</v>
      </c>
      <c r="B442" s="323" t="s">
        <v>1571</v>
      </c>
      <c r="C442" s="322" t="s">
        <v>1572</v>
      </c>
      <c r="D442" s="323" t="s">
        <v>245</v>
      </c>
      <c r="E442" s="324" t="s">
        <v>249</v>
      </c>
      <c r="F442" s="325">
        <v>770.22</v>
      </c>
      <c r="G442" s="325"/>
      <c r="H442" s="326"/>
      <c r="I442" s="329">
        <v>1118</v>
      </c>
      <c r="J442" s="333"/>
      <c r="K442" s="329"/>
      <c r="L442" s="330"/>
      <c r="M442" s="331">
        <f t="shared" si="18"/>
        <v>1888.22</v>
      </c>
      <c r="N442" s="326"/>
      <c r="O442" s="326"/>
      <c r="P442" s="326"/>
      <c r="Q442" s="326"/>
      <c r="R442" s="332">
        <f t="shared" si="19"/>
        <v>1888.22</v>
      </c>
      <c r="S442" s="325">
        <v>824.6400000000001</v>
      </c>
      <c r="T442" s="332">
        <f t="shared" si="20"/>
        <v>1063.58</v>
      </c>
      <c r="U442" s="333"/>
      <c r="V442" s="325">
        <v>67.91</v>
      </c>
      <c r="W442" s="325"/>
      <c r="X442" s="325">
        <v>1.15</v>
      </c>
      <c r="Y442" s="325">
        <v>4.45</v>
      </c>
    </row>
    <row r="443" spans="1:25" ht="18.75" customHeight="1">
      <c r="A443" s="322" t="s">
        <v>1573</v>
      </c>
      <c r="B443" s="323" t="s">
        <v>1574</v>
      </c>
      <c r="C443" s="322" t="s">
        <v>1575</v>
      </c>
      <c r="D443" s="323" t="s">
        <v>197</v>
      </c>
      <c r="E443" s="324" t="s">
        <v>204</v>
      </c>
      <c r="F443" s="325">
        <v>818.84</v>
      </c>
      <c r="G443" s="325">
        <v>575.72</v>
      </c>
      <c r="H443" s="326"/>
      <c r="I443" s="329"/>
      <c r="J443" s="333"/>
      <c r="K443" s="329">
        <v>1118</v>
      </c>
      <c r="L443" s="330"/>
      <c r="M443" s="331">
        <f t="shared" si="18"/>
        <v>2512.56</v>
      </c>
      <c r="N443" s="326"/>
      <c r="O443" s="326"/>
      <c r="P443" s="326"/>
      <c r="Q443" s="326"/>
      <c r="R443" s="332">
        <f t="shared" si="19"/>
        <v>2512.56</v>
      </c>
      <c r="S443" s="325">
        <v>1852.81</v>
      </c>
      <c r="T443" s="332">
        <f t="shared" si="20"/>
        <v>659.75</v>
      </c>
      <c r="U443" s="333"/>
      <c r="V443" s="325">
        <v>72.73</v>
      </c>
      <c r="W443" s="325">
        <v>2.86</v>
      </c>
      <c r="X443" s="325"/>
      <c r="Y443" s="325">
        <v>4.77</v>
      </c>
    </row>
    <row r="444" spans="1:25" ht="18.75" customHeight="1">
      <c r="A444" s="322" t="s">
        <v>1576</v>
      </c>
      <c r="B444" s="323" t="s">
        <v>1577</v>
      </c>
      <c r="C444" s="322" t="s">
        <v>1578</v>
      </c>
      <c r="D444" s="323" t="s">
        <v>208</v>
      </c>
      <c r="E444" s="324" t="s">
        <v>209</v>
      </c>
      <c r="F444" s="325">
        <v>808.62</v>
      </c>
      <c r="G444" s="325">
        <v>302.25</v>
      </c>
      <c r="H444" s="326"/>
      <c r="I444" s="329"/>
      <c r="J444" s="333"/>
      <c r="K444" s="329">
        <v>1118</v>
      </c>
      <c r="L444" s="330"/>
      <c r="M444" s="331">
        <f t="shared" si="18"/>
        <v>2228.87</v>
      </c>
      <c r="N444" s="326"/>
      <c r="O444" s="326"/>
      <c r="P444" s="326"/>
      <c r="Q444" s="326"/>
      <c r="R444" s="332">
        <f t="shared" si="19"/>
        <v>2228.87</v>
      </c>
      <c r="S444" s="325">
        <v>119.38</v>
      </c>
      <c r="T444" s="332">
        <f t="shared" si="20"/>
        <v>2109.49</v>
      </c>
      <c r="U444" s="333"/>
      <c r="V444" s="325">
        <v>72.26</v>
      </c>
      <c r="W444" s="325">
        <v>2.82</v>
      </c>
      <c r="X444" s="325"/>
      <c r="Y444" s="325">
        <v>4.74</v>
      </c>
    </row>
    <row r="445" spans="1:25" ht="18.75" customHeight="1">
      <c r="A445" s="322" t="s">
        <v>1579</v>
      </c>
      <c r="B445" s="323" t="s">
        <v>1580</v>
      </c>
      <c r="C445" s="322" t="s">
        <v>1581</v>
      </c>
      <c r="D445" s="323" t="s">
        <v>213</v>
      </c>
      <c r="E445" s="324" t="s">
        <v>241</v>
      </c>
      <c r="F445" s="325">
        <v>1019.78</v>
      </c>
      <c r="G445" s="325">
        <v>975.12</v>
      </c>
      <c r="H445" s="326"/>
      <c r="I445" s="329"/>
      <c r="J445" s="333"/>
      <c r="K445" s="329">
        <v>1118</v>
      </c>
      <c r="L445" s="330"/>
      <c r="M445" s="331">
        <f t="shared" si="18"/>
        <v>3112.9</v>
      </c>
      <c r="N445" s="326"/>
      <c r="O445" s="326"/>
      <c r="P445" s="326"/>
      <c r="Q445" s="326"/>
      <c r="R445" s="332">
        <f t="shared" si="19"/>
        <v>3112.9</v>
      </c>
      <c r="S445" s="325">
        <v>218.69</v>
      </c>
      <c r="T445" s="332">
        <f t="shared" si="20"/>
        <v>2894.21</v>
      </c>
      <c r="U445" s="328"/>
      <c r="V445" s="325">
        <v>83.85</v>
      </c>
      <c r="W445" s="325">
        <v>3.38</v>
      </c>
      <c r="X445" s="325"/>
      <c r="Y445" s="325">
        <v>5.5</v>
      </c>
    </row>
    <row r="446" spans="1:25" ht="18.75" customHeight="1">
      <c r="A446" s="322" t="s">
        <v>1582</v>
      </c>
      <c r="B446" s="323" t="s">
        <v>1583</v>
      </c>
      <c r="C446" s="322" t="s">
        <v>1584</v>
      </c>
      <c r="D446" s="323" t="s">
        <v>253</v>
      </c>
      <c r="E446" s="324" t="s">
        <v>697</v>
      </c>
      <c r="F446" s="325">
        <v>982.3</v>
      </c>
      <c r="G446" s="325"/>
      <c r="H446" s="326"/>
      <c r="I446" s="329"/>
      <c r="J446" s="333"/>
      <c r="K446" s="329">
        <v>2658</v>
      </c>
      <c r="L446" s="330"/>
      <c r="M446" s="331">
        <f t="shared" si="18"/>
        <v>3640.3</v>
      </c>
      <c r="N446" s="326"/>
      <c r="O446" s="326"/>
      <c r="P446" s="326"/>
      <c r="Q446" s="326"/>
      <c r="R446" s="332">
        <f t="shared" si="19"/>
        <v>3640.3</v>
      </c>
      <c r="S446" s="325">
        <v>298.25</v>
      </c>
      <c r="T446" s="332">
        <f t="shared" si="20"/>
        <v>3342.05</v>
      </c>
      <c r="U446" s="328"/>
      <c r="V446" s="325">
        <v>80.48</v>
      </c>
      <c r="W446" s="325">
        <v>3.25</v>
      </c>
      <c r="X446" s="325"/>
      <c r="Y446" s="325">
        <v>5.28</v>
      </c>
    </row>
    <row r="447" spans="1:25" ht="18.75" customHeight="1">
      <c r="A447" s="322" t="s">
        <v>1585</v>
      </c>
      <c r="B447" s="323" t="s">
        <v>1586</v>
      </c>
      <c r="C447" s="322" t="s">
        <v>1587</v>
      </c>
      <c r="D447" s="323" t="s">
        <v>675</v>
      </c>
      <c r="E447" s="324" t="s">
        <v>254</v>
      </c>
      <c r="F447" s="325">
        <v>940.2399999999999</v>
      </c>
      <c r="G447" s="325"/>
      <c r="H447" s="326"/>
      <c r="I447" s="329"/>
      <c r="J447" s="333"/>
      <c r="K447" s="329">
        <v>1118</v>
      </c>
      <c r="L447" s="330"/>
      <c r="M447" s="331">
        <f t="shared" si="18"/>
        <v>2058.24</v>
      </c>
      <c r="N447" s="326"/>
      <c r="O447" s="326"/>
      <c r="P447" s="326"/>
      <c r="Q447" s="326"/>
      <c r="R447" s="332">
        <f t="shared" si="19"/>
        <v>2058.24</v>
      </c>
      <c r="S447" s="325">
        <v>914.88</v>
      </c>
      <c r="T447" s="332">
        <f t="shared" si="20"/>
        <v>1143.3599999999997</v>
      </c>
      <c r="U447" s="328"/>
      <c r="V447" s="325">
        <v>76.69</v>
      </c>
      <c r="W447" s="325">
        <v>3.1</v>
      </c>
      <c r="X447" s="325"/>
      <c r="Y447" s="325">
        <v>5.03</v>
      </c>
    </row>
    <row r="448" spans="1:25" ht="18.75" customHeight="1">
      <c r="A448" s="322" t="s">
        <v>1588</v>
      </c>
      <c r="B448" s="323" t="s">
        <v>1589</v>
      </c>
      <c r="C448" s="322" t="s">
        <v>1590</v>
      </c>
      <c r="D448" s="323" t="s">
        <v>208</v>
      </c>
      <c r="E448" s="324" t="s">
        <v>209</v>
      </c>
      <c r="F448" s="325">
        <v>825.99</v>
      </c>
      <c r="G448" s="325">
        <v>279.47</v>
      </c>
      <c r="H448" s="326"/>
      <c r="I448" s="329"/>
      <c r="J448" s="333"/>
      <c r="K448" s="329">
        <v>1118</v>
      </c>
      <c r="L448" s="330"/>
      <c r="M448" s="331">
        <f t="shared" si="18"/>
        <v>2223.46</v>
      </c>
      <c r="N448" s="326"/>
      <c r="O448" s="326"/>
      <c r="P448" s="326"/>
      <c r="Q448" s="326"/>
      <c r="R448" s="332">
        <f t="shared" si="19"/>
        <v>2223.46</v>
      </c>
      <c r="S448" s="325">
        <v>897.8399999999999</v>
      </c>
      <c r="T448" s="332">
        <f t="shared" si="20"/>
        <v>1325.6200000000001</v>
      </c>
      <c r="U448" s="333"/>
      <c r="V448" s="325">
        <v>73.83</v>
      </c>
      <c r="W448" s="325">
        <v>2.88</v>
      </c>
      <c r="X448" s="325"/>
      <c r="Y448" s="325">
        <v>4.84</v>
      </c>
    </row>
    <row r="449" spans="1:25" ht="18.75" customHeight="1">
      <c r="A449" s="322" t="s">
        <v>1591</v>
      </c>
      <c r="B449" s="323" t="s">
        <v>1592</v>
      </c>
      <c r="C449" s="322" t="s">
        <v>1593</v>
      </c>
      <c r="D449" s="323" t="s">
        <v>240</v>
      </c>
      <c r="E449" s="324" t="s">
        <v>298</v>
      </c>
      <c r="F449" s="325">
        <v>1010.5299999999999</v>
      </c>
      <c r="G449" s="325">
        <v>754.11</v>
      </c>
      <c r="H449" s="326"/>
      <c r="I449" s="327"/>
      <c r="J449" s="328"/>
      <c r="K449" s="329">
        <v>1118</v>
      </c>
      <c r="L449" s="330"/>
      <c r="M449" s="331">
        <f t="shared" si="18"/>
        <v>2882.64</v>
      </c>
      <c r="N449" s="326"/>
      <c r="O449" s="326"/>
      <c r="P449" s="326"/>
      <c r="Q449" s="326"/>
      <c r="R449" s="332">
        <f t="shared" si="19"/>
        <v>2882.64</v>
      </c>
      <c r="S449" s="325">
        <v>1460.05</v>
      </c>
      <c r="T449" s="332">
        <f t="shared" si="20"/>
        <v>1422.59</v>
      </c>
      <c r="U449" s="328"/>
      <c r="V449" s="325">
        <v>83.02</v>
      </c>
      <c r="W449" s="325">
        <v>3.35</v>
      </c>
      <c r="X449" s="325"/>
      <c r="Y449" s="325">
        <v>5.44</v>
      </c>
    </row>
    <row r="450" spans="1:25" ht="18.75" customHeight="1">
      <c r="A450" s="322" t="s">
        <v>1594</v>
      </c>
      <c r="B450" s="323" t="s">
        <v>1595</v>
      </c>
      <c r="C450" s="322" t="s">
        <v>1596</v>
      </c>
      <c r="D450" s="323" t="s">
        <v>182</v>
      </c>
      <c r="E450" s="324" t="s">
        <v>553</v>
      </c>
      <c r="F450" s="325">
        <v>3237.65</v>
      </c>
      <c r="G450" s="325">
        <v>624.36</v>
      </c>
      <c r="H450" s="326"/>
      <c r="I450" s="329"/>
      <c r="J450" s="333"/>
      <c r="K450" s="329">
        <v>818</v>
      </c>
      <c r="L450" s="330"/>
      <c r="M450" s="331">
        <f t="shared" si="18"/>
        <v>4680.01</v>
      </c>
      <c r="N450" s="326"/>
      <c r="O450" s="326"/>
      <c r="P450" s="326"/>
      <c r="Q450" s="326"/>
      <c r="R450" s="332">
        <f t="shared" si="19"/>
        <v>4680.01</v>
      </c>
      <c r="S450" s="325">
        <v>786.02</v>
      </c>
      <c r="T450" s="332">
        <f t="shared" si="20"/>
        <v>3893.9900000000002</v>
      </c>
      <c r="U450" s="333"/>
      <c r="V450" s="325">
        <v>291.39</v>
      </c>
      <c r="W450" s="325">
        <v>11.33</v>
      </c>
      <c r="X450" s="325"/>
      <c r="Y450" s="325">
        <v>19.1</v>
      </c>
    </row>
    <row r="451" spans="1:25" ht="18.75" customHeight="1">
      <c r="A451" s="322" t="s">
        <v>1597</v>
      </c>
      <c r="B451" s="323" t="s">
        <v>1598</v>
      </c>
      <c r="C451" s="322" t="s">
        <v>1599</v>
      </c>
      <c r="D451" s="323" t="s">
        <v>188</v>
      </c>
      <c r="E451" s="324" t="s">
        <v>534</v>
      </c>
      <c r="F451" s="325">
        <v>3409.05</v>
      </c>
      <c r="G451" s="325"/>
      <c r="H451" s="326"/>
      <c r="I451" s="329"/>
      <c r="J451" s="333"/>
      <c r="K451" s="329">
        <v>818</v>
      </c>
      <c r="L451" s="330"/>
      <c r="M451" s="331">
        <f t="shared" si="18"/>
        <v>4227.05</v>
      </c>
      <c r="N451" s="326"/>
      <c r="O451" s="326"/>
      <c r="P451" s="326"/>
      <c r="Q451" s="326"/>
      <c r="R451" s="332">
        <f t="shared" si="19"/>
        <v>4227.05</v>
      </c>
      <c r="S451" s="325">
        <v>770.45</v>
      </c>
      <c r="T451" s="332">
        <f t="shared" si="20"/>
        <v>3456.6000000000004</v>
      </c>
      <c r="U451" s="333"/>
      <c r="V451" s="325">
        <v>306.81</v>
      </c>
      <c r="W451" s="325">
        <v>11.93</v>
      </c>
      <c r="X451" s="325"/>
      <c r="Y451" s="325">
        <v>20.11</v>
      </c>
    </row>
    <row r="452" spans="1:25" ht="18.75" customHeight="1">
      <c r="A452" s="322" t="s">
        <v>1600</v>
      </c>
      <c r="B452" s="323" t="s">
        <v>1601</v>
      </c>
      <c r="C452" s="322" t="s">
        <v>1602</v>
      </c>
      <c r="D452" s="323" t="s">
        <v>240</v>
      </c>
      <c r="E452" s="324" t="s">
        <v>241</v>
      </c>
      <c r="F452" s="325">
        <v>1013.7699999999999</v>
      </c>
      <c r="G452" s="325">
        <v>731.34</v>
      </c>
      <c r="H452" s="326"/>
      <c r="I452" s="329"/>
      <c r="J452" s="333"/>
      <c r="K452" s="329">
        <v>1118</v>
      </c>
      <c r="L452" s="330"/>
      <c r="M452" s="331">
        <f t="shared" si="18"/>
        <v>2863.1099999999997</v>
      </c>
      <c r="N452" s="326"/>
      <c r="O452" s="326"/>
      <c r="P452" s="326"/>
      <c r="Q452" s="326"/>
      <c r="R452" s="332">
        <f t="shared" si="19"/>
        <v>2863.1099999999997</v>
      </c>
      <c r="S452" s="325">
        <v>215.45</v>
      </c>
      <c r="T452" s="332">
        <f t="shared" si="20"/>
        <v>2647.66</v>
      </c>
      <c r="U452" s="333"/>
      <c r="V452" s="325">
        <v>83.31</v>
      </c>
      <c r="W452" s="325">
        <v>3.36</v>
      </c>
      <c r="X452" s="325"/>
      <c r="Y452" s="325">
        <v>5.46</v>
      </c>
    </row>
    <row r="453" spans="1:25" ht="18.75" customHeight="1">
      <c r="A453" s="322" t="s">
        <v>1603</v>
      </c>
      <c r="B453" s="323" t="s">
        <v>1604</v>
      </c>
      <c r="C453" s="322" t="s">
        <v>1605</v>
      </c>
      <c r="D453" s="323" t="s">
        <v>235</v>
      </c>
      <c r="E453" s="324" t="s">
        <v>329</v>
      </c>
      <c r="F453" s="325">
        <v>3.1</v>
      </c>
      <c r="G453" s="325"/>
      <c r="H453" s="326"/>
      <c r="I453" s="329"/>
      <c r="J453" s="333"/>
      <c r="K453" s="329">
        <v>1118</v>
      </c>
      <c r="L453" s="330"/>
      <c r="M453" s="331">
        <f t="shared" si="18"/>
        <v>1121.1</v>
      </c>
      <c r="N453" s="326"/>
      <c r="O453" s="326"/>
      <c r="P453" s="326"/>
      <c r="Q453" s="326"/>
      <c r="R453" s="332">
        <f t="shared" si="19"/>
        <v>1121.1</v>
      </c>
      <c r="S453" s="325">
        <v>0</v>
      </c>
      <c r="T453" s="332">
        <f t="shared" si="20"/>
        <v>1121.1</v>
      </c>
      <c r="U453" s="333"/>
      <c r="V453" s="325"/>
      <c r="W453" s="325"/>
      <c r="X453" s="325"/>
      <c r="Y453" s="325"/>
    </row>
    <row r="454" spans="1:25" ht="18.75" customHeight="1">
      <c r="A454" s="322" t="s">
        <v>1606</v>
      </c>
      <c r="B454" s="323" t="s">
        <v>1607</v>
      </c>
      <c r="C454" s="322" t="s">
        <v>1608</v>
      </c>
      <c r="D454" s="323" t="s">
        <v>219</v>
      </c>
      <c r="E454" s="324" t="s">
        <v>209</v>
      </c>
      <c r="F454" s="325">
        <v>785.4</v>
      </c>
      <c r="G454" s="325"/>
      <c r="H454" s="326"/>
      <c r="I454" s="329"/>
      <c r="J454" s="333"/>
      <c r="K454" s="329">
        <v>1118</v>
      </c>
      <c r="L454" s="330"/>
      <c r="M454" s="331">
        <f t="shared" si="18"/>
        <v>1903.4</v>
      </c>
      <c r="N454" s="326"/>
      <c r="O454" s="326"/>
      <c r="P454" s="326"/>
      <c r="Q454" s="326"/>
      <c r="R454" s="332">
        <f t="shared" si="19"/>
        <v>1903.4</v>
      </c>
      <c r="S454" s="325">
        <v>1248.15</v>
      </c>
      <c r="T454" s="332">
        <f t="shared" si="20"/>
        <v>655.25</v>
      </c>
      <c r="U454" s="333"/>
      <c r="V454" s="325">
        <v>70.17</v>
      </c>
      <c r="W454" s="325"/>
      <c r="X454" s="325">
        <v>1.17</v>
      </c>
      <c r="Y454" s="325">
        <v>4.6</v>
      </c>
    </row>
    <row r="455" spans="1:25" ht="18.75" customHeight="1">
      <c r="A455" s="322" t="s">
        <v>1609</v>
      </c>
      <c r="B455" s="323" t="s">
        <v>1610</v>
      </c>
      <c r="C455" s="322" t="s">
        <v>1611</v>
      </c>
      <c r="D455" s="323" t="s">
        <v>290</v>
      </c>
      <c r="E455" s="324" t="s">
        <v>259</v>
      </c>
      <c r="F455" s="325">
        <v>873.22</v>
      </c>
      <c r="G455" s="325">
        <v>349.81</v>
      </c>
      <c r="H455" s="326"/>
      <c r="I455" s="329"/>
      <c r="J455" s="333"/>
      <c r="K455" s="329">
        <v>1070.82</v>
      </c>
      <c r="L455" s="330"/>
      <c r="M455" s="331">
        <f t="shared" si="18"/>
        <v>2293.85</v>
      </c>
      <c r="N455" s="326"/>
      <c r="O455" s="326"/>
      <c r="P455" s="326"/>
      <c r="Q455" s="326"/>
      <c r="R455" s="332">
        <f t="shared" si="19"/>
        <v>2293.85</v>
      </c>
      <c r="S455" s="325">
        <v>1639.5099999999998</v>
      </c>
      <c r="T455" s="332">
        <f t="shared" si="20"/>
        <v>654.3400000000001</v>
      </c>
      <c r="U455" s="328"/>
      <c r="V455" s="325">
        <v>76.73</v>
      </c>
      <c r="W455" s="325">
        <v>3.05</v>
      </c>
      <c r="X455" s="325"/>
      <c r="Y455" s="325">
        <v>5.03</v>
      </c>
    </row>
    <row r="456" spans="1:25" ht="18.75" customHeight="1">
      <c r="A456" s="322" t="s">
        <v>1612</v>
      </c>
      <c r="B456" s="323" t="s">
        <v>1613</v>
      </c>
      <c r="C456" s="322" t="s">
        <v>1614</v>
      </c>
      <c r="D456" s="323" t="s">
        <v>213</v>
      </c>
      <c r="E456" s="324" t="s">
        <v>214</v>
      </c>
      <c r="F456" s="325">
        <v>940.2299999999999</v>
      </c>
      <c r="G456" s="325">
        <v>885.95</v>
      </c>
      <c r="H456" s="326"/>
      <c r="I456" s="329"/>
      <c r="J456" s="333"/>
      <c r="K456" s="329">
        <v>1118</v>
      </c>
      <c r="L456" s="330"/>
      <c r="M456" s="331">
        <f t="shared" si="18"/>
        <v>2944.18</v>
      </c>
      <c r="N456" s="326"/>
      <c r="O456" s="326"/>
      <c r="P456" s="326"/>
      <c r="Q456" s="326"/>
      <c r="R456" s="332">
        <f t="shared" si="19"/>
        <v>2944.18</v>
      </c>
      <c r="S456" s="325">
        <v>1126.49</v>
      </c>
      <c r="T456" s="332">
        <f t="shared" si="20"/>
        <v>1817.6899999999998</v>
      </c>
      <c r="U456" s="328"/>
      <c r="V456" s="325">
        <v>76.69</v>
      </c>
      <c r="W456" s="325">
        <v>3.1</v>
      </c>
      <c r="X456" s="325"/>
      <c r="Y456" s="325">
        <v>5.03</v>
      </c>
    </row>
    <row r="457" spans="1:25" ht="18.75" customHeight="1">
      <c r="A457" s="322" t="s">
        <v>1615</v>
      </c>
      <c r="B457" s="323" t="s">
        <v>1616</v>
      </c>
      <c r="C457" s="322" t="s">
        <v>1617</v>
      </c>
      <c r="D457" s="323" t="s">
        <v>230</v>
      </c>
      <c r="E457" s="324" t="s">
        <v>231</v>
      </c>
      <c r="F457" s="325">
        <v>4036.84</v>
      </c>
      <c r="G457" s="325">
        <v>477.6</v>
      </c>
      <c r="H457" s="326"/>
      <c r="I457" s="329"/>
      <c r="J457" s="333"/>
      <c r="K457" s="329">
        <v>1118</v>
      </c>
      <c r="L457" s="330"/>
      <c r="M457" s="331">
        <f t="shared" si="18"/>
        <v>5632.4400000000005</v>
      </c>
      <c r="N457" s="326"/>
      <c r="O457" s="326"/>
      <c r="P457" s="326"/>
      <c r="Q457" s="326"/>
      <c r="R457" s="332">
        <f t="shared" si="19"/>
        <v>5632.4400000000005</v>
      </c>
      <c r="S457" s="325">
        <v>270.65999999999997</v>
      </c>
      <c r="T457" s="332">
        <f t="shared" si="20"/>
        <v>5361.780000000001</v>
      </c>
      <c r="U457" s="333"/>
      <c r="V457" s="325">
        <v>82.9</v>
      </c>
      <c r="W457" s="325">
        <v>3.35</v>
      </c>
      <c r="X457" s="325"/>
      <c r="Y457" s="325">
        <v>5.43</v>
      </c>
    </row>
    <row r="458" spans="1:25" ht="18.75" customHeight="1">
      <c r="A458" s="322" t="s">
        <v>1618</v>
      </c>
      <c r="B458" s="323" t="s">
        <v>1619</v>
      </c>
      <c r="C458" s="322" t="s">
        <v>1620</v>
      </c>
      <c r="D458" s="323" t="s">
        <v>197</v>
      </c>
      <c r="E458" s="324" t="s">
        <v>236</v>
      </c>
      <c r="F458" s="325">
        <v>796.1</v>
      </c>
      <c r="G458" s="325">
        <v>551.94</v>
      </c>
      <c r="H458" s="326"/>
      <c r="I458" s="329"/>
      <c r="J458" s="333"/>
      <c r="K458" s="329">
        <v>1118</v>
      </c>
      <c r="L458" s="330"/>
      <c r="M458" s="331">
        <f t="shared" si="18"/>
        <v>2466.04</v>
      </c>
      <c r="N458" s="326"/>
      <c r="O458" s="326"/>
      <c r="P458" s="326"/>
      <c r="Q458" s="326"/>
      <c r="R458" s="332">
        <f t="shared" si="19"/>
        <v>2466.04</v>
      </c>
      <c r="S458" s="325">
        <v>948.61</v>
      </c>
      <c r="T458" s="332">
        <f t="shared" si="20"/>
        <v>1517.4299999999998</v>
      </c>
      <c r="U458" s="333"/>
      <c r="V458" s="325">
        <v>71.37</v>
      </c>
      <c r="W458" s="325">
        <v>2.78</v>
      </c>
      <c r="X458" s="325"/>
      <c r="Y458" s="325">
        <v>4.68</v>
      </c>
    </row>
    <row r="459" spans="1:25" ht="18.75" customHeight="1">
      <c r="A459" s="322" t="s">
        <v>1621</v>
      </c>
      <c r="B459" s="323" t="s">
        <v>1622</v>
      </c>
      <c r="C459" s="322" t="s">
        <v>1623</v>
      </c>
      <c r="D459" s="323" t="s">
        <v>197</v>
      </c>
      <c r="E459" s="324" t="s">
        <v>204</v>
      </c>
      <c r="F459" s="325">
        <v>802.79</v>
      </c>
      <c r="G459" s="325"/>
      <c r="H459" s="326"/>
      <c r="I459" s="329"/>
      <c r="J459" s="333"/>
      <c r="K459" s="329">
        <v>1118</v>
      </c>
      <c r="L459" s="330"/>
      <c r="M459" s="331">
        <f aca="true" t="shared" si="21" ref="M459:M522">SUM(F459:L459)</f>
        <v>1920.79</v>
      </c>
      <c r="N459" s="326"/>
      <c r="O459" s="326"/>
      <c r="P459" s="326"/>
      <c r="Q459" s="326"/>
      <c r="R459" s="332">
        <f aca="true" t="shared" si="22" ref="R459:R522">SUM(M459:Q459)</f>
        <v>1920.79</v>
      </c>
      <c r="S459" s="325">
        <v>1423.9299999999998</v>
      </c>
      <c r="T459" s="332">
        <f aca="true" t="shared" si="23" ref="T459:T522">R459-S459</f>
        <v>496.8600000000001</v>
      </c>
      <c r="U459" s="333"/>
      <c r="V459" s="325">
        <v>71.29</v>
      </c>
      <c r="W459" s="325">
        <v>2.8</v>
      </c>
      <c r="X459" s="325"/>
      <c r="Y459" s="325">
        <v>4.67</v>
      </c>
    </row>
    <row r="460" spans="1:25" ht="18.75" customHeight="1">
      <c r="A460" s="322" t="s">
        <v>1624</v>
      </c>
      <c r="B460" s="323" t="s">
        <v>1625</v>
      </c>
      <c r="C460" s="322" t="s">
        <v>1626</v>
      </c>
      <c r="D460" s="323" t="s">
        <v>224</v>
      </c>
      <c r="E460" s="324" t="s">
        <v>198</v>
      </c>
      <c r="F460" s="325">
        <v>771.1700000000001</v>
      </c>
      <c r="G460" s="325">
        <v>532.22</v>
      </c>
      <c r="H460" s="326"/>
      <c r="I460" s="329"/>
      <c r="J460" s="333"/>
      <c r="K460" s="329">
        <v>1118</v>
      </c>
      <c r="L460" s="330"/>
      <c r="M460" s="331">
        <f t="shared" si="21"/>
        <v>2421.3900000000003</v>
      </c>
      <c r="N460" s="326"/>
      <c r="O460" s="326"/>
      <c r="P460" s="326"/>
      <c r="Q460" s="326"/>
      <c r="R460" s="332">
        <f t="shared" si="22"/>
        <v>2421.3900000000003</v>
      </c>
      <c r="S460" s="325">
        <v>104.00999999999999</v>
      </c>
      <c r="T460" s="332">
        <f t="shared" si="23"/>
        <v>2317.38</v>
      </c>
      <c r="U460" s="333"/>
      <c r="V460" s="325">
        <v>69.13</v>
      </c>
      <c r="W460" s="325">
        <v>2.69</v>
      </c>
      <c r="X460" s="325"/>
      <c r="Y460" s="325">
        <v>4.53</v>
      </c>
    </row>
    <row r="461" spans="1:25" ht="18.75" customHeight="1">
      <c r="A461" s="322" t="s">
        <v>1627</v>
      </c>
      <c r="B461" s="323" t="s">
        <v>1628</v>
      </c>
      <c r="C461" s="322" t="s">
        <v>1629</v>
      </c>
      <c r="D461" s="323" t="s">
        <v>197</v>
      </c>
      <c r="E461" s="324" t="s">
        <v>204</v>
      </c>
      <c r="F461" s="325">
        <v>824.22</v>
      </c>
      <c r="G461" s="325">
        <v>529.16</v>
      </c>
      <c r="H461" s="326"/>
      <c r="I461" s="329"/>
      <c r="J461" s="333"/>
      <c r="K461" s="329">
        <v>1118</v>
      </c>
      <c r="L461" s="330"/>
      <c r="M461" s="331">
        <f t="shared" si="21"/>
        <v>2471.38</v>
      </c>
      <c r="N461" s="326"/>
      <c r="O461" s="326"/>
      <c r="P461" s="326"/>
      <c r="Q461" s="326"/>
      <c r="R461" s="332">
        <f t="shared" si="22"/>
        <v>2471.38</v>
      </c>
      <c r="S461" s="325">
        <v>120.76</v>
      </c>
      <c r="T461" s="332">
        <f t="shared" si="23"/>
        <v>2350.62</v>
      </c>
      <c r="U461" s="333"/>
      <c r="V461" s="325">
        <v>73.22</v>
      </c>
      <c r="W461" s="325">
        <v>2.87</v>
      </c>
      <c r="X461" s="325"/>
      <c r="Y461" s="325">
        <v>4.8</v>
      </c>
    </row>
    <row r="462" spans="1:25" ht="18.75" customHeight="1">
      <c r="A462" s="322" t="s">
        <v>1630</v>
      </c>
      <c r="B462" s="323" t="s">
        <v>1631</v>
      </c>
      <c r="C462" s="322" t="s">
        <v>1632</v>
      </c>
      <c r="D462" s="323" t="s">
        <v>1633</v>
      </c>
      <c r="E462" s="324" t="s">
        <v>434</v>
      </c>
      <c r="F462" s="325">
        <v>779.16</v>
      </c>
      <c r="G462" s="325">
        <v>347.1</v>
      </c>
      <c r="H462" s="326"/>
      <c r="I462" s="329"/>
      <c r="J462" s="333"/>
      <c r="K462" s="329">
        <v>1118</v>
      </c>
      <c r="L462" s="330"/>
      <c r="M462" s="331">
        <f t="shared" si="21"/>
        <v>2244.26</v>
      </c>
      <c r="N462" s="326"/>
      <c r="O462" s="326"/>
      <c r="P462" s="326"/>
      <c r="Q462" s="326"/>
      <c r="R462" s="332">
        <f t="shared" si="22"/>
        <v>2244.26</v>
      </c>
      <c r="S462" s="325">
        <v>1158.89</v>
      </c>
      <c r="T462" s="332">
        <f t="shared" si="23"/>
        <v>1085.3700000000001</v>
      </c>
      <c r="U462" s="333"/>
      <c r="V462" s="325">
        <v>69.85</v>
      </c>
      <c r="W462" s="325">
        <v>2.72</v>
      </c>
      <c r="X462" s="325"/>
      <c r="Y462" s="325">
        <v>4.58</v>
      </c>
    </row>
    <row r="463" spans="1:25" ht="18.75" customHeight="1">
      <c r="A463" s="322" t="s">
        <v>1634</v>
      </c>
      <c r="B463" s="323" t="s">
        <v>1635</v>
      </c>
      <c r="C463" s="322" t="s">
        <v>1636</v>
      </c>
      <c r="D463" s="323" t="s">
        <v>245</v>
      </c>
      <c r="E463" s="324" t="s">
        <v>204</v>
      </c>
      <c r="F463" s="325">
        <v>779.5400000000001</v>
      </c>
      <c r="G463" s="325"/>
      <c r="H463" s="326"/>
      <c r="I463" s="329">
        <v>1118</v>
      </c>
      <c r="J463" s="333"/>
      <c r="K463" s="329"/>
      <c r="L463" s="330"/>
      <c r="M463" s="331">
        <f t="shared" si="21"/>
        <v>1897.54</v>
      </c>
      <c r="N463" s="326"/>
      <c r="O463" s="326"/>
      <c r="P463" s="326"/>
      <c r="Q463" s="326"/>
      <c r="R463" s="332">
        <f t="shared" si="22"/>
        <v>1897.54</v>
      </c>
      <c r="S463" s="325">
        <v>785.49</v>
      </c>
      <c r="T463" s="332">
        <f t="shared" si="23"/>
        <v>1112.05</v>
      </c>
      <c r="U463" s="333"/>
      <c r="V463" s="325">
        <v>69.2</v>
      </c>
      <c r="W463" s="325"/>
      <c r="X463" s="325">
        <v>1.16</v>
      </c>
      <c r="Y463" s="325">
        <v>4.54</v>
      </c>
    </row>
    <row r="464" spans="1:25" ht="18.75" customHeight="1">
      <c r="A464" s="322" t="s">
        <v>1637</v>
      </c>
      <c r="B464" s="323" t="s">
        <v>1638</v>
      </c>
      <c r="C464" s="322" t="s">
        <v>1639</v>
      </c>
      <c r="D464" s="323" t="s">
        <v>219</v>
      </c>
      <c r="E464" s="324" t="s">
        <v>198</v>
      </c>
      <c r="F464" s="325">
        <v>789.57</v>
      </c>
      <c r="G464" s="325"/>
      <c r="H464" s="326"/>
      <c r="I464" s="329">
        <v>2458</v>
      </c>
      <c r="J464" s="333"/>
      <c r="K464" s="329"/>
      <c r="L464" s="330"/>
      <c r="M464" s="331">
        <f t="shared" si="21"/>
        <v>3247.57</v>
      </c>
      <c r="N464" s="326"/>
      <c r="O464" s="326"/>
      <c r="P464" s="326"/>
      <c r="Q464" s="326"/>
      <c r="R464" s="332">
        <f t="shared" si="22"/>
        <v>3247.57</v>
      </c>
      <c r="S464" s="325">
        <v>224.28</v>
      </c>
      <c r="T464" s="332">
        <f t="shared" si="23"/>
        <v>3023.29</v>
      </c>
      <c r="U464" s="333"/>
      <c r="V464" s="325">
        <v>70.78</v>
      </c>
      <c r="W464" s="325"/>
      <c r="X464" s="325">
        <v>1.18</v>
      </c>
      <c r="Y464" s="325">
        <v>4.64</v>
      </c>
    </row>
    <row r="465" spans="1:25" ht="18.75" customHeight="1">
      <c r="A465" s="322" t="s">
        <v>1640</v>
      </c>
      <c r="B465" s="323" t="s">
        <v>1641</v>
      </c>
      <c r="C465" s="322" t="s">
        <v>1642</v>
      </c>
      <c r="D465" s="323" t="s">
        <v>219</v>
      </c>
      <c r="E465" s="324" t="s">
        <v>198</v>
      </c>
      <c r="F465" s="325">
        <v>740.18</v>
      </c>
      <c r="G465" s="325"/>
      <c r="H465" s="326"/>
      <c r="I465" s="329"/>
      <c r="J465" s="333"/>
      <c r="K465" s="329">
        <v>1118</v>
      </c>
      <c r="L465" s="330"/>
      <c r="M465" s="331">
        <f t="shared" si="21"/>
        <v>1858.1799999999998</v>
      </c>
      <c r="N465" s="326"/>
      <c r="O465" s="326"/>
      <c r="P465" s="326"/>
      <c r="Q465" s="326"/>
      <c r="R465" s="332">
        <f t="shared" si="22"/>
        <v>1858.1799999999998</v>
      </c>
      <c r="S465" s="325">
        <v>215.82</v>
      </c>
      <c r="T465" s="332">
        <f t="shared" si="23"/>
        <v>1642.36</v>
      </c>
      <c r="U465" s="333"/>
      <c r="V465" s="325">
        <v>67.5</v>
      </c>
      <c r="W465" s="325"/>
      <c r="X465" s="325">
        <v>1.11</v>
      </c>
      <c r="Y465" s="325">
        <v>4.35</v>
      </c>
    </row>
    <row r="466" spans="1:25" ht="18.75" customHeight="1">
      <c r="A466" s="322" t="s">
        <v>1643</v>
      </c>
      <c r="B466" s="323" t="s">
        <v>1644</v>
      </c>
      <c r="C466" s="322" t="s">
        <v>1645</v>
      </c>
      <c r="D466" s="323" t="s">
        <v>197</v>
      </c>
      <c r="E466" s="324" t="s">
        <v>204</v>
      </c>
      <c r="F466" s="325">
        <v>840.37</v>
      </c>
      <c r="G466" s="325">
        <v>440.04</v>
      </c>
      <c r="H466" s="326"/>
      <c r="I466" s="329"/>
      <c r="J466" s="333"/>
      <c r="K466" s="329">
        <v>1118</v>
      </c>
      <c r="L466" s="330"/>
      <c r="M466" s="331">
        <f t="shared" si="21"/>
        <v>2398.41</v>
      </c>
      <c r="N466" s="326"/>
      <c r="O466" s="326"/>
      <c r="P466" s="326"/>
      <c r="Q466" s="326"/>
      <c r="R466" s="332">
        <f t="shared" si="22"/>
        <v>2398.41</v>
      </c>
      <c r="S466" s="325">
        <v>244.63</v>
      </c>
      <c r="T466" s="332">
        <f t="shared" si="23"/>
        <v>2153.7799999999997</v>
      </c>
      <c r="U466" s="333"/>
      <c r="V466" s="325">
        <v>74.67</v>
      </c>
      <c r="W466" s="325">
        <v>2.93</v>
      </c>
      <c r="X466" s="325"/>
      <c r="Y466" s="325">
        <v>4.9</v>
      </c>
    </row>
    <row r="467" spans="1:25" ht="18.75" customHeight="1">
      <c r="A467" s="322" t="s">
        <v>1646</v>
      </c>
      <c r="B467" s="323" t="s">
        <v>1647</v>
      </c>
      <c r="C467" s="322" t="s">
        <v>1648</v>
      </c>
      <c r="D467" s="323" t="s">
        <v>182</v>
      </c>
      <c r="E467" s="324" t="s">
        <v>183</v>
      </c>
      <c r="F467" s="325">
        <v>3095.79</v>
      </c>
      <c r="G467" s="325">
        <v>624.36</v>
      </c>
      <c r="H467" s="326"/>
      <c r="I467" s="329"/>
      <c r="J467" s="333"/>
      <c r="K467" s="329">
        <v>818</v>
      </c>
      <c r="L467" s="330"/>
      <c r="M467" s="331">
        <f t="shared" si="21"/>
        <v>4538.15</v>
      </c>
      <c r="N467" s="326"/>
      <c r="O467" s="326"/>
      <c r="P467" s="326"/>
      <c r="Q467" s="326"/>
      <c r="R467" s="332">
        <f t="shared" si="22"/>
        <v>4538.15</v>
      </c>
      <c r="S467" s="325">
        <v>750.45</v>
      </c>
      <c r="T467" s="332">
        <f t="shared" si="23"/>
        <v>3787.7</v>
      </c>
      <c r="U467" s="333"/>
      <c r="V467" s="325">
        <v>278.62</v>
      </c>
      <c r="W467" s="325">
        <v>10.84</v>
      </c>
      <c r="X467" s="325"/>
      <c r="Y467" s="325">
        <v>18.27</v>
      </c>
    </row>
    <row r="468" spans="1:25" ht="18.75" customHeight="1">
      <c r="A468" s="322" t="s">
        <v>1649</v>
      </c>
      <c r="B468" s="323" t="s">
        <v>1650</v>
      </c>
      <c r="C468" s="322" t="s">
        <v>1651</v>
      </c>
      <c r="D468" s="323" t="s">
        <v>240</v>
      </c>
      <c r="E468" s="324" t="s">
        <v>438</v>
      </c>
      <c r="F468" s="325">
        <v>977.75</v>
      </c>
      <c r="G468" s="325">
        <v>890.79</v>
      </c>
      <c r="H468" s="326"/>
      <c r="I468" s="329"/>
      <c r="J468" s="333"/>
      <c r="K468" s="329">
        <v>1118</v>
      </c>
      <c r="L468" s="330"/>
      <c r="M468" s="331">
        <f t="shared" si="21"/>
        <v>2986.54</v>
      </c>
      <c r="N468" s="326"/>
      <c r="O468" s="326"/>
      <c r="P468" s="326"/>
      <c r="Q468" s="326"/>
      <c r="R468" s="332">
        <f t="shared" si="22"/>
        <v>2986.54</v>
      </c>
      <c r="S468" s="325">
        <v>229.26999999999998</v>
      </c>
      <c r="T468" s="332">
        <f t="shared" si="23"/>
        <v>2757.27</v>
      </c>
      <c r="U468" s="333"/>
      <c r="V468" s="325">
        <v>80.07</v>
      </c>
      <c r="W468" s="325">
        <v>3.24</v>
      </c>
      <c r="X468" s="325"/>
      <c r="Y468" s="325">
        <v>5.25</v>
      </c>
    </row>
    <row r="469" spans="1:25" ht="18.75" customHeight="1">
      <c r="A469" s="322" t="s">
        <v>1652</v>
      </c>
      <c r="B469" s="323" t="s">
        <v>1653</v>
      </c>
      <c r="C469" s="322" t="s">
        <v>1654</v>
      </c>
      <c r="D469" s="323" t="s">
        <v>219</v>
      </c>
      <c r="E469" s="324" t="s">
        <v>249</v>
      </c>
      <c r="F469" s="325">
        <v>15.7</v>
      </c>
      <c r="G469" s="325"/>
      <c r="H469" s="326"/>
      <c r="I469" s="329"/>
      <c r="J469" s="333"/>
      <c r="K469" s="329">
        <v>1118</v>
      </c>
      <c r="L469" s="330"/>
      <c r="M469" s="331">
        <f t="shared" si="21"/>
        <v>1133.7</v>
      </c>
      <c r="N469" s="326"/>
      <c r="O469" s="326"/>
      <c r="P469" s="326"/>
      <c r="Q469" s="326"/>
      <c r="R469" s="332">
        <f t="shared" si="22"/>
        <v>1133.7</v>
      </c>
      <c r="S469" s="325">
        <v>847</v>
      </c>
      <c r="T469" s="332">
        <f t="shared" si="23"/>
        <v>286.70000000000005</v>
      </c>
      <c r="U469" s="333"/>
      <c r="V469" s="325"/>
      <c r="W469" s="325"/>
      <c r="X469" s="325"/>
      <c r="Y469" s="325"/>
    </row>
    <row r="470" spans="1:25" ht="18.75" customHeight="1">
      <c r="A470" s="322" t="s">
        <v>1655</v>
      </c>
      <c r="B470" s="323" t="s">
        <v>1656</v>
      </c>
      <c r="C470" s="322" t="s">
        <v>1657</v>
      </c>
      <c r="D470" s="323" t="s">
        <v>192</v>
      </c>
      <c r="E470" s="324" t="s">
        <v>193</v>
      </c>
      <c r="F470" s="325">
        <v>891.04</v>
      </c>
      <c r="G470" s="325">
        <v>352.24</v>
      </c>
      <c r="H470" s="326"/>
      <c r="I470" s="329"/>
      <c r="J470" s="333"/>
      <c r="K470" s="329">
        <v>1118</v>
      </c>
      <c r="L470" s="330"/>
      <c r="M470" s="331">
        <f t="shared" si="21"/>
        <v>2361.2799999999997</v>
      </c>
      <c r="N470" s="326"/>
      <c r="O470" s="326"/>
      <c r="P470" s="326"/>
      <c r="Q470" s="326"/>
      <c r="R470" s="332">
        <f t="shared" si="22"/>
        <v>2361.2799999999997</v>
      </c>
      <c r="S470" s="325">
        <v>1503.52</v>
      </c>
      <c r="T470" s="332">
        <f t="shared" si="23"/>
        <v>857.7599999999998</v>
      </c>
      <c r="U470" s="333" t="s">
        <v>1658</v>
      </c>
      <c r="V470" s="325">
        <v>77.79</v>
      </c>
      <c r="W470" s="325">
        <v>3.11</v>
      </c>
      <c r="X470" s="325"/>
      <c r="Y470" s="325">
        <v>5.1</v>
      </c>
    </row>
    <row r="471" spans="1:25" ht="18.75" customHeight="1">
      <c r="A471" s="322" t="s">
        <v>1659</v>
      </c>
      <c r="B471" s="323" t="s">
        <v>1660</v>
      </c>
      <c r="C471" s="322" t="s">
        <v>1661</v>
      </c>
      <c r="D471" s="323" t="s">
        <v>208</v>
      </c>
      <c r="E471" s="324" t="s">
        <v>209</v>
      </c>
      <c r="F471" s="325">
        <v>806.35</v>
      </c>
      <c r="G471" s="325">
        <v>279.47</v>
      </c>
      <c r="H471" s="326"/>
      <c r="I471" s="329"/>
      <c r="J471" s="333"/>
      <c r="K471" s="329">
        <v>1118</v>
      </c>
      <c r="L471" s="330"/>
      <c r="M471" s="331">
        <f t="shared" si="21"/>
        <v>2203.82</v>
      </c>
      <c r="N471" s="326"/>
      <c r="O471" s="326"/>
      <c r="P471" s="326"/>
      <c r="Q471" s="326"/>
      <c r="R471" s="332">
        <f t="shared" si="22"/>
        <v>2203.82</v>
      </c>
      <c r="S471" s="325">
        <v>109.08</v>
      </c>
      <c r="T471" s="332">
        <f t="shared" si="23"/>
        <v>2094.7400000000002</v>
      </c>
      <c r="U471" s="333"/>
      <c r="V471" s="325">
        <v>72.06</v>
      </c>
      <c r="W471" s="325">
        <v>2.81</v>
      </c>
      <c r="X471" s="325"/>
      <c r="Y471" s="325">
        <v>4.72</v>
      </c>
    </row>
    <row r="472" spans="1:25" ht="18.75" customHeight="1">
      <c r="A472" s="322" t="s">
        <v>1662</v>
      </c>
      <c r="B472" s="323" t="s">
        <v>1663</v>
      </c>
      <c r="C472" s="322" t="s">
        <v>1664</v>
      </c>
      <c r="D472" s="323" t="s">
        <v>197</v>
      </c>
      <c r="E472" s="324" t="s">
        <v>259</v>
      </c>
      <c r="F472" s="325">
        <v>853.1100000000001</v>
      </c>
      <c r="G472" s="325">
        <v>440.04</v>
      </c>
      <c r="H472" s="326"/>
      <c r="I472" s="329"/>
      <c r="J472" s="333"/>
      <c r="K472" s="329">
        <v>1118</v>
      </c>
      <c r="L472" s="330"/>
      <c r="M472" s="331">
        <f t="shared" si="21"/>
        <v>2411.15</v>
      </c>
      <c r="N472" s="326"/>
      <c r="O472" s="326"/>
      <c r="P472" s="326"/>
      <c r="Q472" s="326"/>
      <c r="R472" s="332">
        <f t="shared" si="22"/>
        <v>2411.15</v>
      </c>
      <c r="S472" s="325">
        <v>449.41999999999996</v>
      </c>
      <c r="T472" s="332">
        <f t="shared" si="23"/>
        <v>1961.73</v>
      </c>
      <c r="U472" s="333"/>
      <c r="V472" s="325">
        <v>74.92</v>
      </c>
      <c r="W472" s="325">
        <v>2.98</v>
      </c>
      <c r="X472" s="325"/>
      <c r="Y472" s="325">
        <v>4.91</v>
      </c>
    </row>
    <row r="473" spans="1:25" ht="18.75" customHeight="1">
      <c r="A473" s="322" t="s">
        <v>1665</v>
      </c>
      <c r="B473" s="323" t="s">
        <v>1666</v>
      </c>
      <c r="C473" s="322" t="s">
        <v>1667</v>
      </c>
      <c r="D473" s="323" t="s">
        <v>213</v>
      </c>
      <c r="E473" s="324" t="s">
        <v>438</v>
      </c>
      <c r="F473" s="325">
        <v>947.1700000000002</v>
      </c>
      <c r="G473" s="325">
        <v>910.16</v>
      </c>
      <c r="H473" s="326"/>
      <c r="I473" s="329"/>
      <c r="J473" s="333"/>
      <c r="K473" s="329">
        <v>1118</v>
      </c>
      <c r="L473" s="330"/>
      <c r="M473" s="331">
        <f t="shared" si="21"/>
        <v>2975.33</v>
      </c>
      <c r="N473" s="326"/>
      <c r="O473" s="326"/>
      <c r="P473" s="326"/>
      <c r="Q473" s="326"/>
      <c r="R473" s="332">
        <f t="shared" si="22"/>
        <v>2975.33</v>
      </c>
      <c r="S473" s="325">
        <v>298.24</v>
      </c>
      <c r="T473" s="332">
        <f t="shared" si="23"/>
        <v>2677.09</v>
      </c>
      <c r="U473" s="333"/>
      <c r="V473" s="325">
        <v>77.32</v>
      </c>
      <c r="W473" s="325">
        <v>3.13</v>
      </c>
      <c r="X473" s="325"/>
      <c r="Y473" s="325">
        <v>5.07</v>
      </c>
    </row>
    <row r="474" spans="1:25" ht="18.75" customHeight="1">
      <c r="A474" s="322" t="s">
        <v>1668</v>
      </c>
      <c r="B474" s="323" t="s">
        <v>1669</v>
      </c>
      <c r="C474" s="322" t="s">
        <v>1670</v>
      </c>
      <c r="D474" s="323" t="s">
        <v>1671</v>
      </c>
      <c r="E474" s="324" t="s">
        <v>329</v>
      </c>
      <c r="F474" s="325">
        <v>774.6300000000001</v>
      </c>
      <c r="G474" s="325"/>
      <c r="H474" s="326"/>
      <c r="I474" s="329"/>
      <c r="J474" s="333"/>
      <c r="K474" s="329">
        <v>1118</v>
      </c>
      <c r="L474" s="330"/>
      <c r="M474" s="331">
        <f t="shared" si="21"/>
        <v>1892.63</v>
      </c>
      <c r="N474" s="326"/>
      <c r="O474" s="326"/>
      <c r="P474" s="326"/>
      <c r="Q474" s="326"/>
      <c r="R474" s="332">
        <f t="shared" si="22"/>
        <v>1892.63</v>
      </c>
      <c r="S474" s="325">
        <v>1739.9</v>
      </c>
      <c r="T474" s="332">
        <f t="shared" si="23"/>
        <v>152.73000000000002</v>
      </c>
      <c r="U474" s="333"/>
      <c r="V474" s="325">
        <v>69.44</v>
      </c>
      <c r="W474" s="325">
        <v>2.7</v>
      </c>
      <c r="X474" s="325"/>
      <c r="Y474" s="325">
        <v>4.55</v>
      </c>
    </row>
    <row r="475" spans="1:25" ht="18.75" customHeight="1">
      <c r="A475" s="322" t="s">
        <v>1672</v>
      </c>
      <c r="B475" s="323" t="s">
        <v>1673</v>
      </c>
      <c r="C475" s="322" t="s">
        <v>1674</v>
      </c>
      <c r="D475" s="323" t="s">
        <v>188</v>
      </c>
      <c r="E475" s="324" t="s">
        <v>534</v>
      </c>
      <c r="F475" s="325">
        <v>3453.33</v>
      </c>
      <c r="G475" s="325">
        <v>466.56</v>
      </c>
      <c r="H475" s="326"/>
      <c r="I475" s="329"/>
      <c r="J475" s="333"/>
      <c r="K475" s="329">
        <v>818</v>
      </c>
      <c r="L475" s="330"/>
      <c r="M475" s="331">
        <f t="shared" si="21"/>
        <v>4737.889999999999</v>
      </c>
      <c r="N475" s="326"/>
      <c r="O475" s="326"/>
      <c r="P475" s="326"/>
      <c r="Q475" s="326"/>
      <c r="R475" s="332">
        <f t="shared" si="22"/>
        <v>4737.889999999999</v>
      </c>
      <c r="S475" s="325">
        <v>795.9300000000001</v>
      </c>
      <c r="T475" s="332">
        <f t="shared" si="23"/>
        <v>3941.959999999999</v>
      </c>
      <c r="U475" s="333"/>
      <c r="V475" s="325">
        <v>310.8</v>
      </c>
      <c r="W475" s="325">
        <v>12.09</v>
      </c>
      <c r="X475" s="325"/>
      <c r="Y475" s="325">
        <v>20.37</v>
      </c>
    </row>
    <row r="476" spans="1:25" ht="18.75" customHeight="1">
      <c r="A476" s="322" t="s">
        <v>1675</v>
      </c>
      <c r="B476" s="323" t="s">
        <v>1676</v>
      </c>
      <c r="C476" s="322" t="s">
        <v>1677</v>
      </c>
      <c r="D476" s="323" t="s">
        <v>188</v>
      </c>
      <c r="E476" s="324" t="s">
        <v>364</v>
      </c>
      <c r="F476" s="325">
        <v>3626.49</v>
      </c>
      <c r="G476" s="325">
        <v>658.75</v>
      </c>
      <c r="H476" s="326"/>
      <c r="I476" s="329"/>
      <c r="J476" s="333"/>
      <c r="K476" s="329">
        <v>818</v>
      </c>
      <c r="L476" s="330"/>
      <c r="M476" s="331">
        <f t="shared" si="21"/>
        <v>5103.24</v>
      </c>
      <c r="N476" s="326"/>
      <c r="O476" s="326"/>
      <c r="P476" s="326"/>
      <c r="Q476" s="326"/>
      <c r="R476" s="332">
        <f t="shared" si="22"/>
        <v>5103.24</v>
      </c>
      <c r="S476" s="325">
        <v>915.1299999999999</v>
      </c>
      <c r="T476" s="332">
        <f t="shared" si="23"/>
        <v>4188.11</v>
      </c>
      <c r="U476" s="333"/>
      <c r="V476" s="325">
        <v>326.38</v>
      </c>
      <c r="W476" s="325">
        <v>12.69</v>
      </c>
      <c r="X476" s="325"/>
      <c r="Y476" s="325">
        <v>21.4</v>
      </c>
    </row>
    <row r="477" spans="1:25" ht="18.75" customHeight="1">
      <c r="A477" s="322" t="s">
        <v>1678</v>
      </c>
      <c r="B477" s="323" t="s">
        <v>1679</v>
      </c>
      <c r="C477" s="322" t="s">
        <v>1680</v>
      </c>
      <c r="D477" s="323" t="s">
        <v>197</v>
      </c>
      <c r="E477" s="324" t="s">
        <v>204</v>
      </c>
      <c r="F477" s="325">
        <v>821.22</v>
      </c>
      <c r="G477" s="325">
        <v>529.16</v>
      </c>
      <c r="H477" s="326"/>
      <c r="I477" s="329"/>
      <c r="J477" s="333"/>
      <c r="K477" s="329">
        <v>1118</v>
      </c>
      <c r="L477" s="330"/>
      <c r="M477" s="331">
        <f t="shared" si="21"/>
        <v>2468.38</v>
      </c>
      <c r="N477" s="326"/>
      <c r="O477" s="326"/>
      <c r="P477" s="326"/>
      <c r="Q477" s="326"/>
      <c r="R477" s="332">
        <f t="shared" si="22"/>
        <v>2468.38</v>
      </c>
      <c r="S477" s="325">
        <v>1526.9</v>
      </c>
      <c r="T477" s="332">
        <f t="shared" si="23"/>
        <v>941.48</v>
      </c>
      <c r="U477" s="333"/>
      <c r="V477" s="325">
        <v>72.95</v>
      </c>
      <c r="W477" s="325">
        <v>2.86</v>
      </c>
      <c r="X477" s="325"/>
      <c r="Y477" s="325">
        <v>4.78</v>
      </c>
    </row>
    <row r="478" spans="1:25" ht="18.75" customHeight="1">
      <c r="A478" s="322" t="s">
        <v>1681</v>
      </c>
      <c r="B478" s="323" t="s">
        <v>1682</v>
      </c>
      <c r="C478" s="322" t="s">
        <v>1683</v>
      </c>
      <c r="D478" s="323" t="s">
        <v>197</v>
      </c>
      <c r="E478" s="324" t="s">
        <v>204</v>
      </c>
      <c r="F478" s="325">
        <v>844.14</v>
      </c>
      <c r="G478" s="325">
        <v>551.94</v>
      </c>
      <c r="H478" s="326"/>
      <c r="I478" s="329"/>
      <c r="J478" s="333"/>
      <c r="K478" s="329">
        <v>1118</v>
      </c>
      <c r="L478" s="330"/>
      <c r="M478" s="331">
        <f t="shared" si="21"/>
        <v>2514.08</v>
      </c>
      <c r="N478" s="326"/>
      <c r="O478" s="326"/>
      <c r="P478" s="326"/>
      <c r="Q478" s="326"/>
      <c r="R478" s="332">
        <f t="shared" si="22"/>
        <v>2514.08</v>
      </c>
      <c r="S478" s="325">
        <v>130.42000000000002</v>
      </c>
      <c r="T478" s="332">
        <f t="shared" si="23"/>
        <v>2383.66</v>
      </c>
      <c r="U478" s="333"/>
      <c r="V478" s="325">
        <v>75.01</v>
      </c>
      <c r="W478" s="325">
        <v>2.94</v>
      </c>
      <c r="X478" s="325"/>
      <c r="Y478" s="325">
        <v>4.92</v>
      </c>
    </row>
    <row r="479" spans="1:25" ht="18.75" customHeight="1">
      <c r="A479" s="322" t="s">
        <v>1684</v>
      </c>
      <c r="B479" s="323" t="s">
        <v>1685</v>
      </c>
      <c r="C479" s="322" t="s">
        <v>1686</v>
      </c>
      <c r="D479" s="323" t="s">
        <v>224</v>
      </c>
      <c r="E479" s="324" t="s">
        <v>198</v>
      </c>
      <c r="F479" s="325">
        <v>815.3600000000001</v>
      </c>
      <c r="G479" s="325">
        <v>555.36</v>
      </c>
      <c r="H479" s="326"/>
      <c r="I479" s="329"/>
      <c r="J479" s="333"/>
      <c r="K479" s="329">
        <v>1118</v>
      </c>
      <c r="L479" s="330"/>
      <c r="M479" s="331">
        <f t="shared" si="21"/>
        <v>2488.7200000000003</v>
      </c>
      <c r="N479" s="326"/>
      <c r="O479" s="326"/>
      <c r="P479" s="326"/>
      <c r="Q479" s="326"/>
      <c r="R479" s="332">
        <f t="shared" si="22"/>
        <v>2488.7200000000003</v>
      </c>
      <c r="S479" s="325">
        <v>1195.63</v>
      </c>
      <c r="T479" s="332">
        <f t="shared" si="23"/>
        <v>1293.0900000000001</v>
      </c>
      <c r="U479" s="333"/>
      <c r="V479" s="325">
        <v>73.1</v>
      </c>
      <c r="W479" s="325"/>
      <c r="X479" s="325">
        <v>1.22</v>
      </c>
      <c r="Y479" s="325">
        <v>4.79</v>
      </c>
    </row>
    <row r="480" spans="1:25" ht="18.75" customHeight="1">
      <c r="A480" s="322" t="s">
        <v>1687</v>
      </c>
      <c r="B480" s="323" t="s">
        <v>1688</v>
      </c>
      <c r="C480" s="322" t="s">
        <v>1689</v>
      </c>
      <c r="D480" s="323" t="s">
        <v>245</v>
      </c>
      <c r="E480" s="324" t="s">
        <v>286</v>
      </c>
      <c r="F480" s="325">
        <v>853.3</v>
      </c>
      <c r="G480" s="325"/>
      <c r="H480" s="326"/>
      <c r="I480" s="329">
        <v>1118</v>
      </c>
      <c r="J480" s="333"/>
      <c r="K480" s="329"/>
      <c r="L480" s="330"/>
      <c r="M480" s="331">
        <f t="shared" si="21"/>
        <v>1971.3</v>
      </c>
      <c r="N480" s="326"/>
      <c r="O480" s="326"/>
      <c r="P480" s="326"/>
      <c r="Q480" s="326"/>
      <c r="R480" s="332">
        <f t="shared" si="22"/>
        <v>1971.3</v>
      </c>
      <c r="S480" s="325">
        <v>141.94</v>
      </c>
      <c r="T480" s="332">
        <f t="shared" si="23"/>
        <v>1829.36</v>
      </c>
      <c r="U480" s="333"/>
      <c r="V480" s="325">
        <v>74.03</v>
      </c>
      <c r="W480" s="325"/>
      <c r="X480" s="325">
        <v>1.28</v>
      </c>
      <c r="Y480" s="325">
        <v>4.85</v>
      </c>
    </row>
    <row r="481" spans="1:25" ht="18.75" customHeight="1">
      <c r="A481" s="322" t="s">
        <v>1690</v>
      </c>
      <c r="B481" s="323" t="s">
        <v>1691</v>
      </c>
      <c r="C481" s="322" t="s">
        <v>1692</v>
      </c>
      <c r="D481" s="323" t="s">
        <v>197</v>
      </c>
      <c r="E481" s="324" t="s">
        <v>204</v>
      </c>
      <c r="F481" s="325">
        <v>824.22</v>
      </c>
      <c r="G481" s="325">
        <v>529.16</v>
      </c>
      <c r="H481" s="326"/>
      <c r="I481" s="329"/>
      <c r="J481" s="333"/>
      <c r="K481" s="329">
        <v>1118</v>
      </c>
      <c r="L481" s="330"/>
      <c r="M481" s="331">
        <f t="shared" si="21"/>
        <v>2471.38</v>
      </c>
      <c r="N481" s="326"/>
      <c r="O481" s="326"/>
      <c r="P481" s="326"/>
      <c r="Q481" s="326"/>
      <c r="R481" s="332">
        <f t="shared" si="22"/>
        <v>2471.38</v>
      </c>
      <c r="S481" s="325">
        <v>721.85</v>
      </c>
      <c r="T481" s="332">
        <f t="shared" si="23"/>
        <v>1749.5300000000002</v>
      </c>
      <c r="U481" s="333"/>
      <c r="V481" s="325">
        <v>73.22</v>
      </c>
      <c r="W481" s="325">
        <v>2.87</v>
      </c>
      <c r="X481" s="325"/>
      <c r="Y481" s="325">
        <v>4.8</v>
      </c>
    </row>
    <row r="482" spans="1:25" ht="18.75" customHeight="1">
      <c r="A482" s="322" t="s">
        <v>1693</v>
      </c>
      <c r="B482" s="323" t="s">
        <v>1694</v>
      </c>
      <c r="C482" s="322" t="s">
        <v>1695</v>
      </c>
      <c r="D482" s="323" t="s">
        <v>245</v>
      </c>
      <c r="E482" s="324" t="s">
        <v>249</v>
      </c>
      <c r="F482" s="325">
        <v>795.45</v>
      </c>
      <c r="G482" s="325"/>
      <c r="H482" s="326"/>
      <c r="I482" s="329"/>
      <c r="J482" s="333"/>
      <c r="K482" s="329">
        <v>2458</v>
      </c>
      <c r="L482" s="330"/>
      <c r="M482" s="331">
        <f t="shared" si="21"/>
        <v>3253.45</v>
      </c>
      <c r="N482" s="326"/>
      <c r="O482" s="326"/>
      <c r="P482" s="326"/>
      <c r="Q482" s="326"/>
      <c r="R482" s="332">
        <f t="shared" si="22"/>
        <v>3253.45</v>
      </c>
      <c r="S482" s="325">
        <v>1067.58</v>
      </c>
      <c r="T482" s="332">
        <f t="shared" si="23"/>
        <v>2185.87</v>
      </c>
      <c r="U482" s="333"/>
      <c r="V482" s="325">
        <v>70.18</v>
      </c>
      <c r="W482" s="325"/>
      <c r="X482" s="325">
        <v>1.19</v>
      </c>
      <c r="Y482" s="325">
        <v>4.6</v>
      </c>
    </row>
    <row r="483" spans="1:25" ht="18.75" customHeight="1">
      <c r="A483" s="322" t="s">
        <v>1696</v>
      </c>
      <c r="B483" s="323" t="s">
        <v>1697</v>
      </c>
      <c r="C483" s="322" t="s">
        <v>1698</v>
      </c>
      <c r="D483" s="323" t="s">
        <v>290</v>
      </c>
      <c r="E483" s="324" t="s">
        <v>236</v>
      </c>
      <c r="F483" s="325">
        <v>790.72</v>
      </c>
      <c r="G483" s="325">
        <v>337.92</v>
      </c>
      <c r="H483" s="326"/>
      <c r="I483" s="329"/>
      <c r="J483" s="333"/>
      <c r="K483" s="329">
        <v>1118</v>
      </c>
      <c r="L483" s="330"/>
      <c r="M483" s="331">
        <f t="shared" si="21"/>
        <v>2246.6400000000003</v>
      </c>
      <c r="N483" s="326"/>
      <c r="O483" s="326"/>
      <c r="P483" s="326"/>
      <c r="Q483" s="326"/>
      <c r="R483" s="332">
        <f t="shared" si="22"/>
        <v>2246.6400000000003</v>
      </c>
      <c r="S483" s="325">
        <v>1066.96</v>
      </c>
      <c r="T483" s="332">
        <f t="shared" si="23"/>
        <v>1179.6800000000003</v>
      </c>
      <c r="U483" s="333"/>
      <c r="V483" s="325">
        <v>70.89</v>
      </c>
      <c r="W483" s="325">
        <v>2.76</v>
      </c>
      <c r="X483" s="325"/>
      <c r="Y483" s="325">
        <v>4.65</v>
      </c>
    </row>
    <row r="484" spans="1:25" ht="18.75" customHeight="1">
      <c r="A484" s="322" t="s">
        <v>1699</v>
      </c>
      <c r="B484" s="323" t="s">
        <v>1700</v>
      </c>
      <c r="C484" s="322" t="s">
        <v>1701</v>
      </c>
      <c r="D484" s="323" t="s">
        <v>328</v>
      </c>
      <c r="E484" s="324" t="s">
        <v>329</v>
      </c>
      <c r="F484" s="325">
        <v>755.21</v>
      </c>
      <c r="G484" s="325">
        <v>242.97</v>
      </c>
      <c r="H484" s="326"/>
      <c r="I484" s="329"/>
      <c r="J484" s="333"/>
      <c r="K484" s="329">
        <v>1118</v>
      </c>
      <c r="L484" s="330"/>
      <c r="M484" s="331">
        <f t="shared" si="21"/>
        <v>2116.1800000000003</v>
      </c>
      <c r="N484" s="326"/>
      <c r="O484" s="326"/>
      <c r="P484" s="326"/>
      <c r="Q484" s="326"/>
      <c r="R484" s="332">
        <f t="shared" si="22"/>
        <v>2116.1800000000003</v>
      </c>
      <c r="S484" s="325">
        <v>132.76999999999998</v>
      </c>
      <c r="T484" s="332">
        <f t="shared" si="23"/>
        <v>1983.4100000000003</v>
      </c>
      <c r="U484" s="333"/>
      <c r="V484" s="325">
        <v>67.69</v>
      </c>
      <c r="W484" s="325">
        <v>2.63</v>
      </c>
      <c r="X484" s="325"/>
      <c r="Y484" s="325">
        <v>4.44</v>
      </c>
    </row>
    <row r="485" spans="1:25" ht="18.75" customHeight="1">
      <c r="A485" s="322" t="s">
        <v>1702</v>
      </c>
      <c r="B485" s="323" t="s">
        <v>1703</v>
      </c>
      <c r="C485" s="322" t="s">
        <v>1704</v>
      </c>
      <c r="D485" s="323" t="s">
        <v>230</v>
      </c>
      <c r="E485" s="324" t="s">
        <v>269</v>
      </c>
      <c r="F485" s="325">
        <v>939.83</v>
      </c>
      <c r="G485" s="325">
        <v>517.4</v>
      </c>
      <c r="H485" s="326"/>
      <c r="I485" s="329"/>
      <c r="J485" s="333"/>
      <c r="K485" s="329">
        <v>1118</v>
      </c>
      <c r="L485" s="330"/>
      <c r="M485" s="331">
        <f t="shared" si="21"/>
        <v>2575.23</v>
      </c>
      <c r="N485" s="326"/>
      <c r="O485" s="326"/>
      <c r="P485" s="326"/>
      <c r="Q485" s="326"/>
      <c r="R485" s="332">
        <f t="shared" si="22"/>
        <v>2575.23</v>
      </c>
      <c r="S485" s="325">
        <v>159.79000000000002</v>
      </c>
      <c r="T485" s="332">
        <f t="shared" si="23"/>
        <v>2415.44</v>
      </c>
      <c r="U485" s="333"/>
      <c r="V485" s="325">
        <v>76.66</v>
      </c>
      <c r="W485" s="325">
        <v>3.1</v>
      </c>
      <c r="X485" s="325"/>
      <c r="Y485" s="325">
        <v>5.03</v>
      </c>
    </row>
    <row r="486" spans="1:25" ht="18.75" customHeight="1">
      <c r="A486" s="322" t="s">
        <v>1705</v>
      </c>
      <c r="B486" s="323" t="s">
        <v>1706</v>
      </c>
      <c r="C486" s="322" t="s">
        <v>1707</v>
      </c>
      <c r="D486" s="323" t="s">
        <v>197</v>
      </c>
      <c r="E486" s="324" t="s">
        <v>249</v>
      </c>
      <c r="F486" s="325">
        <v>834.72</v>
      </c>
      <c r="G486" s="325">
        <v>551.94</v>
      </c>
      <c r="H486" s="326"/>
      <c r="I486" s="329"/>
      <c r="J486" s="333"/>
      <c r="K486" s="329">
        <v>1118</v>
      </c>
      <c r="L486" s="330"/>
      <c r="M486" s="331">
        <f t="shared" si="21"/>
        <v>2504.66</v>
      </c>
      <c r="N486" s="326"/>
      <c r="O486" s="326"/>
      <c r="P486" s="326"/>
      <c r="Q486" s="326"/>
      <c r="R486" s="332">
        <f t="shared" si="22"/>
        <v>2504.66</v>
      </c>
      <c r="S486" s="325">
        <v>111.47</v>
      </c>
      <c r="T486" s="332">
        <f t="shared" si="23"/>
        <v>2393.19</v>
      </c>
      <c r="U486" s="333"/>
      <c r="V486" s="325">
        <v>73.71</v>
      </c>
      <c r="W486" s="325">
        <v>2.91</v>
      </c>
      <c r="X486" s="325"/>
      <c r="Y486" s="325">
        <v>4.83</v>
      </c>
    </row>
    <row r="487" spans="1:25" ht="18.75" customHeight="1">
      <c r="A487" s="322" t="s">
        <v>1708</v>
      </c>
      <c r="B487" s="323" t="s">
        <v>1709</v>
      </c>
      <c r="C487" s="322" t="s">
        <v>1710</v>
      </c>
      <c r="D487" s="323" t="s">
        <v>197</v>
      </c>
      <c r="E487" s="324" t="s">
        <v>249</v>
      </c>
      <c r="F487" s="325">
        <v>834.72</v>
      </c>
      <c r="G487" s="325">
        <v>551.94</v>
      </c>
      <c r="H487" s="326"/>
      <c r="I487" s="329"/>
      <c r="J487" s="333"/>
      <c r="K487" s="329">
        <v>1118</v>
      </c>
      <c r="L487" s="330"/>
      <c r="M487" s="331">
        <f t="shared" si="21"/>
        <v>2504.66</v>
      </c>
      <c r="N487" s="326"/>
      <c r="O487" s="326"/>
      <c r="P487" s="326"/>
      <c r="Q487" s="326"/>
      <c r="R487" s="332">
        <f t="shared" si="22"/>
        <v>2504.66</v>
      </c>
      <c r="S487" s="325">
        <v>1219.54</v>
      </c>
      <c r="T487" s="332">
        <f t="shared" si="23"/>
        <v>1285.12</v>
      </c>
      <c r="U487" s="333"/>
      <c r="V487" s="325">
        <v>73.71</v>
      </c>
      <c r="W487" s="325">
        <v>2.91</v>
      </c>
      <c r="X487" s="325"/>
      <c r="Y487" s="325">
        <v>4.83</v>
      </c>
    </row>
    <row r="488" spans="1:25" ht="18.75" customHeight="1">
      <c r="A488" s="322" t="s">
        <v>1711</v>
      </c>
      <c r="B488" s="323" t="s">
        <v>1712</v>
      </c>
      <c r="C488" s="322" t="s">
        <v>1713</v>
      </c>
      <c r="D488" s="323" t="s">
        <v>197</v>
      </c>
      <c r="E488" s="324" t="s">
        <v>204</v>
      </c>
      <c r="F488" s="325">
        <v>821.84</v>
      </c>
      <c r="G488" s="325">
        <v>586.61</v>
      </c>
      <c r="H488" s="326"/>
      <c r="I488" s="329"/>
      <c r="J488" s="333"/>
      <c r="K488" s="329">
        <v>1118</v>
      </c>
      <c r="L488" s="330"/>
      <c r="M488" s="331">
        <f t="shared" si="21"/>
        <v>2526.45</v>
      </c>
      <c r="N488" s="326"/>
      <c r="O488" s="326"/>
      <c r="P488" s="326"/>
      <c r="Q488" s="326"/>
      <c r="R488" s="332">
        <f t="shared" si="22"/>
        <v>2526.45</v>
      </c>
      <c r="S488" s="325">
        <v>763.33</v>
      </c>
      <c r="T488" s="332">
        <f t="shared" si="23"/>
        <v>1763.12</v>
      </c>
      <c r="U488" s="333"/>
      <c r="V488" s="325">
        <v>73</v>
      </c>
      <c r="W488" s="325">
        <v>2.87</v>
      </c>
      <c r="X488" s="325"/>
      <c r="Y488" s="325">
        <v>4.79</v>
      </c>
    </row>
    <row r="489" spans="1:25" ht="18.75" customHeight="1">
      <c r="A489" s="322" t="s">
        <v>1714</v>
      </c>
      <c r="B489" s="323" t="s">
        <v>1715</v>
      </c>
      <c r="C489" s="322" t="s">
        <v>1716</v>
      </c>
      <c r="D489" s="323" t="s">
        <v>290</v>
      </c>
      <c r="E489" s="324" t="s">
        <v>291</v>
      </c>
      <c r="F489" s="325">
        <v>782.5600000000001</v>
      </c>
      <c r="G489" s="325">
        <v>381.48</v>
      </c>
      <c r="H489" s="326"/>
      <c r="I489" s="325"/>
      <c r="J489" s="333"/>
      <c r="K489" s="329">
        <v>1118</v>
      </c>
      <c r="L489" s="330"/>
      <c r="M489" s="331">
        <f t="shared" si="21"/>
        <v>2282.04</v>
      </c>
      <c r="N489" s="326"/>
      <c r="O489" s="326"/>
      <c r="P489" s="326"/>
      <c r="Q489" s="326"/>
      <c r="R489" s="332">
        <f t="shared" si="22"/>
        <v>2282.04</v>
      </c>
      <c r="S489" s="325">
        <v>116.33</v>
      </c>
      <c r="T489" s="332">
        <f t="shared" si="23"/>
        <v>2165.71</v>
      </c>
      <c r="U489" s="333"/>
      <c r="V489" s="325">
        <v>70.15</v>
      </c>
      <c r="W489" s="325">
        <v>2.73</v>
      </c>
      <c r="X489" s="325"/>
      <c r="Y489" s="325">
        <v>4.6</v>
      </c>
    </row>
    <row r="490" spans="1:25" ht="18.75" customHeight="1">
      <c r="A490" s="322" t="s">
        <v>1717</v>
      </c>
      <c r="B490" s="323" t="s">
        <v>1718</v>
      </c>
      <c r="C490" s="322" t="s">
        <v>1719</v>
      </c>
      <c r="D490" s="323" t="s">
        <v>197</v>
      </c>
      <c r="E490" s="324" t="s">
        <v>204</v>
      </c>
      <c r="F490" s="325">
        <v>799.78</v>
      </c>
      <c r="G490" s="325">
        <v>528.16</v>
      </c>
      <c r="H490" s="326"/>
      <c r="I490" s="329"/>
      <c r="J490" s="333"/>
      <c r="K490" s="329">
        <v>1118</v>
      </c>
      <c r="L490" s="330"/>
      <c r="M490" s="331">
        <f t="shared" si="21"/>
        <v>2445.94</v>
      </c>
      <c r="N490" s="326"/>
      <c r="O490" s="326"/>
      <c r="P490" s="326"/>
      <c r="Q490" s="326"/>
      <c r="R490" s="332">
        <f t="shared" si="22"/>
        <v>2445.94</v>
      </c>
      <c r="S490" s="325">
        <v>1421.17</v>
      </c>
      <c r="T490" s="332">
        <f t="shared" si="23"/>
        <v>1024.77</v>
      </c>
      <c r="U490" s="333"/>
      <c r="V490" s="325">
        <v>71.02</v>
      </c>
      <c r="W490" s="325">
        <v>2.79</v>
      </c>
      <c r="X490" s="325"/>
      <c r="Y490" s="325">
        <v>4.66</v>
      </c>
    </row>
    <row r="491" spans="1:25" ht="18.75" customHeight="1">
      <c r="A491" s="322" t="s">
        <v>1720</v>
      </c>
      <c r="B491" s="323" t="s">
        <v>1721</v>
      </c>
      <c r="C491" s="322" t="s">
        <v>1722</v>
      </c>
      <c r="D491" s="323" t="s">
        <v>197</v>
      </c>
      <c r="E491" s="324" t="s">
        <v>204</v>
      </c>
      <c r="F491" s="325">
        <v>822.8700000000001</v>
      </c>
      <c r="G491" s="325">
        <v>528.16</v>
      </c>
      <c r="H491" s="326"/>
      <c r="I491" s="329"/>
      <c r="J491" s="333"/>
      <c r="K491" s="329">
        <v>1118</v>
      </c>
      <c r="L491" s="330"/>
      <c r="M491" s="331">
        <f t="shared" si="21"/>
        <v>2469.03</v>
      </c>
      <c r="N491" s="326"/>
      <c r="O491" s="326"/>
      <c r="P491" s="326"/>
      <c r="Q491" s="326"/>
      <c r="R491" s="332">
        <f t="shared" si="22"/>
        <v>2469.03</v>
      </c>
      <c r="S491" s="325">
        <v>173.28</v>
      </c>
      <c r="T491" s="332">
        <f t="shared" si="23"/>
        <v>2295.75</v>
      </c>
      <c r="U491" s="333"/>
      <c r="V491" s="325">
        <v>73.1</v>
      </c>
      <c r="W491" s="325">
        <v>2.87</v>
      </c>
      <c r="X491" s="325"/>
      <c r="Y491" s="325">
        <v>4.79</v>
      </c>
    </row>
    <row r="492" spans="1:25" ht="18.75" customHeight="1">
      <c r="A492" s="322" t="s">
        <v>1723</v>
      </c>
      <c r="B492" s="323" t="s">
        <v>1724</v>
      </c>
      <c r="C492" s="322" t="s">
        <v>1725</v>
      </c>
      <c r="D492" s="323" t="s">
        <v>197</v>
      </c>
      <c r="E492" s="324" t="s">
        <v>204</v>
      </c>
      <c r="F492" s="325">
        <v>864.44</v>
      </c>
      <c r="G492" s="325">
        <v>551.94</v>
      </c>
      <c r="H492" s="326"/>
      <c r="I492" s="329"/>
      <c r="J492" s="333"/>
      <c r="K492" s="329">
        <v>1118</v>
      </c>
      <c r="L492" s="330"/>
      <c r="M492" s="331">
        <f t="shared" si="21"/>
        <v>2534.38</v>
      </c>
      <c r="N492" s="326"/>
      <c r="O492" s="326"/>
      <c r="P492" s="326"/>
      <c r="Q492" s="326"/>
      <c r="R492" s="332">
        <f t="shared" si="22"/>
        <v>2534.38</v>
      </c>
      <c r="S492" s="325">
        <v>169.91000000000003</v>
      </c>
      <c r="T492" s="332">
        <f t="shared" si="23"/>
        <v>2364.4700000000003</v>
      </c>
      <c r="U492" s="333"/>
      <c r="V492" s="325">
        <v>76.84</v>
      </c>
      <c r="W492" s="325">
        <v>3.01</v>
      </c>
      <c r="X492" s="325"/>
      <c r="Y492" s="325">
        <v>5.04</v>
      </c>
    </row>
    <row r="493" spans="1:25" ht="18.75" customHeight="1">
      <c r="A493" s="322" t="s">
        <v>1726</v>
      </c>
      <c r="B493" s="323" t="s">
        <v>1727</v>
      </c>
      <c r="C493" s="322" t="s">
        <v>1728</v>
      </c>
      <c r="D493" s="323" t="s">
        <v>208</v>
      </c>
      <c r="E493" s="324" t="s">
        <v>209</v>
      </c>
      <c r="F493" s="325">
        <v>808.2700000000001</v>
      </c>
      <c r="G493" s="325">
        <v>279.47</v>
      </c>
      <c r="H493" s="326"/>
      <c r="I493" s="329"/>
      <c r="J493" s="333"/>
      <c r="K493" s="329">
        <v>1118</v>
      </c>
      <c r="L493" s="330"/>
      <c r="M493" s="331">
        <f t="shared" si="21"/>
        <v>2205.7400000000002</v>
      </c>
      <c r="N493" s="326"/>
      <c r="O493" s="326"/>
      <c r="P493" s="326"/>
      <c r="Q493" s="326"/>
      <c r="R493" s="332">
        <f t="shared" si="22"/>
        <v>2205.7400000000002</v>
      </c>
      <c r="S493" s="325">
        <v>665.5600000000001</v>
      </c>
      <c r="T493" s="332">
        <f t="shared" si="23"/>
        <v>1540.1800000000003</v>
      </c>
      <c r="U493" s="333"/>
      <c r="V493" s="325">
        <v>72.23</v>
      </c>
      <c r="W493" s="325">
        <v>2.82</v>
      </c>
      <c r="X493" s="325"/>
      <c r="Y493" s="325">
        <v>4.74</v>
      </c>
    </row>
    <row r="494" spans="1:25" ht="18.75" customHeight="1">
      <c r="A494" s="322" t="s">
        <v>1729</v>
      </c>
      <c r="B494" s="323" t="s">
        <v>1730</v>
      </c>
      <c r="C494" s="322" t="s">
        <v>1731</v>
      </c>
      <c r="D494" s="323" t="s">
        <v>253</v>
      </c>
      <c r="E494" s="324" t="s">
        <v>254</v>
      </c>
      <c r="F494" s="325">
        <v>942.92</v>
      </c>
      <c r="G494" s="325"/>
      <c r="H494" s="326"/>
      <c r="I494" s="329"/>
      <c r="J494" s="333"/>
      <c r="K494" s="329">
        <v>1118</v>
      </c>
      <c r="L494" s="330"/>
      <c r="M494" s="331">
        <f t="shared" si="21"/>
        <v>2060.92</v>
      </c>
      <c r="N494" s="326"/>
      <c r="O494" s="326"/>
      <c r="P494" s="326"/>
      <c r="Q494" s="326"/>
      <c r="R494" s="332">
        <f t="shared" si="22"/>
        <v>2060.92</v>
      </c>
      <c r="S494" s="325">
        <v>428.01</v>
      </c>
      <c r="T494" s="332">
        <f t="shared" si="23"/>
        <v>1632.91</v>
      </c>
      <c r="U494" s="333"/>
      <c r="V494" s="325">
        <v>76.93</v>
      </c>
      <c r="W494" s="325">
        <v>3.11</v>
      </c>
      <c r="X494" s="325"/>
      <c r="Y494" s="325">
        <v>5.04</v>
      </c>
    </row>
    <row r="495" spans="1:25" ht="18.75" customHeight="1">
      <c r="A495" s="322" t="s">
        <v>1732</v>
      </c>
      <c r="B495" s="323" t="s">
        <v>1733</v>
      </c>
      <c r="C495" s="322" t="s">
        <v>1734</v>
      </c>
      <c r="D495" s="323" t="s">
        <v>197</v>
      </c>
      <c r="E495" s="324" t="s">
        <v>204</v>
      </c>
      <c r="F495" s="325">
        <v>824.22</v>
      </c>
      <c r="G495" s="325">
        <v>574.72</v>
      </c>
      <c r="H495" s="326"/>
      <c r="I495" s="329"/>
      <c r="J495" s="333"/>
      <c r="K495" s="329">
        <v>1118</v>
      </c>
      <c r="L495" s="330"/>
      <c r="M495" s="331">
        <f t="shared" si="21"/>
        <v>2516.94</v>
      </c>
      <c r="N495" s="326"/>
      <c r="O495" s="326"/>
      <c r="P495" s="326"/>
      <c r="Q495" s="326"/>
      <c r="R495" s="332">
        <f t="shared" si="22"/>
        <v>2516.94</v>
      </c>
      <c r="S495" s="325">
        <v>120.76</v>
      </c>
      <c r="T495" s="332">
        <f t="shared" si="23"/>
        <v>2396.18</v>
      </c>
      <c r="U495" s="333"/>
      <c r="V495" s="325">
        <v>73.22</v>
      </c>
      <c r="W495" s="325">
        <v>2.87</v>
      </c>
      <c r="X495" s="325"/>
      <c r="Y495" s="325">
        <v>4.8</v>
      </c>
    </row>
    <row r="496" spans="1:25" ht="18.75" customHeight="1">
      <c r="A496" s="322" t="s">
        <v>1735</v>
      </c>
      <c r="B496" s="323" t="s">
        <v>1736</v>
      </c>
      <c r="C496" s="322" t="s">
        <v>1737</v>
      </c>
      <c r="D496" s="323" t="s">
        <v>240</v>
      </c>
      <c r="E496" s="324" t="s">
        <v>241</v>
      </c>
      <c r="F496" s="325">
        <v>1073.2600000000002</v>
      </c>
      <c r="G496" s="325">
        <v>934.49</v>
      </c>
      <c r="H496" s="326"/>
      <c r="I496" s="329"/>
      <c r="J496" s="333"/>
      <c r="K496" s="329">
        <v>1118</v>
      </c>
      <c r="L496" s="330"/>
      <c r="M496" s="331">
        <f t="shared" si="21"/>
        <v>3125.75</v>
      </c>
      <c r="N496" s="326"/>
      <c r="O496" s="326"/>
      <c r="P496" s="326"/>
      <c r="Q496" s="326"/>
      <c r="R496" s="332">
        <f t="shared" si="22"/>
        <v>3125.75</v>
      </c>
      <c r="S496" s="325">
        <v>224.70999999999998</v>
      </c>
      <c r="T496" s="332">
        <f t="shared" si="23"/>
        <v>2901.04</v>
      </c>
      <c r="U496" s="333"/>
      <c r="V496" s="325">
        <v>88.66</v>
      </c>
      <c r="W496" s="325">
        <v>3.57</v>
      </c>
      <c r="X496" s="325"/>
      <c r="Y496" s="325">
        <v>5.81</v>
      </c>
    </row>
    <row r="497" spans="1:25" ht="18.75" customHeight="1">
      <c r="A497" s="322" t="s">
        <v>1738</v>
      </c>
      <c r="B497" s="323" t="s">
        <v>1739</v>
      </c>
      <c r="C497" s="322" t="s">
        <v>1740</v>
      </c>
      <c r="D497" s="323" t="s">
        <v>240</v>
      </c>
      <c r="E497" s="324" t="s">
        <v>241</v>
      </c>
      <c r="F497" s="325">
        <v>993.21</v>
      </c>
      <c r="G497" s="325">
        <v>934.49</v>
      </c>
      <c r="H497" s="326"/>
      <c r="I497" s="329"/>
      <c r="J497" s="333"/>
      <c r="K497" s="329">
        <v>1118</v>
      </c>
      <c r="L497" s="330"/>
      <c r="M497" s="331">
        <f t="shared" si="21"/>
        <v>3045.7</v>
      </c>
      <c r="N497" s="326"/>
      <c r="O497" s="326"/>
      <c r="P497" s="326"/>
      <c r="Q497" s="326"/>
      <c r="R497" s="332">
        <f t="shared" si="22"/>
        <v>3045.7</v>
      </c>
      <c r="S497" s="325">
        <v>216.16</v>
      </c>
      <c r="T497" s="332">
        <f t="shared" si="23"/>
        <v>2829.54</v>
      </c>
      <c r="U497" s="333"/>
      <c r="V497" s="325">
        <v>81.46</v>
      </c>
      <c r="W497" s="325">
        <v>3.29</v>
      </c>
      <c r="X497" s="325"/>
      <c r="Y497" s="325">
        <v>5.34</v>
      </c>
    </row>
    <row r="498" spans="1:25" ht="18.75" customHeight="1">
      <c r="A498" s="322" t="s">
        <v>1741</v>
      </c>
      <c r="B498" s="323" t="s">
        <v>1742</v>
      </c>
      <c r="C498" s="322" t="s">
        <v>1743</v>
      </c>
      <c r="D498" s="323" t="s">
        <v>224</v>
      </c>
      <c r="E498" s="324" t="s">
        <v>225</v>
      </c>
      <c r="F498" s="325">
        <v>763.2</v>
      </c>
      <c r="G498" s="325">
        <v>266.11</v>
      </c>
      <c r="H498" s="326"/>
      <c r="I498" s="329"/>
      <c r="J498" s="333"/>
      <c r="K498" s="329">
        <v>1058</v>
      </c>
      <c r="L498" s="330"/>
      <c r="M498" s="331">
        <f t="shared" si="21"/>
        <v>2087.31</v>
      </c>
      <c r="N498" s="326"/>
      <c r="O498" s="326"/>
      <c r="P498" s="326"/>
      <c r="Q498" s="326"/>
      <c r="R498" s="332">
        <f t="shared" si="22"/>
        <v>2087.31</v>
      </c>
      <c r="S498" s="325">
        <v>1482.81</v>
      </c>
      <c r="T498" s="332">
        <f t="shared" si="23"/>
        <v>604.5</v>
      </c>
      <c r="U498" s="333"/>
      <c r="V498" s="325">
        <v>68.41</v>
      </c>
      <c r="W498" s="325">
        <v>2.66</v>
      </c>
      <c r="X498" s="325"/>
      <c r="Y498" s="325">
        <v>4.48</v>
      </c>
    </row>
    <row r="499" spans="1:25" ht="18.75" customHeight="1">
      <c r="A499" s="322" t="s">
        <v>1744</v>
      </c>
      <c r="B499" s="323" t="s">
        <v>1745</v>
      </c>
      <c r="C499" s="322" t="s">
        <v>1746</v>
      </c>
      <c r="D499" s="323" t="s">
        <v>197</v>
      </c>
      <c r="E499" s="324" t="s">
        <v>204</v>
      </c>
      <c r="F499" s="325">
        <v>847.8000000000001</v>
      </c>
      <c r="G499" s="325">
        <v>551.94</v>
      </c>
      <c r="H499" s="326"/>
      <c r="I499" s="329"/>
      <c r="J499" s="333"/>
      <c r="K499" s="329">
        <v>1118</v>
      </c>
      <c r="L499" s="330"/>
      <c r="M499" s="331">
        <f t="shared" si="21"/>
        <v>2517.7400000000002</v>
      </c>
      <c r="N499" s="326"/>
      <c r="O499" s="326"/>
      <c r="P499" s="326"/>
      <c r="Q499" s="326"/>
      <c r="R499" s="332">
        <f t="shared" si="22"/>
        <v>2517.7400000000002</v>
      </c>
      <c r="S499" s="325">
        <v>766.27</v>
      </c>
      <c r="T499" s="332">
        <f t="shared" si="23"/>
        <v>1751.4700000000003</v>
      </c>
      <c r="U499" s="333"/>
      <c r="V499" s="325">
        <v>75.34</v>
      </c>
      <c r="W499" s="325">
        <v>2.96</v>
      </c>
      <c r="X499" s="325"/>
      <c r="Y499" s="325">
        <v>4.94</v>
      </c>
    </row>
    <row r="500" spans="1:25" ht="18.75" customHeight="1">
      <c r="A500" s="322" t="s">
        <v>1747</v>
      </c>
      <c r="B500" s="323" t="s">
        <v>1748</v>
      </c>
      <c r="C500" s="322" t="s">
        <v>1749</v>
      </c>
      <c r="D500" s="323" t="s">
        <v>208</v>
      </c>
      <c r="E500" s="324" t="s">
        <v>209</v>
      </c>
      <c r="F500" s="325">
        <v>824.2500000000001</v>
      </c>
      <c r="G500" s="325">
        <v>347.81</v>
      </c>
      <c r="H500" s="326"/>
      <c r="I500" s="329"/>
      <c r="J500" s="333"/>
      <c r="K500" s="329">
        <v>1118</v>
      </c>
      <c r="L500" s="330"/>
      <c r="M500" s="331">
        <f t="shared" si="21"/>
        <v>2290.0600000000004</v>
      </c>
      <c r="N500" s="326"/>
      <c r="O500" s="326"/>
      <c r="P500" s="326"/>
      <c r="Q500" s="326"/>
      <c r="R500" s="332">
        <f t="shared" si="22"/>
        <v>2290.0600000000004</v>
      </c>
      <c r="S500" s="325">
        <v>117.86</v>
      </c>
      <c r="T500" s="332">
        <f t="shared" si="23"/>
        <v>2172.2000000000003</v>
      </c>
      <c r="U500" s="333"/>
      <c r="V500" s="325">
        <v>73.67</v>
      </c>
      <c r="W500" s="325">
        <v>2.87</v>
      </c>
      <c r="X500" s="325"/>
      <c r="Y500" s="325">
        <v>4.83</v>
      </c>
    </row>
    <row r="501" spans="1:25" ht="18.75" customHeight="1">
      <c r="A501" s="322" t="s">
        <v>1750</v>
      </c>
      <c r="B501" s="323" t="s">
        <v>1751</v>
      </c>
      <c r="C501" s="322" t="s">
        <v>1752</v>
      </c>
      <c r="D501" s="323" t="s">
        <v>188</v>
      </c>
      <c r="E501" s="324">
        <v>15</v>
      </c>
      <c r="F501" s="325">
        <v>658.5</v>
      </c>
      <c r="G501" s="325"/>
      <c r="H501" s="326"/>
      <c r="I501" s="329"/>
      <c r="J501" s="333"/>
      <c r="K501" s="329"/>
      <c r="L501" s="330"/>
      <c r="M501" s="331">
        <f t="shared" si="21"/>
        <v>658.5</v>
      </c>
      <c r="N501" s="326"/>
      <c r="O501" s="326"/>
      <c r="P501" s="326"/>
      <c r="Q501" s="326"/>
      <c r="R501" s="332">
        <f t="shared" si="22"/>
        <v>658.5</v>
      </c>
      <c r="S501" s="325">
        <v>0</v>
      </c>
      <c r="T501" s="332">
        <f t="shared" si="23"/>
        <v>658.5</v>
      </c>
      <c r="U501" s="333"/>
      <c r="V501" s="325"/>
      <c r="W501" s="325"/>
      <c r="X501" s="325"/>
      <c r="Y501" s="325"/>
    </row>
    <row r="502" spans="1:25" ht="18.75" customHeight="1">
      <c r="A502" s="322" t="s">
        <v>1753</v>
      </c>
      <c r="B502" s="323" t="s">
        <v>1754</v>
      </c>
      <c r="C502" s="322" t="s">
        <v>1755</v>
      </c>
      <c r="D502" s="323" t="s">
        <v>224</v>
      </c>
      <c r="E502" s="324" t="s">
        <v>198</v>
      </c>
      <c r="F502" s="325">
        <v>816.21</v>
      </c>
      <c r="G502" s="325">
        <v>532.22</v>
      </c>
      <c r="H502" s="326"/>
      <c r="I502" s="329"/>
      <c r="J502" s="333"/>
      <c r="K502" s="329">
        <v>1118</v>
      </c>
      <c r="L502" s="330"/>
      <c r="M502" s="331">
        <f t="shared" si="21"/>
        <v>2466.4300000000003</v>
      </c>
      <c r="N502" s="326"/>
      <c r="O502" s="326"/>
      <c r="P502" s="326"/>
      <c r="Q502" s="326"/>
      <c r="R502" s="332">
        <f t="shared" si="22"/>
        <v>2466.4300000000003</v>
      </c>
      <c r="S502" s="325">
        <v>2066.58</v>
      </c>
      <c r="T502" s="332">
        <f t="shared" si="23"/>
        <v>399.85000000000036</v>
      </c>
      <c r="U502" s="333"/>
      <c r="V502" s="325">
        <v>73.18</v>
      </c>
      <c r="W502" s="325"/>
      <c r="X502" s="325">
        <v>1.22</v>
      </c>
      <c r="Y502" s="325">
        <v>4.8</v>
      </c>
    </row>
    <row r="503" spans="1:25" ht="18.75" customHeight="1">
      <c r="A503" s="322" t="s">
        <v>1756</v>
      </c>
      <c r="B503" s="323" t="s">
        <v>1757</v>
      </c>
      <c r="C503" s="322" t="s">
        <v>1758</v>
      </c>
      <c r="D503" s="323" t="s">
        <v>219</v>
      </c>
      <c r="E503" s="324" t="s">
        <v>249</v>
      </c>
      <c r="F503" s="325">
        <v>901.6</v>
      </c>
      <c r="G503" s="325"/>
      <c r="H503" s="326"/>
      <c r="I503" s="329"/>
      <c r="J503" s="333"/>
      <c r="K503" s="329"/>
      <c r="L503" s="330"/>
      <c r="M503" s="331">
        <f t="shared" si="21"/>
        <v>901.6</v>
      </c>
      <c r="N503" s="326"/>
      <c r="O503" s="326"/>
      <c r="P503" s="326"/>
      <c r="Q503" s="326"/>
      <c r="R503" s="332">
        <f t="shared" si="22"/>
        <v>901.6</v>
      </c>
      <c r="S503" s="325">
        <v>137.25</v>
      </c>
      <c r="T503" s="332">
        <f t="shared" si="23"/>
        <v>764.35</v>
      </c>
      <c r="U503" s="333"/>
      <c r="V503" s="325">
        <v>76.19</v>
      </c>
      <c r="W503" s="325">
        <v>3.01</v>
      </c>
      <c r="X503" s="325"/>
      <c r="Y503" s="325">
        <v>4.99</v>
      </c>
    </row>
    <row r="504" spans="1:25" ht="18.75" customHeight="1">
      <c r="A504" s="322" t="s">
        <v>1759</v>
      </c>
      <c r="B504" s="323" t="s">
        <v>1760</v>
      </c>
      <c r="C504" s="322" t="s">
        <v>1761</v>
      </c>
      <c r="D504" s="323" t="s">
        <v>188</v>
      </c>
      <c r="E504" s="324" t="s">
        <v>364</v>
      </c>
      <c r="F504" s="325">
        <v>3731.34</v>
      </c>
      <c r="G504" s="325"/>
      <c r="H504" s="326"/>
      <c r="I504" s="329"/>
      <c r="J504" s="333"/>
      <c r="K504" s="329">
        <v>2658</v>
      </c>
      <c r="L504" s="330"/>
      <c r="M504" s="331">
        <f t="shared" si="21"/>
        <v>6389.34</v>
      </c>
      <c r="N504" s="326"/>
      <c r="O504" s="326"/>
      <c r="P504" s="326"/>
      <c r="Q504" s="326"/>
      <c r="R504" s="332">
        <f t="shared" si="22"/>
        <v>6389.34</v>
      </c>
      <c r="S504" s="325">
        <v>1647.58</v>
      </c>
      <c r="T504" s="332">
        <f t="shared" si="23"/>
        <v>4741.76</v>
      </c>
      <c r="U504" s="333"/>
      <c r="V504" s="325">
        <v>335.82</v>
      </c>
      <c r="W504" s="325">
        <v>13.06</v>
      </c>
      <c r="X504" s="325"/>
      <c r="Y504" s="325">
        <v>22.01</v>
      </c>
    </row>
    <row r="505" spans="1:25" ht="18.75" customHeight="1">
      <c r="A505" s="322" t="s">
        <v>1762</v>
      </c>
      <c r="B505" s="323" t="s">
        <v>1763</v>
      </c>
      <c r="C505" s="322" t="s">
        <v>1764</v>
      </c>
      <c r="D505" s="323" t="s">
        <v>197</v>
      </c>
      <c r="E505" s="324" t="s">
        <v>204</v>
      </c>
      <c r="F505" s="325">
        <v>799.79</v>
      </c>
      <c r="G505" s="325">
        <v>551.94</v>
      </c>
      <c r="H505" s="326"/>
      <c r="I505" s="329"/>
      <c r="J505" s="333"/>
      <c r="K505" s="329">
        <v>1118</v>
      </c>
      <c r="L505" s="330"/>
      <c r="M505" s="331">
        <f t="shared" si="21"/>
        <v>2469.73</v>
      </c>
      <c r="N505" s="326"/>
      <c r="O505" s="326"/>
      <c r="P505" s="326"/>
      <c r="Q505" s="326"/>
      <c r="R505" s="332">
        <f t="shared" si="22"/>
        <v>2469.73</v>
      </c>
      <c r="S505" s="325">
        <v>1727.8899999999999</v>
      </c>
      <c r="T505" s="332">
        <f t="shared" si="23"/>
        <v>741.8400000000001</v>
      </c>
      <c r="U505" s="333"/>
      <c r="V505" s="325">
        <v>71.02</v>
      </c>
      <c r="W505" s="325">
        <v>2.79</v>
      </c>
      <c r="X505" s="325"/>
      <c r="Y505" s="325">
        <v>4.66</v>
      </c>
    </row>
    <row r="506" spans="1:25" ht="18.75" customHeight="1">
      <c r="A506" s="322" t="s">
        <v>1765</v>
      </c>
      <c r="B506" s="323" t="s">
        <v>1766</v>
      </c>
      <c r="C506" s="322" t="s">
        <v>1767</v>
      </c>
      <c r="D506" s="323" t="s">
        <v>182</v>
      </c>
      <c r="E506" s="324">
        <v>15</v>
      </c>
      <c r="F506" s="325">
        <v>3465.35</v>
      </c>
      <c r="G506" s="325"/>
      <c r="H506" s="326"/>
      <c r="I506" s="329"/>
      <c r="J506" s="333"/>
      <c r="K506" s="329">
        <v>1118</v>
      </c>
      <c r="L506" s="330"/>
      <c r="M506" s="331">
        <f t="shared" si="21"/>
        <v>4583.35</v>
      </c>
      <c r="N506" s="326"/>
      <c r="O506" s="326"/>
      <c r="P506" s="326"/>
      <c r="Q506" s="326"/>
      <c r="R506" s="332">
        <f t="shared" si="22"/>
        <v>4583.35</v>
      </c>
      <c r="S506" s="325">
        <v>765.69</v>
      </c>
      <c r="T506" s="332">
        <f t="shared" si="23"/>
        <v>3817.6600000000003</v>
      </c>
      <c r="U506" s="333"/>
      <c r="V506" s="325">
        <v>311.88</v>
      </c>
      <c r="W506" s="325">
        <v>12.13</v>
      </c>
      <c r="X506" s="325"/>
      <c r="Y506" s="325">
        <v>20.45</v>
      </c>
    </row>
    <row r="507" spans="1:25" ht="18.75" customHeight="1">
      <c r="A507" s="322" t="s">
        <v>1768</v>
      </c>
      <c r="B507" s="323" t="s">
        <v>1769</v>
      </c>
      <c r="C507" s="322" t="s">
        <v>1770</v>
      </c>
      <c r="D507" s="323" t="s">
        <v>197</v>
      </c>
      <c r="E507" s="324" t="s">
        <v>204</v>
      </c>
      <c r="F507" s="325">
        <v>821.84</v>
      </c>
      <c r="G507" s="325">
        <v>551.94</v>
      </c>
      <c r="H507" s="326"/>
      <c r="I507" s="329"/>
      <c r="J507" s="333"/>
      <c r="K507" s="329">
        <v>1118</v>
      </c>
      <c r="L507" s="330"/>
      <c r="M507" s="331">
        <f t="shared" si="21"/>
        <v>2491.78</v>
      </c>
      <c r="N507" s="326"/>
      <c r="O507" s="326"/>
      <c r="P507" s="326"/>
      <c r="Q507" s="326"/>
      <c r="R507" s="332">
        <f t="shared" si="22"/>
        <v>2491.78</v>
      </c>
      <c r="S507" s="325">
        <v>1205.41</v>
      </c>
      <c r="T507" s="332">
        <f t="shared" si="23"/>
        <v>1286.3700000000001</v>
      </c>
      <c r="U507" s="333"/>
      <c r="V507" s="325">
        <v>73</v>
      </c>
      <c r="W507" s="325">
        <v>2.87</v>
      </c>
      <c r="X507" s="325"/>
      <c r="Y507" s="325">
        <v>4.79</v>
      </c>
    </row>
    <row r="508" spans="1:25" ht="18.75" customHeight="1">
      <c r="A508" s="322" t="s">
        <v>1771</v>
      </c>
      <c r="B508" s="323" t="s">
        <v>1772</v>
      </c>
      <c r="C508" s="322" t="s">
        <v>1773</v>
      </c>
      <c r="D508" s="323" t="s">
        <v>675</v>
      </c>
      <c r="E508" s="324" t="s">
        <v>254</v>
      </c>
      <c r="F508" s="325">
        <v>940.3700000000001</v>
      </c>
      <c r="G508" s="325"/>
      <c r="H508" s="326"/>
      <c r="I508" s="329"/>
      <c r="J508" s="333"/>
      <c r="K508" s="329">
        <v>2658</v>
      </c>
      <c r="L508" s="330"/>
      <c r="M508" s="331">
        <f t="shared" si="21"/>
        <v>3598.37</v>
      </c>
      <c r="N508" s="326"/>
      <c r="O508" s="326"/>
      <c r="P508" s="326"/>
      <c r="Q508" s="326"/>
      <c r="R508" s="332">
        <f t="shared" si="22"/>
        <v>3598.37</v>
      </c>
      <c r="S508" s="325">
        <v>814.03</v>
      </c>
      <c r="T508" s="332">
        <f t="shared" si="23"/>
        <v>2784.34</v>
      </c>
      <c r="U508" s="333"/>
      <c r="V508" s="325">
        <v>76.7</v>
      </c>
      <c r="W508" s="325">
        <v>3.11</v>
      </c>
      <c r="X508" s="325"/>
      <c r="Y508" s="325">
        <v>5.03</v>
      </c>
    </row>
    <row r="509" spans="1:25" ht="18.75" customHeight="1">
      <c r="A509" s="322" t="s">
        <v>1774</v>
      </c>
      <c r="B509" s="323" t="s">
        <v>1775</v>
      </c>
      <c r="C509" s="322" t="s">
        <v>1776</v>
      </c>
      <c r="D509" s="323" t="s">
        <v>240</v>
      </c>
      <c r="E509" s="324" t="s">
        <v>241</v>
      </c>
      <c r="F509" s="325">
        <v>1037.44</v>
      </c>
      <c r="G509" s="325">
        <v>934.49</v>
      </c>
      <c r="H509" s="326"/>
      <c r="I509" s="329"/>
      <c r="J509" s="333"/>
      <c r="K509" s="329">
        <v>1118</v>
      </c>
      <c r="L509" s="330"/>
      <c r="M509" s="331">
        <f t="shared" si="21"/>
        <v>3089.9300000000003</v>
      </c>
      <c r="N509" s="326"/>
      <c r="O509" s="326"/>
      <c r="P509" s="326"/>
      <c r="Q509" s="326"/>
      <c r="R509" s="332">
        <f t="shared" si="22"/>
        <v>3089.9300000000003</v>
      </c>
      <c r="S509" s="325">
        <v>222.6</v>
      </c>
      <c r="T509" s="332">
        <f t="shared" si="23"/>
        <v>2867.3300000000004</v>
      </c>
      <c r="U509" s="333"/>
      <c r="V509" s="325">
        <v>85.44</v>
      </c>
      <c r="W509" s="325">
        <v>3.45</v>
      </c>
      <c r="X509" s="325"/>
      <c r="Y509" s="325">
        <v>5.6</v>
      </c>
    </row>
    <row r="510" spans="1:25" ht="18.75" customHeight="1">
      <c r="A510" s="322" t="s">
        <v>1777</v>
      </c>
      <c r="B510" s="323" t="s">
        <v>1778</v>
      </c>
      <c r="C510" s="322" t="s">
        <v>1779</v>
      </c>
      <c r="D510" s="323" t="s">
        <v>197</v>
      </c>
      <c r="E510" s="324" t="s">
        <v>204</v>
      </c>
      <c r="F510" s="325">
        <v>860.84</v>
      </c>
      <c r="G510" s="325">
        <v>551.94</v>
      </c>
      <c r="H510" s="326"/>
      <c r="I510" s="329"/>
      <c r="J510" s="333"/>
      <c r="K510" s="329">
        <v>1118</v>
      </c>
      <c r="L510" s="330"/>
      <c r="M510" s="331">
        <f t="shared" si="21"/>
        <v>2530.78</v>
      </c>
      <c r="N510" s="326"/>
      <c r="O510" s="326"/>
      <c r="P510" s="326"/>
      <c r="Q510" s="326"/>
      <c r="R510" s="332">
        <f t="shared" si="22"/>
        <v>2530.78</v>
      </c>
      <c r="S510" s="325">
        <v>1120.22</v>
      </c>
      <c r="T510" s="332">
        <f t="shared" si="23"/>
        <v>1410.5600000000002</v>
      </c>
      <c r="U510" s="333"/>
      <c r="V510" s="325">
        <v>76.51</v>
      </c>
      <c r="W510" s="325">
        <v>3</v>
      </c>
      <c r="X510" s="325"/>
      <c r="Y510" s="325">
        <v>5.02</v>
      </c>
    </row>
    <row r="511" spans="1:25" ht="18.75" customHeight="1">
      <c r="A511" s="322" t="s">
        <v>1780</v>
      </c>
      <c r="B511" s="323" t="s">
        <v>1781</v>
      </c>
      <c r="C511" s="322" t="s">
        <v>1782</v>
      </c>
      <c r="D511" s="323" t="s">
        <v>197</v>
      </c>
      <c r="E511" s="324" t="s">
        <v>204</v>
      </c>
      <c r="F511" s="325">
        <v>821.84</v>
      </c>
      <c r="G511" s="325">
        <v>551.94</v>
      </c>
      <c r="H511" s="326"/>
      <c r="I511" s="329"/>
      <c r="J511" s="333"/>
      <c r="K511" s="329">
        <v>1118</v>
      </c>
      <c r="L511" s="330"/>
      <c r="M511" s="331">
        <f t="shared" si="21"/>
        <v>2491.78</v>
      </c>
      <c r="N511" s="326"/>
      <c r="O511" s="326"/>
      <c r="P511" s="326"/>
      <c r="Q511" s="326"/>
      <c r="R511" s="332">
        <f t="shared" si="22"/>
        <v>2491.78</v>
      </c>
      <c r="S511" s="325">
        <v>142.97</v>
      </c>
      <c r="T511" s="332">
        <f t="shared" si="23"/>
        <v>2348.8100000000004</v>
      </c>
      <c r="U511" s="333"/>
      <c r="V511" s="325">
        <v>73</v>
      </c>
      <c r="W511" s="325">
        <v>2.87</v>
      </c>
      <c r="X511" s="325"/>
      <c r="Y511" s="325">
        <v>4.79</v>
      </c>
    </row>
    <row r="512" spans="1:25" ht="18.75" customHeight="1">
      <c r="A512" s="322" t="s">
        <v>1783</v>
      </c>
      <c r="B512" s="323" t="s">
        <v>1784</v>
      </c>
      <c r="C512" s="322" t="s">
        <v>1785</v>
      </c>
      <c r="D512" s="323" t="s">
        <v>235</v>
      </c>
      <c r="E512" s="324" t="s">
        <v>434</v>
      </c>
      <c r="F512" s="325">
        <v>821.22</v>
      </c>
      <c r="G512" s="325">
        <v>347.1</v>
      </c>
      <c r="H512" s="326"/>
      <c r="I512" s="329"/>
      <c r="J512" s="333"/>
      <c r="K512" s="329">
        <v>1118</v>
      </c>
      <c r="L512" s="330"/>
      <c r="M512" s="331">
        <f t="shared" si="21"/>
        <v>2286.32</v>
      </c>
      <c r="N512" s="326"/>
      <c r="O512" s="326"/>
      <c r="P512" s="326"/>
      <c r="Q512" s="326"/>
      <c r="R512" s="332">
        <f t="shared" si="22"/>
        <v>2286.32</v>
      </c>
      <c r="S512" s="325">
        <v>1214.98</v>
      </c>
      <c r="T512" s="332">
        <f t="shared" si="23"/>
        <v>1071.3400000000001</v>
      </c>
      <c r="U512" s="333"/>
      <c r="V512" s="325">
        <v>73.63</v>
      </c>
      <c r="W512" s="325">
        <v>2.86</v>
      </c>
      <c r="X512" s="325"/>
      <c r="Y512" s="325">
        <v>4.83</v>
      </c>
    </row>
    <row r="513" spans="1:25" ht="18.75" customHeight="1">
      <c r="A513" s="322" t="s">
        <v>1786</v>
      </c>
      <c r="B513" s="323" t="s">
        <v>1787</v>
      </c>
      <c r="C513" s="322" t="s">
        <v>1788</v>
      </c>
      <c r="D513" s="323" t="s">
        <v>235</v>
      </c>
      <c r="E513" s="324" t="s">
        <v>329</v>
      </c>
      <c r="F513" s="325">
        <v>773.7</v>
      </c>
      <c r="G513" s="325">
        <v>370.24</v>
      </c>
      <c r="H513" s="326"/>
      <c r="I513" s="329"/>
      <c r="J513" s="333"/>
      <c r="K513" s="329">
        <v>1118</v>
      </c>
      <c r="L513" s="330"/>
      <c r="M513" s="331">
        <f t="shared" si="21"/>
        <v>2261.94</v>
      </c>
      <c r="N513" s="326"/>
      <c r="O513" s="326"/>
      <c r="P513" s="326"/>
      <c r="Q513" s="326"/>
      <c r="R513" s="332">
        <f t="shared" si="22"/>
        <v>2261.94</v>
      </c>
      <c r="S513" s="325">
        <v>1451</v>
      </c>
      <c r="T513" s="332">
        <f t="shared" si="23"/>
        <v>810.94</v>
      </c>
      <c r="U513" s="333"/>
      <c r="V513" s="325">
        <v>69.35</v>
      </c>
      <c r="W513" s="325">
        <v>2.7</v>
      </c>
      <c r="X513" s="325"/>
      <c r="Y513" s="325">
        <v>4.55</v>
      </c>
    </row>
    <row r="514" spans="1:25" ht="18.75" customHeight="1">
      <c r="A514" s="322" t="s">
        <v>1789</v>
      </c>
      <c r="B514" s="323" t="s">
        <v>1790</v>
      </c>
      <c r="C514" s="322" t="s">
        <v>1791</v>
      </c>
      <c r="D514" s="323" t="s">
        <v>224</v>
      </c>
      <c r="E514" s="324" t="s">
        <v>198</v>
      </c>
      <c r="F514" s="325">
        <v>771.1700000000001</v>
      </c>
      <c r="G514" s="325">
        <v>532.22</v>
      </c>
      <c r="H514" s="326"/>
      <c r="I514" s="329"/>
      <c r="J514" s="333"/>
      <c r="K514" s="329">
        <v>1118</v>
      </c>
      <c r="L514" s="330"/>
      <c r="M514" s="331">
        <f t="shared" si="21"/>
        <v>2421.3900000000003</v>
      </c>
      <c r="N514" s="326"/>
      <c r="O514" s="326"/>
      <c r="P514" s="326"/>
      <c r="Q514" s="326"/>
      <c r="R514" s="332">
        <f t="shared" si="22"/>
        <v>2421.3900000000003</v>
      </c>
      <c r="S514" s="325">
        <v>1739.6999999999998</v>
      </c>
      <c r="T514" s="332">
        <f t="shared" si="23"/>
        <v>681.6900000000005</v>
      </c>
      <c r="U514" s="333"/>
      <c r="V514" s="325">
        <v>69.13</v>
      </c>
      <c r="W514" s="325">
        <v>2.69</v>
      </c>
      <c r="X514" s="325"/>
      <c r="Y514" s="325">
        <v>4.53</v>
      </c>
    </row>
    <row r="515" spans="1:25" ht="18.75" customHeight="1">
      <c r="A515" s="322" t="s">
        <v>1792</v>
      </c>
      <c r="B515" s="323" t="s">
        <v>1793</v>
      </c>
      <c r="C515" s="322" t="s">
        <v>1794</v>
      </c>
      <c r="D515" s="323" t="s">
        <v>302</v>
      </c>
      <c r="E515" s="324" t="s">
        <v>236</v>
      </c>
      <c r="F515" s="325">
        <v>771.69</v>
      </c>
      <c r="G515" s="325">
        <v>421.15</v>
      </c>
      <c r="H515" s="326"/>
      <c r="I515" s="329"/>
      <c r="J515" s="333"/>
      <c r="K515" s="329">
        <v>1118</v>
      </c>
      <c r="L515" s="330"/>
      <c r="M515" s="331">
        <f t="shared" si="21"/>
        <v>2310.84</v>
      </c>
      <c r="N515" s="326"/>
      <c r="O515" s="326"/>
      <c r="P515" s="326"/>
      <c r="Q515" s="326"/>
      <c r="R515" s="332">
        <f t="shared" si="22"/>
        <v>2310.84</v>
      </c>
      <c r="S515" s="325">
        <v>1155.25</v>
      </c>
      <c r="T515" s="332">
        <f t="shared" si="23"/>
        <v>1155.5900000000001</v>
      </c>
      <c r="U515" s="333"/>
      <c r="V515" s="325">
        <v>69.17</v>
      </c>
      <c r="W515" s="325">
        <v>2.69</v>
      </c>
      <c r="X515" s="325"/>
      <c r="Y515" s="325">
        <v>4.53</v>
      </c>
    </row>
    <row r="516" spans="1:25" ht="18.75" customHeight="1">
      <c r="A516" s="322" t="s">
        <v>1795</v>
      </c>
      <c r="B516" s="323" t="s">
        <v>1796</v>
      </c>
      <c r="C516" s="322" t="s">
        <v>1797</v>
      </c>
      <c r="D516" s="323" t="s">
        <v>197</v>
      </c>
      <c r="E516" s="324" t="s">
        <v>204</v>
      </c>
      <c r="F516" s="325">
        <v>3275.36</v>
      </c>
      <c r="G516" s="325">
        <v>485.6</v>
      </c>
      <c r="H516" s="326"/>
      <c r="I516" s="329"/>
      <c r="J516" s="333"/>
      <c r="K516" s="329">
        <v>1118</v>
      </c>
      <c r="L516" s="330"/>
      <c r="M516" s="331">
        <f t="shared" si="21"/>
        <v>4878.96</v>
      </c>
      <c r="N516" s="326"/>
      <c r="O516" s="326"/>
      <c r="P516" s="326"/>
      <c r="Q516" s="326"/>
      <c r="R516" s="332">
        <f t="shared" si="22"/>
        <v>4878.96</v>
      </c>
      <c r="S516" s="325">
        <v>135.06</v>
      </c>
      <c r="T516" s="332">
        <f t="shared" si="23"/>
        <v>4743.9</v>
      </c>
      <c r="U516" s="333"/>
      <c r="V516" s="325">
        <v>72.73</v>
      </c>
      <c r="W516" s="325">
        <v>2.86</v>
      </c>
      <c r="X516" s="325"/>
      <c r="Y516" s="325">
        <v>4.77</v>
      </c>
    </row>
    <row r="517" spans="1:25" ht="18.75" customHeight="1">
      <c r="A517" s="322" t="s">
        <v>1798</v>
      </c>
      <c r="B517" s="323" t="s">
        <v>1799</v>
      </c>
      <c r="C517" s="322" t="s">
        <v>1800</v>
      </c>
      <c r="D517" s="323" t="s">
        <v>197</v>
      </c>
      <c r="E517" s="324" t="s">
        <v>204</v>
      </c>
      <c r="F517" s="325">
        <v>821.22</v>
      </c>
      <c r="G517" s="325">
        <v>440.04</v>
      </c>
      <c r="H517" s="326"/>
      <c r="I517" s="329"/>
      <c r="J517" s="333"/>
      <c r="K517" s="329">
        <v>1118</v>
      </c>
      <c r="L517" s="330"/>
      <c r="M517" s="331">
        <f t="shared" si="21"/>
        <v>2379.26</v>
      </c>
      <c r="N517" s="326"/>
      <c r="O517" s="326"/>
      <c r="P517" s="326"/>
      <c r="Q517" s="326"/>
      <c r="R517" s="332">
        <f t="shared" si="22"/>
        <v>2379.26</v>
      </c>
      <c r="S517" s="325">
        <v>1051.9</v>
      </c>
      <c r="T517" s="332">
        <f t="shared" si="23"/>
        <v>1327.3600000000001</v>
      </c>
      <c r="U517" s="333"/>
      <c r="V517" s="325">
        <v>72.95</v>
      </c>
      <c r="W517" s="325">
        <v>2.86</v>
      </c>
      <c r="X517" s="325"/>
      <c r="Y517" s="325">
        <v>4.78</v>
      </c>
    </row>
    <row r="518" spans="1:25" ht="18.75" customHeight="1">
      <c r="A518" s="322" t="s">
        <v>1801</v>
      </c>
      <c r="B518" s="323" t="s">
        <v>1802</v>
      </c>
      <c r="C518" s="322" t="s">
        <v>1803</v>
      </c>
      <c r="D518" s="323" t="s">
        <v>197</v>
      </c>
      <c r="E518" s="324" t="s">
        <v>204</v>
      </c>
      <c r="F518" s="325">
        <v>844.97</v>
      </c>
      <c r="G518" s="325">
        <v>539.05</v>
      </c>
      <c r="H518" s="326"/>
      <c r="I518" s="329"/>
      <c r="J518" s="333"/>
      <c r="K518" s="329">
        <v>1118</v>
      </c>
      <c r="L518" s="330"/>
      <c r="M518" s="331">
        <f t="shared" si="21"/>
        <v>2502.02</v>
      </c>
      <c r="N518" s="326"/>
      <c r="O518" s="326"/>
      <c r="P518" s="326"/>
      <c r="Q518" s="326"/>
      <c r="R518" s="332">
        <f t="shared" si="22"/>
        <v>2502.02</v>
      </c>
      <c r="S518" s="325">
        <v>1339.69</v>
      </c>
      <c r="T518" s="332">
        <f t="shared" si="23"/>
        <v>1162.33</v>
      </c>
      <c r="U518" s="333"/>
      <c r="V518" s="325">
        <v>75.08</v>
      </c>
      <c r="W518" s="325">
        <v>2.95</v>
      </c>
      <c r="X518" s="325"/>
      <c r="Y518" s="325">
        <v>4.92</v>
      </c>
    </row>
    <row r="519" spans="1:25" ht="18.75" customHeight="1">
      <c r="A519" s="322" t="s">
        <v>1804</v>
      </c>
      <c r="B519" s="323" t="s">
        <v>1805</v>
      </c>
      <c r="C519" s="322" t="s">
        <v>1806</v>
      </c>
      <c r="D519" s="323" t="s">
        <v>224</v>
      </c>
      <c r="E519" s="324" t="s">
        <v>198</v>
      </c>
      <c r="F519" s="325">
        <v>1303.38</v>
      </c>
      <c r="G519" s="325"/>
      <c r="H519" s="326"/>
      <c r="I519" s="329"/>
      <c r="J519" s="333"/>
      <c r="K519" s="329">
        <v>1118</v>
      </c>
      <c r="L519" s="330"/>
      <c r="M519" s="331">
        <f t="shared" si="21"/>
        <v>2421.38</v>
      </c>
      <c r="N519" s="326"/>
      <c r="O519" s="326"/>
      <c r="P519" s="326"/>
      <c r="Q519" s="326"/>
      <c r="R519" s="332">
        <f t="shared" si="22"/>
        <v>2421.38</v>
      </c>
      <c r="S519" s="325">
        <v>231.4</v>
      </c>
      <c r="T519" s="332">
        <f t="shared" si="23"/>
        <v>2189.98</v>
      </c>
      <c r="U519" s="333"/>
      <c r="V519" s="325">
        <v>117.3</v>
      </c>
      <c r="W519" s="325">
        <v>4.56</v>
      </c>
      <c r="X519" s="325"/>
      <c r="Y519" s="325">
        <v>7.69</v>
      </c>
    </row>
    <row r="520" spans="1:25" ht="18.75" customHeight="1">
      <c r="A520" s="322" t="s">
        <v>1807</v>
      </c>
      <c r="B520" s="323" t="s">
        <v>1808</v>
      </c>
      <c r="C520" s="322" t="s">
        <v>1809</v>
      </c>
      <c r="D520" s="323" t="s">
        <v>197</v>
      </c>
      <c r="E520" s="324" t="s">
        <v>204</v>
      </c>
      <c r="F520" s="325">
        <v>824.22</v>
      </c>
      <c r="G520" s="325">
        <v>551.94</v>
      </c>
      <c r="H520" s="326"/>
      <c r="I520" s="329"/>
      <c r="J520" s="333"/>
      <c r="K520" s="329">
        <v>1118</v>
      </c>
      <c r="L520" s="330"/>
      <c r="M520" s="331">
        <f t="shared" si="21"/>
        <v>2494.16</v>
      </c>
      <c r="N520" s="326"/>
      <c r="O520" s="326"/>
      <c r="P520" s="326"/>
      <c r="Q520" s="326"/>
      <c r="R520" s="332">
        <f t="shared" si="22"/>
        <v>2494.16</v>
      </c>
      <c r="S520" s="325">
        <v>120.76</v>
      </c>
      <c r="T520" s="332">
        <f t="shared" si="23"/>
        <v>2373.3999999999996</v>
      </c>
      <c r="U520" s="333"/>
      <c r="V520" s="325">
        <v>73.22</v>
      </c>
      <c r="W520" s="325">
        <v>2.87</v>
      </c>
      <c r="X520" s="325"/>
      <c r="Y520" s="325">
        <v>4.8</v>
      </c>
    </row>
    <row r="521" spans="1:25" ht="18.75" customHeight="1">
      <c r="A521" s="322" t="s">
        <v>1810</v>
      </c>
      <c r="B521" s="323" t="s">
        <v>1811</v>
      </c>
      <c r="C521" s="322" t="s">
        <v>1812</v>
      </c>
      <c r="D521" s="323" t="s">
        <v>197</v>
      </c>
      <c r="E521" s="324" t="s">
        <v>204</v>
      </c>
      <c r="F521" s="325">
        <v>824.22</v>
      </c>
      <c r="G521" s="325"/>
      <c r="H521" s="326"/>
      <c r="I521" s="329"/>
      <c r="J521" s="333"/>
      <c r="K521" s="329">
        <v>1118</v>
      </c>
      <c r="L521" s="330"/>
      <c r="M521" s="331">
        <f t="shared" si="21"/>
        <v>1942.22</v>
      </c>
      <c r="N521" s="326"/>
      <c r="O521" s="326"/>
      <c r="P521" s="326"/>
      <c r="Q521" s="326"/>
      <c r="R521" s="332">
        <f t="shared" si="22"/>
        <v>1942.22</v>
      </c>
      <c r="S521" s="325">
        <v>154.79</v>
      </c>
      <c r="T521" s="332">
        <f t="shared" si="23"/>
        <v>1787.43</v>
      </c>
      <c r="U521" s="333"/>
      <c r="V521" s="325">
        <v>73.22</v>
      </c>
      <c r="W521" s="325">
        <v>2.87</v>
      </c>
      <c r="X521" s="325"/>
      <c r="Y521" s="325">
        <v>4.8</v>
      </c>
    </row>
    <row r="522" spans="1:25" ht="18.75" customHeight="1">
      <c r="A522" s="322" t="s">
        <v>1813</v>
      </c>
      <c r="B522" s="323" t="s">
        <v>1814</v>
      </c>
      <c r="C522" s="322" t="s">
        <v>1815</v>
      </c>
      <c r="D522" s="323" t="s">
        <v>208</v>
      </c>
      <c r="E522" s="324" t="s">
        <v>225</v>
      </c>
      <c r="F522" s="325">
        <v>781.6800000000001</v>
      </c>
      <c r="G522" s="325">
        <v>266.11</v>
      </c>
      <c r="H522" s="326"/>
      <c r="I522" s="329"/>
      <c r="J522" s="333"/>
      <c r="K522" s="329">
        <v>1118</v>
      </c>
      <c r="L522" s="330"/>
      <c r="M522" s="331">
        <f t="shared" si="21"/>
        <v>2165.79</v>
      </c>
      <c r="N522" s="326"/>
      <c r="O522" s="326"/>
      <c r="P522" s="326"/>
      <c r="Q522" s="326"/>
      <c r="R522" s="332">
        <f t="shared" si="22"/>
        <v>2165.79</v>
      </c>
      <c r="S522" s="325">
        <v>250.86</v>
      </c>
      <c r="T522" s="332">
        <f t="shared" si="23"/>
        <v>1914.9299999999998</v>
      </c>
      <c r="U522" s="333"/>
      <c r="V522" s="325">
        <v>70.07</v>
      </c>
      <c r="W522" s="325">
        <v>2.73</v>
      </c>
      <c r="X522" s="325"/>
      <c r="Y522" s="325">
        <v>4.59</v>
      </c>
    </row>
    <row r="523" spans="1:25" ht="18.75" customHeight="1">
      <c r="A523" s="322" t="s">
        <v>1816</v>
      </c>
      <c r="B523" s="323" t="s">
        <v>1817</v>
      </c>
      <c r="C523" s="322" t="s">
        <v>1818</v>
      </c>
      <c r="D523" s="323" t="s">
        <v>192</v>
      </c>
      <c r="E523" s="324" t="s">
        <v>286</v>
      </c>
      <c r="F523" s="325">
        <v>920.79</v>
      </c>
      <c r="G523" s="325">
        <v>513.63</v>
      </c>
      <c r="H523" s="326"/>
      <c r="I523" s="329"/>
      <c r="J523" s="333"/>
      <c r="K523" s="339">
        <v>1118</v>
      </c>
      <c r="L523" s="330"/>
      <c r="M523" s="331">
        <f aca="true" t="shared" si="24" ref="M523:M586">SUM(F523:L523)</f>
        <v>2552.42</v>
      </c>
      <c r="N523" s="326"/>
      <c r="O523" s="326"/>
      <c r="P523" s="326"/>
      <c r="Q523" s="326"/>
      <c r="R523" s="332">
        <f aca="true" t="shared" si="25" ref="R523:R586">SUM(M523:Q523)</f>
        <v>2552.42</v>
      </c>
      <c r="S523" s="325">
        <v>154.73</v>
      </c>
      <c r="T523" s="332">
        <f aca="true" t="shared" si="26" ref="T523:T586">R523-S523</f>
        <v>2397.69</v>
      </c>
      <c r="U523" s="333"/>
      <c r="V523" s="325">
        <v>80.11</v>
      </c>
      <c r="W523" s="325">
        <v>3.21</v>
      </c>
      <c r="X523" s="325"/>
      <c r="Y523" s="325">
        <v>5.25</v>
      </c>
    </row>
    <row r="524" spans="1:25" ht="18.75" customHeight="1">
      <c r="A524" s="322" t="s">
        <v>1819</v>
      </c>
      <c r="B524" s="323" t="s">
        <v>1820</v>
      </c>
      <c r="C524" s="322" t="s">
        <v>1821</v>
      </c>
      <c r="D524" s="323" t="s">
        <v>245</v>
      </c>
      <c r="E524" s="324" t="s">
        <v>209</v>
      </c>
      <c r="F524" s="325">
        <v>738.3800000000001</v>
      </c>
      <c r="G524" s="325"/>
      <c r="H524" s="326"/>
      <c r="I524" s="329">
        <v>1118</v>
      </c>
      <c r="J524" s="333"/>
      <c r="K524" s="329"/>
      <c r="L524" s="330"/>
      <c r="M524" s="331">
        <f t="shared" si="24"/>
        <v>1856.38</v>
      </c>
      <c r="N524" s="326"/>
      <c r="O524" s="326"/>
      <c r="P524" s="326"/>
      <c r="Q524" s="326"/>
      <c r="R524" s="332">
        <f t="shared" si="25"/>
        <v>1856.38</v>
      </c>
      <c r="S524" s="325">
        <v>1359.01</v>
      </c>
      <c r="T524" s="332">
        <f t="shared" si="26"/>
        <v>497.3700000000001</v>
      </c>
      <c r="U524" s="328"/>
      <c r="V524" s="325">
        <v>67.5</v>
      </c>
      <c r="W524" s="325"/>
      <c r="X524" s="325">
        <v>1.1</v>
      </c>
      <c r="Y524" s="325">
        <v>4.32</v>
      </c>
    </row>
    <row r="525" spans="1:25" ht="18.75" customHeight="1">
      <c r="A525" s="322" t="s">
        <v>1822</v>
      </c>
      <c r="B525" s="323" t="s">
        <v>1823</v>
      </c>
      <c r="C525" s="322" t="s">
        <v>1824</v>
      </c>
      <c r="D525" s="323" t="s">
        <v>245</v>
      </c>
      <c r="E525" s="324" t="s">
        <v>286</v>
      </c>
      <c r="F525" s="325">
        <v>946.78</v>
      </c>
      <c r="G525" s="325">
        <v>616.36</v>
      </c>
      <c r="H525" s="326"/>
      <c r="I525" s="329"/>
      <c r="J525" s="333"/>
      <c r="K525" s="329">
        <v>1118</v>
      </c>
      <c r="L525" s="330"/>
      <c r="M525" s="331">
        <f t="shared" si="24"/>
        <v>2681.14</v>
      </c>
      <c r="N525" s="326"/>
      <c r="O525" s="326"/>
      <c r="P525" s="326"/>
      <c r="Q525" s="326"/>
      <c r="R525" s="332">
        <f t="shared" si="25"/>
        <v>2681.14</v>
      </c>
      <c r="S525" s="325">
        <v>1063.55</v>
      </c>
      <c r="T525" s="332">
        <f t="shared" si="26"/>
        <v>1617.59</v>
      </c>
      <c r="U525" s="328"/>
      <c r="V525" s="325">
        <v>82.45</v>
      </c>
      <c r="W525" s="325">
        <v>3.3</v>
      </c>
      <c r="X525" s="325"/>
      <c r="Y525" s="325">
        <v>5.4</v>
      </c>
    </row>
    <row r="526" spans="1:25" ht="18.75" customHeight="1">
      <c r="A526" s="322" t="s">
        <v>1825</v>
      </c>
      <c r="B526" s="323" t="s">
        <v>1826</v>
      </c>
      <c r="C526" s="322" t="s">
        <v>1827</v>
      </c>
      <c r="D526" s="323" t="s">
        <v>208</v>
      </c>
      <c r="E526" s="324" t="s">
        <v>209</v>
      </c>
      <c r="F526" s="325">
        <v>828.8100000000001</v>
      </c>
      <c r="G526" s="325">
        <v>302.25</v>
      </c>
      <c r="H526" s="326"/>
      <c r="I526" s="329"/>
      <c r="J526" s="333"/>
      <c r="K526" s="329">
        <v>1118</v>
      </c>
      <c r="L526" s="330"/>
      <c r="M526" s="331">
        <f t="shared" si="24"/>
        <v>2249.06</v>
      </c>
      <c r="N526" s="326"/>
      <c r="O526" s="326"/>
      <c r="P526" s="326"/>
      <c r="Q526" s="326"/>
      <c r="R526" s="332">
        <f t="shared" si="25"/>
        <v>2249.06</v>
      </c>
      <c r="S526" s="325">
        <v>689.2</v>
      </c>
      <c r="T526" s="332">
        <f t="shared" si="26"/>
        <v>1559.86</v>
      </c>
      <c r="U526" s="328"/>
      <c r="V526" s="325">
        <v>74.08</v>
      </c>
      <c r="W526" s="325">
        <v>2.89</v>
      </c>
      <c r="X526" s="325"/>
      <c r="Y526" s="325">
        <v>4.86</v>
      </c>
    </row>
    <row r="527" spans="1:25" ht="18.75" customHeight="1">
      <c r="A527" s="322" t="s">
        <v>1828</v>
      </c>
      <c r="B527" s="323" t="s">
        <v>1829</v>
      </c>
      <c r="C527" s="322" t="s">
        <v>1830</v>
      </c>
      <c r="D527" s="323" t="s">
        <v>197</v>
      </c>
      <c r="E527" s="324" t="s">
        <v>204</v>
      </c>
      <c r="F527" s="325">
        <v>824.22</v>
      </c>
      <c r="G527" s="325">
        <v>551.94</v>
      </c>
      <c r="H527" s="326"/>
      <c r="I527" s="329"/>
      <c r="J527" s="333"/>
      <c r="K527" s="329">
        <v>1118</v>
      </c>
      <c r="L527" s="330"/>
      <c r="M527" s="331">
        <f t="shared" si="24"/>
        <v>2494.16</v>
      </c>
      <c r="N527" s="326"/>
      <c r="O527" s="326"/>
      <c r="P527" s="326"/>
      <c r="Q527" s="326"/>
      <c r="R527" s="332">
        <f t="shared" si="25"/>
        <v>2494.16</v>
      </c>
      <c r="S527" s="325">
        <v>110.76</v>
      </c>
      <c r="T527" s="332">
        <f t="shared" si="26"/>
        <v>2383.3999999999996</v>
      </c>
      <c r="U527" s="333"/>
      <c r="V527" s="325">
        <v>73.22</v>
      </c>
      <c r="W527" s="325">
        <v>2.87</v>
      </c>
      <c r="X527" s="325"/>
      <c r="Y527" s="325">
        <v>4.8</v>
      </c>
    </row>
    <row r="528" spans="1:25" ht="18.75" customHeight="1">
      <c r="A528" s="322" t="s">
        <v>1831</v>
      </c>
      <c r="B528" s="323" t="s">
        <v>1832</v>
      </c>
      <c r="C528" s="322" t="s">
        <v>1833</v>
      </c>
      <c r="D528" s="323" t="s">
        <v>197</v>
      </c>
      <c r="E528" s="324" t="s">
        <v>204</v>
      </c>
      <c r="F528" s="325">
        <v>824.22</v>
      </c>
      <c r="G528" s="325">
        <v>440.04</v>
      </c>
      <c r="H528" s="326"/>
      <c r="I528" s="329"/>
      <c r="J528" s="333"/>
      <c r="K528" s="329">
        <v>1118</v>
      </c>
      <c r="L528" s="330"/>
      <c r="M528" s="331">
        <f t="shared" si="24"/>
        <v>2382.26</v>
      </c>
      <c r="N528" s="326"/>
      <c r="O528" s="326"/>
      <c r="P528" s="326"/>
      <c r="Q528" s="326"/>
      <c r="R528" s="332">
        <f t="shared" si="25"/>
        <v>2382.26</v>
      </c>
      <c r="S528" s="325">
        <v>210.76</v>
      </c>
      <c r="T528" s="332">
        <f t="shared" si="26"/>
        <v>2171.5</v>
      </c>
      <c r="U528" s="328"/>
      <c r="V528" s="325">
        <v>73.22</v>
      </c>
      <c r="W528" s="325">
        <v>2.87</v>
      </c>
      <c r="X528" s="325"/>
      <c r="Y528" s="325">
        <v>4.8</v>
      </c>
    </row>
    <row r="529" spans="1:25" ht="18.75" customHeight="1">
      <c r="A529" s="322" t="s">
        <v>1834</v>
      </c>
      <c r="B529" s="323" t="s">
        <v>1835</v>
      </c>
      <c r="C529" s="322" t="s">
        <v>1836</v>
      </c>
      <c r="D529" s="323" t="s">
        <v>197</v>
      </c>
      <c r="E529" s="324" t="s">
        <v>198</v>
      </c>
      <c r="F529" s="325">
        <v>795.05</v>
      </c>
      <c r="G529" s="325">
        <v>532.22</v>
      </c>
      <c r="H529" s="326"/>
      <c r="I529" s="327"/>
      <c r="J529" s="328"/>
      <c r="K529" s="329">
        <v>1118</v>
      </c>
      <c r="L529" s="330"/>
      <c r="M529" s="331">
        <f t="shared" si="24"/>
        <v>2445.27</v>
      </c>
      <c r="N529" s="326"/>
      <c r="O529" s="326"/>
      <c r="P529" s="326"/>
      <c r="Q529" s="326"/>
      <c r="R529" s="332">
        <f t="shared" si="25"/>
        <v>2445.27</v>
      </c>
      <c r="S529" s="325">
        <v>1224.53</v>
      </c>
      <c r="T529" s="332">
        <f t="shared" si="26"/>
        <v>1220.74</v>
      </c>
      <c r="U529" s="328"/>
      <c r="V529" s="325">
        <v>71.28</v>
      </c>
      <c r="W529" s="325"/>
      <c r="X529" s="325">
        <v>1.19</v>
      </c>
      <c r="Y529" s="325">
        <v>4.67</v>
      </c>
    </row>
    <row r="530" spans="1:25" ht="18.75" customHeight="1">
      <c r="A530" s="322" t="s">
        <v>1837</v>
      </c>
      <c r="B530" s="323" t="s">
        <v>1838</v>
      </c>
      <c r="C530" s="322" t="s">
        <v>1839</v>
      </c>
      <c r="D530" s="323" t="s">
        <v>245</v>
      </c>
      <c r="E530" s="324" t="s">
        <v>249</v>
      </c>
      <c r="F530" s="325">
        <v>837.11</v>
      </c>
      <c r="G530" s="325"/>
      <c r="H530" s="326"/>
      <c r="I530" s="329"/>
      <c r="J530" s="333"/>
      <c r="K530" s="329">
        <v>1118</v>
      </c>
      <c r="L530" s="330"/>
      <c r="M530" s="331">
        <f t="shared" si="24"/>
        <v>1955.1100000000001</v>
      </c>
      <c r="N530" s="326"/>
      <c r="O530" s="326"/>
      <c r="P530" s="326"/>
      <c r="Q530" s="326"/>
      <c r="R530" s="332">
        <f t="shared" si="25"/>
        <v>1955.1100000000001</v>
      </c>
      <c r="S530" s="325">
        <v>240.78</v>
      </c>
      <c r="T530" s="332">
        <f t="shared" si="26"/>
        <v>1714.3300000000002</v>
      </c>
      <c r="U530" s="333"/>
      <c r="V530" s="325">
        <v>73.93</v>
      </c>
      <c r="W530" s="325">
        <v>2.92</v>
      </c>
      <c r="X530" s="325"/>
      <c r="Y530" s="325">
        <v>4.85</v>
      </c>
    </row>
    <row r="531" spans="1:25" ht="18.75" customHeight="1">
      <c r="A531" s="322" t="s">
        <v>1840</v>
      </c>
      <c r="B531" s="323" t="s">
        <v>1841</v>
      </c>
      <c r="C531" s="322" t="s">
        <v>1842</v>
      </c>
      <c r="D531" s="323" t="s">
        <v>245</v>
      </c>
      <c r="E531" s="324" t="s">
        <v>209</v>
      </c>
      <c r="F531" s="325">
        <v>743.0600000000001</v>
      </c>
      <c r="G531" s="325"/>
      <c r="H531" s="326"/>
      <c r="I531" s="329">
        <v>1118</v>
      </c>
      <c r="J531" s="333"/>
      <c r="K531" s="329"/>
      <c r="L531" s="330"/>
      <c r="M531" s="331">
        <f t="shared" si="24"/>
        <v>1861.06</v>
      </c>
      <c r="N531" s="326"/>
      <c r="O531" s="326"/>
      <c r="P531" s="326"/>
      <c r="Q531" s="326"/>
      <c r="R531" s="332">
        <f t="shared" si="25"/>
        <v>1861.06</v>
      </c>
      <c r="S531" s="325">
        <v>891.3</v>
      </c>
      <c r="T531" s="332">
        <f t="shared" si="26"/>
        <v>969.76</v>
      </c>
      <c r="U531" s="333"/>
      <c r="V531" s="325">
        <v>67.5</v>
      </c>
      <c r="W531" s="325"/>
      <c r="X531" s="325">
        <v>1.11</v>
      </c>
      <c r="Y531" s="325">
        <v>4.35</v>
      </c>
    </row>
    <row r="532" spans="1:25" ht="18.75" customHeight="1">
      <c r="A532" s="322" t="s">
        <v>1843</v>
      </c>
      <c r="B532" s="323" t="s">
        <v>1844</v>
      </c>
      <c r="C532" s="322" t="s">
        <v>1845</v>
      </c>
      <c r="D532" s="323" t="s">
        <v>1846</v>
      </c>
      <c r="E532" s="324" t="s">
        <v>1847</v>
      </c>
      <c r="F532" s="325">
        <v>994.21</v>
      </c>
      <c r="G532" s="325">
        <v>477.6</v>
      </c>
      <c r="H532" s="326"/>
      <c r="I532" s="329"/>
      <c r="J532" s="333"/>
      <c r="K532" s="329">
        <v>1118</v>
      </c>
      <c r="L532" s="330"/>
      <c r="M532" s="331">
        <f t="shared" si="24"/>
        <v>2589.81</v>
      </c>
      <c r="N532" s="326"/>
      <c r="O532" s="326"/>
      <c r="P532" s="326"/>
      <c r="Q532" s="326"/>
      <c r="R532" s="332">
        <f t="shared" si="25"/>
        <v>2589.81</v>
      </c>
      <c r="S532" s="325">
        <v>314.74</v>
      </c>
      <c r="T532" s="332">
        <f t="shared" si="26"/>
        <v>2275.0699999999997</v>
      </c>
      <c r="U532" s="333"/>
      <c r="V532" s="325">
        <v>81.55</v>
      </c>
      <c r="W532" s="325">
        <v>3.29</v>
      </c>
      <c r="X532" s="325"/>
      <c r="Y532" s="325">
        <v>5.35</v>
      </c>
    </row>
    <row r="533" spans="1:25" ht="18.75" customHeight="1">
      <c r="A533" s="322" t="s">
        <v>1848</v>
      </c>
      <c r="B533" s="323" t="s">
        <v>1849</v>
      </c>
      <c r="C533" s="322" t="s">
        <v>1850</v>
      </c>
      <c r="D533" s="323" t="s">
        <v>224</v>
      </c>
      <c r="E533" s="324" t="s">
        <v>198</v>
      </c>
      <c r="F533" s="325">
        <v>771.16</v>
      </c>
      <c r="G533" s="325">
        <v>46.28</v>
      </c>
      <c r="H533" s="326"/>
      <c r="I533" s="329"/>
      <c r="J533" s="333"/>
      <c r="K533" s="329">
        <v>1118</v>
      </c>
      <c r="L533" s="330"/>
      <c r="M533" s="331">
        <f t="shared" si="24"/>
        <v>1935.44</v>
      </c>
      <c r="N533" s="326"/>
      <c r="O533" s="326"/>
      <c r="P533" s="326"/>
      <c r="Q533" s="326"/>
      <c r="R533" s="332">
        <f t="shared" si="25"/>
        <v>1935.44</v>
      </c>
      <c r="S533" s="325">
        <v>104.00999999999999</v>
      </c>
      <c r="T533" s="332">
        <f t="shared" si="26"/>
        <v>1831.43</v>
      </c>
      <c r="U533" s="333"/>
      <c r="V533" s="325">
        <v>69.13</v>
      </c>
      <c r="W533" s="325">
        <v>2.69</v>
      </c>
      <c r="X533" s="325"/>
      <c r="Y533" s="325">
        <v>4.53</v>
      </c>
    </row>
    <row r="534" spans="1:25" ht="18.75" customHeight="1">
      <c r="A534" s="322" t="s">
        <v>1851</v>
      </c>
      <c r="B534" s="323" t="s">
        <v>1852</v>
      </c>
      <c r="C534" s="322" t="s">
        <v>1853</v>
      </c>
      <c r="D534" s="323" t="s">
        <v>302</v>
      </c>
      <c r="E534" s="324" t="s">
        <v>249</v>
      </c>
      <c r="F534" s="325">
        <v>863.71</v>
      </c>
      <c r="G534" s="325">
        <v>444.93</v>
      </c>
      <c r="H534" s="326"/>
      <c r="I534" s="329"/>
      <c r="J534" s="333"/>
      <c r="K534" s="329">
        <v>1118</v>
      </c>
      <c r="L534" s="330"/>
      <c r="M534" s="331">
        <f t="shared" si="24"/>
        <v>2426.6400000000003</v>
      </c>
      <c r="N534" s="326"/>
      <c r="O534" s="326"/>
      <c r="P534" s="326"/>
      <c r="Q534" s="326"/>
      <c r="R534" s="332">
        <f t="shared" si="25"/>
        <v>2426.6400000000003</v>
      </c>
      <c r="S534" s="325">
        <v>1319.87</v>
      </c>
      <c r="T534" s="332">
        <f t="shared" si="26"/>
        <v>1106.7700000000004</v>
      </c>
      <c r="U534" s="333"/>
      <c r="V534" s="325">
        <v>76.32</v>
      </c>
      <c r="W534" s="325">
        <v>3.01</v>
      </c>
      <c r="X534" s="325"/>
      <c r="Y534" s="325">
        <v>5</v>
      </c>
    </row>
    <row r="535" spans="1:25" ht="18.75" customHeight="1">
      <c r="A535" s="322" t="s">
        <v>1854</v>
      </c>
      <c r="B535" s="323" t="s">
        <v>1855</v>
      </c>
      <c r="C535" s="322" t="s">
        <v>1856</v>
      </c>
      <c r="D535" s="323" t="s">
        <v>224</v>
      </c>
      <c r="E535" s="324" t="s">
        <v>225</v>
      </c>
      <c r="F535" s="325">
        <v>763.19</v>
      </c>
      <c r="G535" s="325">
        <v>555.36</v>
      </c>
      <c r="H535" s="326"/>
      <c r="I535" s="329"/>
      <c r="J535" s="333"/>
      <c r="K535" s="329">
        <v>1118</v>
      </c>
      <c r="L535" s="330"/>
      <c r="M535" s="331">
        <f t="shared" si="24"/>
        <v>2436.55</v>
      </c>
      <c r="N535" s="326"/>
      <c r="O535" s="326"/>
      <c r="P535" s="326"/>
      <c r="Q535" s="326"/>
      <c r="R535" s="332">
        <f t="shared" si="25"/>
        <v>2436.55</v>
      </c>
      <c r="S535" s="325">
        <v>467.82</v>
      </c>
      <c r="T535" s="332">
        <f t="shared" si="26"/>
        <v>1968.7300000000002</v>
      </c>
      <c r="U535" s="333" t="s">
        <v>314</v>
      </c>
      <c r="V535" s="325">
        <v>68.41</v>
      </c>
      <c r="W535" s="325">
        <v>2.66</v>
      </c>
      <c r="X535" s="325"/>
      <c r="Y535" s="325">
        <v>4.48</v>
      </c>
    </row>
    <row r="536" spans="1:25" ht="18.75" customHeight="1">
      <c r="A536" s="322" t="s">
        <v>1857</v>
      </c>
      <c r="B536" s="323" t="s">
        <v>1858</v>
      </c>
      <c r="C536" s="322" t="s">
        <v>1859</v>
      </c>
      <c r="D536" s="323" t="s">
        <v>197</v>
      </c>
      <c r="E536" s="324" t="s">
        <v>198</v>
      </c>
      <c r="F536" s="325">
        <v>844.5100000000001</v>
      </c>
      <c r="G536" s="325">
        <v>555.36</v>
      </c>
      <c r="H536" s="326"/>
      <c r="I536" s="329"/>
      <c r="J536" s="333"/>
      <c r="K536" s="329">
        <v>1118</v>
      </c>
      <c r="L536" s="330"/>
      <c r="M536" s="331">
        <f t="shared" si="24"/>
        <v>2517.87</v>
      </c>
      <c r="N536" s="326"/>
      <c r="O536" s="326"/>
      <c r="P536" s="326"/>
      <c r="Q536" s="326"/>
      <c r="R536" s="332">
        <f t="shared" si="25"/>
        <v>2517.87</v>
      </c>
      <c r="S536" s="325">
        <v>218.70999999999998</v>
      </c>
      <c r="T536" s="332">
        <f t="shared" si="26"/>
        <v>2299.16</v>
      </c>
      <c r="U536" s="328"/>
      <c r="V536" s="325">
        <v>75.73</v>
      </c>
      <c r="W536" s="325">
        <v>2.94</v>
      </c>
      <c r="X536" s="325"/>
      <c r="Y536" s="325">
        <v>4.96</v>
      </c>
    </row>
    <row r="537" spans="1:25" ht="18.75" customHeight="1">
      <c r="A537" s="322" t="s">
        <v>1860</v>
      </c>
      <c r="B537" s="323" t="s">
        <v>1861</v>
      </c>
      <c r="C537" s="322" t="s">
        <v>1862</v>
      </c>
      <c r="D537" s="323" t="s">
        <v>290</v>
      </c>
      <c r="E537" s="324" t="s">
        <v>236</v>
      </c>
      <c r="F537" s="325">
        <v>796.1</v>
      </c>
      <c r="G537" s="325"/>
      <c r="H537" s="326"/>
      <c r="I537" s="329"/>
      <c r="J537" s="333"/>
      <c r="K537" s="329">
        <v>1118</v>
      </c>
      <c r="L537" s="330"/>
      <c r="M537" s="331">
        <f t="shared" si="24"/>
        <v>1914.1</v>
      </c>
      <c r="N537" s="326"/>
      <c r="O537" s="326"/>
      <c r="P537" s="326"/>
      <c r="Q537" s="326"/>
      <c r="R537" s="332">
        <f t="shared" si="25"/>
        <v>1914.1</v>
      </c>
      <c r="S537" s="325">
        <v>870.6700000000001</v>
      </c>
      <c r="T537" s="332">
        <f t="shared" si="26"/>
        <v>1043.4299999999998</v>
      </c>
      <c r="U537" s="328"/>
      <c r="V537" s="325">
        <v>71.37</v>
      </c>
      <c r="W537" s="325">
        <v>2.78</v>
      </c>
      <c r="X537" s="325"/>
      <c r="Y537" s="325">
        <v>4.68</v>
      </c>
    </row>
    <row r="538" spans="1:25" ht="18.75" customHeight="1">
      <c r="A538" s="322" t="s">
        <v>1863</v>
      </c>
      <c r="B538" s="323" t="s">
        <v>1864</v>
      </c>
      <c r="C538" s="322" t="s">
        <v>1865</v>
      </c>
      <c r="D538" s="323" t="s">
        <v>328</v>
      </c>
      <c r="E538" s="324" t="s">
        <v>329</v>
      </c>
      <c r="F538" s="325">
        <v>755.21</v>
      </c>
      <c r="G538" s="325">
        <v>173.55</v>
      </c>
      <c r="H538" s="326"/>
      <c r="I538" s="329"/>
      <c r="J538" s="333"/>
      <c r="K538" s="329">
        <v>1118</v>
      </c>
      <c r="L538" s="330"/>
      <c r="M538" s="331">
        <f t="shared" si="24"/>
        <v>2046.76</v>
      </c>
      <c r="N538" s="326"/>
      <c r="O538" s="326"/>
      <c r="P538" s="326"/>
      <c r="Q538" s="326"/>
      <c r="R538" s="332">
        <f t="shared" si="25"/>
        <v>2046.76</v>
      </c>
      <c r="S538" s="325">
        <v>850.3599999999999</v>
      </c>
      <c r="T538" s="332">
        <f t="shared" si="26"/>
        <v>1196.4</v>
      </c>
      <c r="U538" s="333" t="s">
        <v>408</v>
      </c>
      <c r="V538" s="325">
        <v>67.69</v>
      </c>
      <c r="W538" s="325">
        <v>2.63</v>
      </c>
      <c r="X538" s="325"/>
      <c r="Y538" s="325">
        <v>4.44</v>
      </c>
    </row>
    <row r="539" spans="1:25" ht="18.75" customHeight="1">
      <c r="A539" s="322" t="s">
        <v>1866</v>
      </c>
      <c r="B539" s="323" t="s">
        <v>1867</v>
      </c>
      <c r="C539" s="322" t="s">
        <v>1868</v>
      </c>
      <c r="D539" s="323" t="s">
        <v>197</v>
      </c>
      <c r="E539" s="324" t="s">
        <v>204</v>
      </c>
      <c r="F539" s="325">
        <v>824.22</v>
      </c>
      <c r="G539" s="325">
        <v>551.94</v>
      </c>
      <c r="H539" s="326"/>
      <c r="I539" s="329"/>
      <c r="J539" s="333"/>
      <c r="K539" s="329">
        <v>1118</v>
      </c>
      <c r="L539" s="330"/>
      <c r="M539" s="331">
        <f t="shared" si="24"/>
        <v>2494.16</v>
      </c>
      <c r="N539" s="326"/>
      <c r="O539" s="326"/>
      <c r="P539" s="326"/>
      <c r="Q539" s="326"/>
      <c r="R539" s="332">
        <f t="shared" si="25"/>
        <v>2494.16</v>
      </c>
      <c r="S539" s="325">
        <v>683.72</v>
      </c>
      <c r="T539" s="332">
        <f t="shared" si="26"/>
        <v>1810.4399999999998</v>
      </c>
      <c r="U539" s="333"/>
      <c r="V539" s="325">
        <v>73.22</v>
      </c>
      <c r="W539" s="325">
        <v>2.87</v>
      </c>
      <c r="X539" s="325"/>
      <c r="Y539" s="325">
        <v>4.8</v>
      </c>
    </row>
    <row r="540" spans="1:25" ht="18.75" customHeight="1">
      <c r="A540" s="322" t="s">
        <v>1869</v>
      </c>
      <c r="B540" s="323" t="s">
        <v>1870</v>
      </c>
      <c r="C540" s="322" t="s">
        <v>1871</v>
      </c>
      <c r="D540" s="323" t="s">
        <v>245</v>
      </c>
      <c r="E540" s="324" t="s">
        <v>249</v>
      </c>
      <c r="F540" s="325">
        <v>840.11</v>
      </c>
      <c r="G540" s="325"/>
      <c r="H540" s="326"/>
      <c r="I540" s="329"/>
      <c r="J540" s="333"/>
      <c r="K540" s="329">
        <v>1118</v>
      </c>
      <c r="L540" s="330"/>
      <c r="M540" s="331">
        <f t="shared" si="24"/>
        <v>1958.1100000000001</v>
      </c>
      <c r="N540" s="326"/>
      <c r="O540" s="326"/>
      <c r="P540" s="326"/>
      <c r="Q540" s="326"/>
      <c r="R540" s="332">
        <f t="shared" si="25"/>
        <v>1958.1100000000001</v>
      </c>
      <c r="S540" s="325">
        <v>177.61</v>
      </c>
      <c r="T540" s="332">
        <f t="shared" si="26"/>
        <v>1780.5</v>
      </c>
      <c r="U540" s="333"/>
      <c r="V540" s="325">
        <v>74.2</v>
      </c>
      <c r="W540" s="325"/>
      <c r="X540" s="325">
        <v>1.26</v>
      </c>
      <c r="Y540" s="325">
        <v>4.86</v>
      </c>
    </row>
    <row r="541" spans="1:25" ht="18.75" customHeight="1">
      <c r="A541" s="322" t="s">
        <v>1872</v>
      </c>
      <c r="B541" s="323" t="s">
        <v>1873</v>
      </c>
      <c r="C541" s="322" t="s">
        <v>1874</v>
      </c>
      <c r="D541" s="323" t="s">
        <v>360</v>
      </c>
      <c r="E541" s="324" t="s">
        <v>204</v>
      </c>
      <c r="F541" s="325">
        <v>840.8700000000001</v>
      </c>
      <c r="G541" s="325"/>
      <c r="H541" s="326"/>
      <c r="I541" s="329"/>
      <c r="J541" s="333"/>
      <c r="K541" s="329">
        <v>1118</v>
      </c>
      <c r="L541" s="330"/>
      <c r="M541" s="331">
        <f t="shared" si="24"/>
        <v>1958.8700000000001</v>
      </c>
      <c r="N541" s="326"/>
      <c r="O541" s="326"/>
      <c r="P541" s="326"/>
      <c r="Q541" s="326"/>
      <c r="R541" s="332">
        <f t="shared" si="25"/>
        <v>1958.8700000000001</v>
      </c>
      <c r="S541" s="325">
        <v>321.42</v>
      </c>
      <c r="T541" s="332">
        <f t="shared" si="26"/>
        <v>1637.45</v>
      </c>
      <c r="U541" s="333"/>
      <c r="V541" s="325">
        <v>74.72</v>
      </c>
      <c r="W541" s="325"/>
      <c r="X541" s="325">
        <v>1.26</v>
      </c>
      <c r="Y541" s="325">
        <v>4.9</v>
      </c>
    </row>
    <row r="542" spans="1:25" ht="18.75" customHeight="1">
      <c r="A542" s="322" t="s">
        <v>1875</v>
      </c>
      <c r="B542" s="323" t="s">
        <v>1876</v>
      </c>
      <c r="C542" s="322" t="s">
        <v>1877</v>
      </c>
      <c r="D542" s="323" t="s">
        <v>197</v>
      </c>
      <c r="E542" s="324" t="s">
        <v>204</v>
      </c>
      <c r="F542" s="325">
        <v>820.6700000000001</v>
      </c>
      <c r="G542" s="325">
        <v>440.04</v>
      </c>
      <c r="H542" s="326"/>
      <c r="I542" s="329"/>
      <c r="J542" s="333"/>
      <c r="K542" s="329">
        <v>1118</v>
      </c>
      <c r="L542" s="330"/>
      <c r="M542" s="331">
        <f t="shared" si="24"/>
        <v>2378.71</v>
      </c>
      <c r="N542" s="326"/>
      <c r="O542" s="326"/>
      <c r="P542" s="326"/>
      <c r="Q542" s="326"/>
      <c r="R542" s="332">
        <f t="shared" si="25"/>
        <v>2378.71</v>
      </c>
      <c r="S542" s="325">
        <v>135.3</v>
      </c>
      <c r="T542" s="332">
        <f t="shared" si="26"/>
        <v>2243.41</v>
      </c>
      <c r="U542" s="333"/>
      <c r="V542" s="325">
        <v>72.9</v>
      </c>
      <c r="W542" s="325">
        <v>2.86</v>
      </c>
      <c r="X542" s="325"/>
      <c r="Y542" s="325">
        <v>4.78</v>
      </c>
    </row>
    <row r="543" spans="1:25" ht="18.75" customHeight="1">
      <c r="A543" s="322" t="s">
        <v>1878</v>
      </c>
      <c r="B543" s="323" t="s">
        <v>1879</v>
      </c>
      <c r="C543" s="322" t="s">
        <v>1880</v>
      </c>
      <c r="D543" s="323" t="s">
        <v>465</v>
      </c>
      <c r="E543" s="324" t="s">
        <v>715</v>
      </c>
      <c r="F543" s="325">
        <v>1472.95</v>
      </c>
      <c r="G543" s="325"/>
      <c r="H543" s="326"/>
      <c r="I543" s="329">
        <v>3458</v>
      </c>
      <c r="J543" s="333"/>
      <c r="K543" s="329"/>
      <c r="L543" s="330"/>
      <c r="M543" s="331">
        <f t="shared" si="24"/>
        <v>4930.95</v>
      </c>
      <c r="N543" s="326"/>
      <c r="O543" s="326"/>
      <c r="P543" s="326"/>
      <c r="Q543" s="326"/>
      <c r="R543" s="332">
        <f t="shared" si="25"/>
        <v>4930.95</v>
      </c>
      <c r="S543" s="325">
        <v>534.01</v>
      </c>
      <c r="T543" s="332">
        <f t="shared" si="26"/>
        <v>4396.94</v>
      </c>
      <c r="U543" s="333"/>
      <c r="V543" s="325">
        <v>129.59</v>
      </c>
      <c r="W543" s="325"/>
      <c r="X543" s="325">
        <v>2.2</v>
      </c>
      <c r="Y543" s="325">
        <v>8.5</v>
      </c>
    </row>
    <row r="544" spans="1:25" ht="18.75" customHeight="1">
      <c r="A544" s="322" t="s">
        <v>1881</v>
      </c>
      <c r="B544" s="323" t="s">
        <v>1882</v>
      </c>
      <c r="C544" s="322" t="s">
        <v>1883</v>
      </c>
      <c r="D544" s="323" t="s">
        <v>213</v>
      </c>
      <c r="E544" s="324" t="s">
        <v>241</v>
      </c>
      <c r="F544" s="325">
        <v>1106.92</v>
      </c>
      <c r="G544" s="325">
        <v>893.86</v>
      </c>
      <c r="H544" s="326"/>
      <c r="I544" s="329"/>
      <c r="J544" s="333"/>
      <c r="K544" s="329">
        <v>1118</v>
      </c>
      <c r="L544" s="330"/>
      <c r="M544" s="331">
        <f t="shared" si="24"/>
        <v>3118.78</v>
      </c>
      <c r="N544" s="326"/>
      <c r="O544" s="326"/>
      <c r="P544" s="326"/>
      <c r="Q544" s="326"/>
      <c r="R544" s="332">
        <f t="shared" si="25"/>
        <v>3118.78</v>
      </c>
      <c r="S544" s="325">
        <v>402.58000000000004</v>
      </c>
      <c r="T544" s="332">
        <f t="shared" si="26"/>
        <v>2716.2000000000003</v>
      </c>
      <c r="U544" s="333"/>
      <c r="V544" s="325">
        <v>86.5</v>
      </c>
      <c r="W544" s="325">
        <v>3.49</v>
      </c>
      <c r="X544" s="325"/>
      <c r="Y544" s="325">
        <v>5.67</v>
      </c>
    </row>
    <row r="545" spans="1:25" ht="18.75" customHeight="1">
      <c r="A545" s="322" t="s">
        <v>1884</v>
      </c>
      <c r="B545" s="323" t="s">
        <v>1885</v>
      </c>
      <c r="C545" s="322" t="s">
        <v>1886</v>
      </c>
      <c r="D545" s="323" t="s">
        <v>1887</v>
      </c>
      <c r="E545" s="324" t="s">
        <v>193</v>
      </c>
      <c r="F545" s="325">
        <v>864.3100000000002</v>
      </c>
      <c r="G545" s="325"/>
      <c r="H545" s="326"/>
      <c r="I545" s="329"/>
      <c r="J545" s="333"/>
      <c r="K545" s="329">
        <v>1118</v>
      </c>
      <c r="L545" s="330"/>
      <c r="M545" s="331">
        <f t="shared" si="24"/>
        <v>1982.3100000000002</v>
      </c>
      <c r="N545" s="326"/>
      <c r="O545" s="326"/>
      <c r="P545" s="326"/>
      <c r="Q545" s="326"/>
      <c r="R545" s="332">
        <f t="shared" si="25"/>
        <v>1982.3100000000002</v>
      </c>
      <c r="S545" s="325">
        <v>139.39000000000001</v>
      </c>
      <c r="T545" s="332">
        <f t="shared" si="26"/>
        <v>1842.92</v>
      </c>
      <c r="U545" s="333"/>
      <c r="V545" s="325">
        <v>75.38</v>
      </c>
      <c r="W545" s="325">
        <v>3.01</v>
      </c>
      <c r="X545" s="325"/>
      <c r="Y545" s="325">
        <v>4.94</v>
      </c>
    </row>
    <row r="546" spans="1:25" ht="18.75" customHeight="1">
      <c r="A546" s="322" t="s">
        <v>1888</v>
      </c>
      <c r="B546" s="323" t="s">
        <v>1889</v>
      </c>
      <c r="C546" s="322" t="s">
        <v>1890</v>
      </c>
      <c r="D546" s="323" t="s">
        <v>219</v>
      </c>
      <c r="E546" s="324" t="s">
        <v>204</v>
      </c>
      <c r="F546" s="325">
        <v>754.34</v>
      </c>
      <c r="G546" s="325"/>
      <c r="H546" s="326"/>
      <c r="I546" s="329"/>
      <c r="J546" s="333"/>
      <c r="K546" s="329">
        <v>1118</v>
      </c>
      <c r="L546" s="330"/>
      <c r="M546" s="331">
        <f t="shared" si="24"/>
        <v>1872.3400000000001</v>
      </c>
      <c r="N546" s="326"/>
      <c r="O546" s="326"/>
      <c r="P546" s="326"/>
      <c r="Q546" s="326"/>
      <c r="R546" s="332">
        <f t="shared" si="25"/>
        <v>1872.3400000000001</v>
      </c>
      <c r="S546" s="325">
        <v>1093.28</v>
      </c>
      <c r="T546" s="332">
        <f t="shared" si="26"/>
        <v>779.0600000000002</v>
      </c>
      <c r="U546" s="333"/>
      <c r="V546" s="325">
        <v>67.5</v>
      </c>
      <c r="W546" s="325"/>
      <c r="X546" s="325">
        <v>1.13</v>
      </c>
      <c r="Y546" s="325">
        <v>4.39</v>
      </c>
    </row>
    <row r="547" spans="1:25" ht="18.75" customHeight="1">
      <c r="A547" s="322" t="s">
        <v>1891</v>
      </c>
      <c r="B547" s="323" t="s">
        <v>1892</v>
      </c>
      <c r="C547" s="322" t="s">
        <v>1893</v>
      </c>
      <c r="D547" s="323" t="s">
        <v>360</v>
      </c>
      <c r="E547" s="324" t="s">
        <v>204</v>
      </c>
      <c r="F547" s="325">
        <v>824.21</v>
      </c>
      <c r="G547" s="325"/>
      <c r="H547" s="326"/>
      <c r="I547" s="329"/>
      <c r="J547" s="333"/>
      <c r="K547" s="329">
        <v>1118</v>
      </c>
      <c r="L547" s="330"/>
      <c r="M547" s="331">
        <f t="shared" si="24"/>
        <v>1942.21</v>
      </c>
      <c r="N547" s="326"/>
      <c r="O547" s="326"/>
      <c r="P547" s="326"/>
      <c r="Q547" s="326"/>
      <c r="R547" s="332">
        <f t="shared" si="25"/>
        <v>1942.21</v>
      </c>
      <c r="S547" s="325">
        <v>552.12</v>
      </c>
      <c r="T547" s="332">
        <f t="shared" si="26"/>
        <v>1390.0900000000001</v>
      </c>
      <c r="U547" s="333"/>
      <c r="V547" s="325">
        <v>73.22</v>
      </c>
      <c r="W547" s="325">
        <v>2.87</v>
      </c>
      <c r="X547" s="325"/>
      <c r="Y547" s="325">
        <v>4.8</v>
      </c>
    </row>
    <row r="548" spans="1:25" ht="18.75" customHeight="1">
      <c r="A548" s="322" t="s">
        <v>1894</v>
      </c>
      <c r="B548" s="323" t="s">
        <v>1895</v>
      </c>
      <c r="C548" s="322" t="s">
        <v>1896</v>
      </c>
      <c r="D548" s="323" t="s">
        <v>213</v>
      </c>
      <c r="E548" s="324" t="s">
        <v>214</v>
      </c>
      <c r="F548" s="325">
        <v>940.2299999999999</v>
      </c>
      <c r="G548" s="325">
        <v>867.1</v>
      </c>
      <c r="H548" s="326"/>
      <c r="I548" s="329"/>
      <c r="J548" s="333"/>
      <c r="K548" s="329">
        <v>1118</v>
      </c>
      <c r="L548" s="330"/>
      <c r="M548" s="331">
        <f t="shared" si="24"/>
        <v>2925.33</v>
      </c>
      <c r="N548" s="326"/>
      <c r="O548" s="326"/>
      <c r="P548" s="326"/>
      <c r="Q548" s="326"/>
      <c r="R548" s="332">
        <f t="shared" si="25"/>
        <v>2925.33</v>
      </c>
      <c r="S548" s="325">
        <v>181.28</v>
      </c>
      <c r="T548" s="332">
        <f t="shared" si="26"/>
        <v>2744.0499999999997</v>
      </c>
      <c r="U548" s="333"/>
      <c r="V548" s="325">
        <v>76.69</v>
      </c>
      <c r="W548" s="325">
        <v>3.1</v>
      </c>
      <c r="X548" s="325"/>
      <c r="Y548" s="325">
        <v>5.03</v>
      </c>
    </row>
    <row r="549" spans="1:25" ht="18.75" customHeight="1">
      <c r="A549" s="322" t="s">
        <v>1897</v>
      </c>
      <c r="B549" s="323" t="s">
        <v>1898</v>
      </c>
      <c r="C549" s="322" t="s">
        <v>1899</v>
      </c>
      <c r="D549" s="323" t="s">
        <v>213</v>
      </c>
      <c r="E549" s="324" t="s">
        <v>214</v>
      </c>
      <c r="F549" s="325">
        <v>940.2299999999999</v>
      </c>
      <c r="G549" s="325">
        <v>867.1</v>
      </c>
      <c r="H549" s="326"/>
      <c r="I549" s="329"/>
      <c r="J549" s="333"/>
      <c r="K549" s="329">
        <v>1118</v>
      </c>
      <c r="L549" s="330"/>
      <c r="M549" s="331">
        <f t="shared" si="24"/>
        <v>2925.33</v>
      </c>
      <c r="N549" s="326"/>
      <c r="O549" s="326"/>
      <c r="P549" s="326"/>
      <c r="Q549" s="326"/>
      <c r="R549" s="332">
        <f t="shared" si="25"/>
        <v>2925.33</v>
      </c>
      <c r="S549" s="325">
        <v>165.78</v>
      </c>
      <c r="T549" s="332">
        <f t="shared" si="26"/>
        <v>2759.5499999999997</v>
      </c>
      <c r="U549" s="333" t="s">
        <v>314</v>
      </c>
      <c r="V549" s="325">
        <v>76.69</v>
      </c>
      <c r="W549" s="325">
        <v>3.1</v>
      </c>
      <c r="X549" s="325"/>
      <c r="Y549" s="325">
        <v>5.03</v>
      </c>
    </row>
    <row r="550" spans="1:25" ht="18.75" customHeight="1">
      <c r="A550" s="322" t="s">
        <v>1900</v>
      </c>
      <c r="B550" s="323" t="s">
        <v>1901</v>
      </c>
      <c r="C550" s="322" t="s">
        <v>1902</v>
      </c>
      <c r="D550" s="323" t="s">
        <v>1903</v>
      </c>
      <c r="E550" s="324" t="s">
        <v>249</v>
      </c>
      <c r="F550" s="325">
        <v>834.72</v>
      </c>
      <c r="G550" s="325"/>
      <c r="H550" s="326"/>
      <c r="I550" s="329"/>
      <c r="J550" s="333"/>
      <c r="K550" s="329">
        <v>1118</v>
      </c>
      <c r="L550" s="330"/>
      <c r="M550" s="331">
        <f t="shared" si="24"/>
        <v>1952.72</v>
      </c>
      <c r="N550" s="326"/>
      <c r="O550" s="326"/>
      <c r="P550" s="326"/>
      <c r="Q550" s="326"/>
      <c r="R550" s="332">
        <f t="shared" si="25"/>
        <v>1952.72</v>
      </c>
      <c r="S550" s="325">
        <v>111.47</v>
      </c>
      <c r="T550" s="332">
        <f t="shared" si="26"/>
        <v>1841.25</v>
      </c>
      <c r="U550" s="333"/>
      <c r="V550" s="325">
        <v>73.71</v>
      </c>
      <c r="W550" s="325">
        <v>2.91</v>
      </c>
      <c r="X550" s="325"/>
      <c r="Y550" s="325">
        <v>4.83</v>
      </c>
    </row>
    <row r="551" spans="1:25" ht="18.75" customHeight="1">
      <c r="A551" s="322" t="s">
        <v>1904</v>
      </c>
      <c r="B551" s="323" t="s">
        <v>1905</v>
      </c>
      <c r="C551" s="322" t="s">
        <v>1906</v>
      </c>
      <c r="D551" s="323" t="s">
        <v>197</v>
      </c>
      <c r="E551" s="324" t="s">
        <v>204</v>
      </c>
      <c r="F551" s="325">
        <v>814.3199999999999</v>
      </c>
      <c r="G551" s="325">
        <v>574.72</v>
      </c>
      <c r="H551" s="326"/>
      <c r="I551" s="329"/>
      <c r="J551" s="333"/>
      <c r="K551" s="329">
        <v>1118</v>
      </c>
      <c r="L551" s="330"/>
      <c r="M551" s="331">
        <f t="shared" si="24"/>
        <v>2507.04</v>
      </c>
      <c r="N551" s="326"/>
      <c r="O551" s="326"/>
      <c r="P551" s="326"/>
      <c r="Q551" s="326"/>
      <c r="R551" s="332">
        <f t="shared" si="25"/>
        <v>2507.04</v>
      </c>
      <c r="S551" s="325">
        <v>944.91</v>
      </c>
      <c r="T551" s="332">
        <f t="shared" si="26"/>
        <v>1562.13</v>
      </c>
      <c r="U551" s="333"/>
      <c r="V551" s="325">
        <v>72.33</v>
      </c>
      <c r="W551" s="325">
        <v>2.84</v>
      </c>
      <c r="X551" s="325"/>
      <c r="Y551" s="325">
        <v>4.74</v>
      </c>
    </row>
    <row r="552" spans="1:25" ht="18.75" customHeight="1">
      <c r="A552" s="322" t="s">
        <v>1907</v>
      </c>
      <c r="B552" s="323" t="s">
        <v>1908</v>
      </c>
      <c r="C552" s="322" t="s">
        <v>1909</v>
      </c>
      <c r="D552" s="323" t="s">
        <v>1007</v>
      </c>
      <c r="E552" s="324" t="s">
        <v>269</v>
      </c>
      <c r="F552" s="325">
        <v>939.83</v>
      </c>
      <c r="G552" s="325">
        <v>497.5</v>
      </c>
      <c r="H552" s="326"/>
      <c r="I552" s="329"/>
      <c r="J552" s="333"/>
      <c r="K552" s="329">
        <v>1118</v>
      </c>
      <c r="L552" s="330"/>
      <c r="M552" s="331">
        <f t="shared" si="24"/>
        <v>2555.33</v>
      </c>
      <c r="N552" s="326"/>
      <c r="O552" s="326"/>
      <c r="P552" s="326"/>
      <c r="Q552" s="326"/>
      <c r="R552" s="332">
        <f t="shared" si="25"/>
        <v>2555.33</v>
      </c>
      <c r="S552" s="325">
        <v>169.43</v>
      </c>
      <c r="T552" s="332">
        <f t="shared" si="26"/>
        <v>2385.9</v>
      </c>
      <c r="U552" s="333"/>
      <c r="V552" s="325">
        <v>76.66</v>
      </c>
      <c r="W552" s="325">
        <v>3.1</v>
      </c>
      <c r="X552" s="325"/>
      <c r="Y552" s="325">
        <v>5.03</v>
      </c>
    </row>
    <row r="553" spans="1:25" ht="18.75" customHeight="1">
      <c r="A553" s="322" t="s">
        <v>1910</v>
      </c>
      <c r="B553" s="323" t="s">
        <v>1911</v>
      </c>
      <c r="C553" s="322" t="s">
        <v>1912</v>
      </c>
      <c r="D553" s="323" t="s">
        <v>188</v>
      </c>
      <c r="E553" s="324" t="s">
        <v>534</v>
      </c>
      <c r="F553" s="325">
        <v>3542.14</v>
      </c>
      <c r="G553" s="325"/>
      <c r="H553" s="326"/>
      <c r="I553" s="329"/>
      <c r="J553" s="333"/>
      <c r="K553" s="329">
        <v>2658</v>
      </c>
      <c r="L553" s="330"/>
      <c r="M553" s="331">
        <f t="shared" si="24"/>
        <v>6200.139999999999</v>
      </c>
      <c r="N553" s="326"/>
      <c r="O553" s="326"/>
      <c r="P553" s="326"/>
      <c r="Q553" s="326"/>
      <c r="R553" s="332">
        <f t="shared" si="25"/>
        <v>6200.139999999999</v>
      </c>
      <c r="S553" s="325">
        <v>1141.96</v>
      </c>
      <c r="T553" s="332">
        <f t="shared" si="26"/>
        <v>5058.179999999999</v>
      </c>
      <c r="U553" s="333"/>
      <c r="V553" s="325">
        <v>318.79</v>
      </c>
      <c r="W553" s="325">
        <v>12.4</v>
      </c>
      <c r="X553" s="325"/>
      <c r="Y553" s="325">
        <v>20.9</v>
      </c>
    </row>
    <row r="554" spans="1:25" ht="18.75" customHeight="1">
      <c r="A554" s="322" t="s">
        <v>1913</v>
      </c>
      <c r="B554" s="323" t="s">
        <v>1914</v>
      </c>
      <c r="C554" s="322" t="s">
        <v>1915</v>
      </c>
      <c r="D554" s="323" t="s">
        <v>197</v>
      </c>
      <c r="E554" s="324" t="s">
        <v>204</v>
      </c>
      <c r="F554" s="325">
        <v>813.38</v>
      </c>
      <c r="G554" s="325">
        <v>574.72</v>
      </c>
      <c r="H554" s="326"/>
      <c r="I554" s="329"/>
      <c r="J554" s="333"/>
      <c r="K554" s="329">
        <v>1118</v>
      </c>
      <c r="L554" s="330"/>
      <c r="M554" s="331">
        <f t="shared" si="24"/>
        <v>2506.1</v>
      </c>
      <c r="N554" s="326"/>
      <c r="O554" s="326"/>
      <c r="P554" s="326"/>
      <c r="Q554" s="326"/>
      <c r="R554" s="332">
        <f t="shared" si="25"/>
        <v>2506.1</v>
      </c>
      <c r="S554" s="325">
        <v>1814.44</v>
      </c>
      <c r="T554" s="332">
        <f t="shared" si="26"/>
        <v>691.6599999999999</v>
      </c>
      <c r="U554" s="333"/>
      <c r="V554" s="325">
        <v>72.24</v>
      </c>
      <c r="W554" s="325">
        <v>2.84</v>
      </c>
      <c r="X554" s="325"/>
      <c r="Y554" s="325">
        <v>4.74</v>
      </c>
    </row>
    <row r="555" spans="1:25" ht="18.75" customHeight="1">
      <c r="A555" s="322" t="s">
        <v>1916</v>
      </c>
      <c r="B555" s="323" t="s">
        <v>1917</v>
      </c>
      <c r="C555" s="322" t="s">
        <v>1918</v>
      </c>
      <c r="D555" s="323" t="s">
        <v>245</v>
      </c>
      <c r="E555" s="324" t="s">
        <v>193</v>
      </c>
      <c r="F555" s="325">
        <v>845.19</v>
      </c>
      <c r="G555" s="325"/>
      <c r="H555" s="326"/>
      <c r="I555" s="329">
        <v>1118</v>
      </c>
      <c r="J555" s="333"/>
      <c r="K555" s="329"/>
      <c r="L555" s="330"/>
      <c r="M555" s="331">
        <f t="shared" si="24"/>
        <v>1963.19</v>
      </c>
      <c r="N555" s="326"/>
      <c r="O555" s="326"/>
      <c r="P555" s="326"/>
      <c r="Q555" s="326"/>
      <c r="R555" s="332">
        <f t="shared" si="25"/>
        <v>1963.19</v>
      </c>
      <c r="S555" s="325">
        <v>119.93999999999998</v>
      </c>
      <c r="T555" s="332">
        <f t="shared" si="26"/>
        <v>1843.25</v>
      </c>
      <c r="U555" s="333" t="s">
        <v>1919</v>
      </c>
      <c r="V555" s="325">
        <v>73.66</v>
      </c>
      <c r="W555" s="325"/>
      <c r="X555" s="325">
        <v>1.26</v>
      </c>
      <c r="Y555" s="325">
        <v>4.83</v>
      </c>
    </row>
    <row r="556" spans="1:25" ht="18.75" customHeight="1">
      <c r="A556" s="322" t="s">
        <v>1920</v>
      </c>
      <c r="B556" s="323" t="s">
        <v>1921</v>
      </c>
      <c r="C556" s="322" t="s">
        <v>1922</v>
      </c>
      <c r="D556" s="323" t="s">
        <v>253</v>
      </c>
      <c r="E556" s="324" t="s">
        <v>254</v>
      </c>
      <c r="F556" s="325">
        <v>971.87</v>
      </c>
      <c r="G556" s="325"/>
      <c r="H556" s="326"/>
      <c r="I556" s="329"/>
      <c r="J556" s="333"/>
      <c r="K556" s="329">
        <v>1118</v>
      </c>
      <c r="L556" s="330"/>
      <c r="M556" s="331">
        <f t="shared" si="24"/>
        <v>2089.87</v>
      </c>
      <c r="N556" s="326"/>
      <c r="O556" s="326"/>
      <c r="P556" s="326"/>
      <c r="Q556" s="326"/>
      <c r="R556" s="332">
        <f t="shared" si="25"/>
        <v>2089.87</v>
      </c>
      <c r="S556" s="325">
        <v>135.7</v>
      </c>
      <c r="T556" s="332">
        <f t="shared" si="26"/>
        <v>1954.1699999999998</v>
      </c>
      <c r="U556" s="333"/>
      <c r="V556" s="325">
        <v>79.54</v>
      </c>
      <c r="W556" s="325">
        <v>3.22</v>
      </c>
      <c r="X556" s="325"/>
      <c r="Y556" s="325">
        <v>5.21</v>
      </c>
    </row>
    <row r="557" spans="1:25" ht="18.75" customHeight="1">
      <c r="A557" s="322" t="s">
        <v>1923</v>
      </c>
      <c r="B557" s="323" t="s">
        <v>1924</v>
      </c>
      <c r="C557" s="322" t="s">
        <v>1925</v>
      </c>
      <c r="D557" s="323" t="s">
        <v>258</v>
      </c>
      <c r="E557" s="324" t="s">
        <v>259</v>
      </c>
      <c r="F557" s="325">
        <v>855.47</v>
      </c>
      <c r="G557" s="325"/>
      <c r="H557" s="326"/>
      <c r="I557" s="329"/>
      <c r="J557" s="333"/>
      <c r="K557" s="329">
        <v>1070.82</v>
      </c>
      <c r="L557" s="330"/>
      <c r="M557" s="331">
        <f t="shared" si="24"/>
        <v>1926.29</v>
      </c>
      <c r="N557" s="326"/>
      <c r="O557" s="326"/>
      <c r="P557" s="326"/>
      <c r="Q557" s="326"/>
      <c r="R557" s="332">
        <f t="shared" si="25"/>
        <v>1926.29</v>
      </c>
      <c r="S557" s="325">
        <v>1203.57</v>
      </c>
      <c r="T557" s="332">
        <f t="shared" si="26"/>
        <v>722.72</v>
      </c>
      <c r="U557" s="333"/>
      <c r="V557" s="325">
        <v>75.13</v>
      </c>
      <c r="W557" s="325">
        <v>2.98</v>
      </c>
      <c r="X557" s="325"/>
      <c r="Y557" s="325">
        <v>4.93</v>
      </c>
    </row>
    <row r="558" spans="1:25" ht="18.75" customHeight="1">
      <c r="A558" s="322" t="s">
        <v>1926</v>
      </c>
      <c r="B558" s="323" t="s">
        <v>1927</v>
      </c>
      <c r="C558" s="322" t="s">
        <v>1928</v>
      </c>
      <c r="D558" s="323" t="s">
        <v>240</v>
      </c>
      <c r="E558" s="324" t="s">
        <v>241</v>
      </c>
      <c r="F558" s="325">
        <v>992.78</v>
      </c>
      <c r="G558" s="325">
        <v>934.49</v>
      </c>
      <c r="H558" s="326"/>
      <c r="I558" s="329"/>
      <c r="J558" s="333"/>
      <c r="K558" s="329">
        <v>1118</v>
      </c>
      <c r="L558" s="330"/>
      <c r="M558" s="331">
        <f t="shared" si="24"/>
        <v>3045.27</v>
      </c>
      <c r="N558" s="326"/>
      <c r="O558" s="326"/>
      <c r="P558" s="326"/>
      <c r="Q558" s="326"/>
      <c r="R558" s="332">
        <f t="shared" si="25"/>
        <v>3045.27</v>
      </c>
      <c r="S558" s="325">
        <v>246.11</v>
      </c>
      <c r="T558" s="332">
        <f t="shared" si="26"/>
        <v>2799.16</v>
      </c>
      <c r="U558" s="333"/>
      <c r="V558" s="325">
        <v>81.42</v>
      </c>
      <c r="W558" s="325">
        <v>3.29</v>
      </c>
      <c r="X558" s="325"/>
      <c r="Y558" s="325">
        <v>5.34</v>
      </c>
    </row>
    <row r="559" spans="1:25" ht="18.75" customHeight="1">
      <c r="A559" s="322" t="s">
        <v>1929</v>
      </c>
      <c r="B559" s="323" t="s">
        <v>1930</v>
      </c>
      <c r="C559" s="322" t="s">
        <v>1931</v>
      </c>
      <c r="D559" s="323" t="s">
        <v>197</v>
      </c>
      <c r="E559" s="324" t="s">
        <v>204</v>
      </c>
      <c r="F559" s="325">
        <v>799.78</v>
      </c>
      <c r="G559" s="325">
        <v>398</v>
      </c>
      <c r="H559" s="326"/>
      <c r="I559" s="329"/>
      <c r="J559" s="333"/>
      <c r="K559" s="329">
        <v>1118</v>
      </c>
      <c r="L559" s="330"/>
      <c r="M559" s="331">
        <f t="shared" si="24"/>
        <v>2315.7799999999997</v>
      </c>
      <c r="N559" s="326"/>
      <c r="O559" s="326"/>
      <c r="P559" s="326"/>
      <c r="Q559" s="326"/>
      <c r="R559" s="332">
        <f t="shared" si="25"/>
        <v>2315.7799999999997</v>
      </c>
      <c r="S559" s="325">
        <v>1019.87</v>
      </c>
      <c r="T559" s="332">
        <f t="shared" si="26"/>
        <v>1295.9099999999999</v>
      </c>
      <c r="U559" s="333"/>
      <c r="V559" s="325">
        <v>71.02</v>
      </c>
      <c r="W559" s="325">
        <v>2.79</v>
      </c>
      <c r="X559" s="325"/>
      <c r="Y559" s="325">
        <v>4.66</v>
      </c>
    </row>
    <row r="560" spans="1:25" s="338" customFormat="1" ht="18.75" customHeight="1">
      <c r="A560" s="322" t="s">
        <v>1932</v>
      </c>
      <c r="B560" s="323" t="s">
        <v>1933</v>
      </c>
      <c r="C560" s="322" t="s">
        <v>1934</v>
      </c>
      <c r="D560" s="323" t="s">
        <v>208</v>
      </c>
      <c r="E560" s="324" t="s">
        <v>249</v>
      </c>
      <c r="F560" s="325">
        <v>840.11</v>
      </c>
      <c r="G560" s="325">
        <v>302.25</v>
      </c>
      <c r="H560" s="336"/>
      <c r="I560" s="327"/>
      <c r="J560" s="328"/>
      <c r="K560" s="329">
        <v>1118</v>
      </c>
      <c r="L560" s="330"/>
      <c r="M560" s="331">
        <f t="shared" si="24"/>
        <v>2260.36</v>
      </c>
      <c r="N560" s="326"/>
      <c r="O560" s="326"/>
      <c r="P560" s="326"/>
      <c r="Q560" s="326"/>
      <c r="R560" s="332">
        <f t="shared" si="25"/>
        <v>2260.36</v>
      </c>
      <c r="S560" s="337">
        <v>1407.72</v>
      </c>
      <c r="T560" s="332">
        <f t="shared" si="26"/>
        <v>852.6400000000001</v>
      </c>
      <c r="U560" s="328"/>
      <c r="V560" s="325">
        <v>74.2</v>
      </c>
      <c r="W560" s="337">
        <v>2.93</v>
      </c>
      <c r="X560" s="337"/>
      <c r="Y560" s="337">
        <v>4.86</v>
      </c>
    </row>
    <row r="561" spans="1:25" ht="18.75" customHeight="1">
      <c r="A561" s="322" t="s">
        <v>1935</v>
      </c>
      <c r="B561" s="323" t="s">
        <v>1936</v>
      </c>
      <c r="C561" s="322" t="s">
        <v>1937</v>
      </c>
      <c r="D561" s="323" t="s">
        <v>302</v>
      </c>
      <c r="E561" s="324" t="s">
        <v>259</v>
      </c>
      <c r="F561" s="325">
        <v>836.85</v>
      </c>
      <c r="G561" s="325">
        <v>466.71</v>
      </c>
      <c r="H561" s="326"/>
      <c r="I561" s="329"/>
      <c r="J561" s="333"/>
      <c r="K561" s="329">
        <v>1118</v>
      </c>
      <c r="L561" s="330"/>
      <c r="M561" s="331">
        <f t="shared" si="24"/>
        <v>2421.56</v>
      </c>
      <c r="N561" s="326"/>
      <c r="O561" s="326"/>
      <c r="P561" s="326"/>
      <c r="Q561" s="326"/>
      <c r="R561" s="332">
        <f t="shared" si="25"/>
        <v>2421.56</v>
      </c>
      <c r="S561" s="325">
        <v>106.1</v>
      </c>
      <c r="T561" s="332">
        <f t="shared" si="26"/>
        <v>2315.46</v>
      </c>
      <c r="U561" s="333"/>
      <c r="V561" s="325">
        <v>73.45</v>
      </c>
      <c r="W561" s="325">
        <v>2.92</v>
      </c>
      <c r="X561" s="325"/>
      <c r="Y561" s="325">
        <v>4.82</v>
      </c>
    </row>
    <row r="562" spans="1:25" ht="18.75" customHeight="1">
      <c r="A562" s="322" t="s">
        <v>1938</v>
      </c>
      <c r="B562" s="323" t="s">
        <v>1939</v>
      </c>
      <c r="C562" s="322" t="s">
        <v>1940</v>
      </c>
      <c r="D562" s="323" t="s">
        <v>213</v>
      </c>
      <c r="E562" s="324" t="s">
        <v>214</v>
      </c>
      <c r="F562" s="325">
        <v>940.2299999999999</v>
      </c>
      <c r="G562" s="325">
        <v>358.15</v>
      </c>
      <c r="H562" s="326"/>
      <c r="I562" s="329"/>
      <c r="J562" s="333"/>
      <c r="K562" s="329">
        <v>1118</v>
      </c>
      <c r="L562" s="330"/>
      <c r="M562" s="331">
        <f t="shared" si="24"/>
        <v>2416.38</v>
      </c>
      <c r="N562" s="326"/>
      <c r="O562" s="326"/>
      <c r="P562" s="326"/>
      <c r="Q562" s="326"/>
      <c r="R562" s="332">
        <f t="shared" si="25"/>
        <v>2416.38</v>
      </c>
      <c r="S562" s="325">
        <v>429.35</v>
      </c>
      <c r="T562" s="332">
        <f t="shared" si="26"/>
        <v>1987.0300000000002</v>
      </c>
      <c r="U562" s="333"/>
      <c r="V562" s="325">
        <v>76.69</v>
      </c>
      <c r="W562" s="325">
        <v>3.1</v>
      </c>
      <c r="X562" s="325"/>
      <c r="Y562" s="325">
        <v>5.03</v>
      </c>
    </row>
    <row r="563" spans="1:25" ht="18.75" customHeight="1">
      <c r="A563" s="322" t="s">
        <v>1941</v>
      </c>
      <c r="B563" s="323" t="s">
        <v>1942</v>
      </c>
      <c r="C563" s="322" t="s">
        <v>1943</v>
      </c>
      <c r="D563" s="323" t="s">
        <v>290</v>
      </c>
      <c r="E563" s="324" t="s">
        <v>249</v>
      </c>
      <c r="F563" s="325">
        <v>840.11</v>
      </c>
      <c r="G563" s="325">
        <v>361.7</v>
      </c>
      <c r="H563" s="326"/>
      <c r="I563" s="329"/>
      <c r="J563" s="333"/>
      <c r="K563" s="329">
        <v>1118</v>
      </c>
      <c r="L563" s="330"/>
      <c r="M563" s="331">
        <f t="shared" si="24"/>
        <v>2319.81</v>
      </c>
      <c r="N563" s="326"/>
      <c r="O563" s="326"/>
      <c r="P563" s="326"/>
      <c r="Q563" s="326"/>
      <c r="R563" s="332">
        <f t="shared" si="25"/>
        <v>2319.81</v>
      </c>
      <c r="S563" s="325">
        <v>117.17</v>
      </c>
      <c r="T563" s="332">
        <f t="shared" si="26"/>
        <v>2202.64</v>
      </c>
      <c r="U563" s="333"/>
      <c r="V563" s="325">
        <v>74.2</v>
      </c>
      <c r="W563" s="325">
        <v>2.93</v>
      </c>
      <c r="X563" s="325"/>
      <c r="Y563" s="325">
        <v>4.86</v>
      </c>
    </row>
    <row r="564" spans="1:25" ht="18.75" customHeight="1">
      <c r="A564" s="322" t="s">
        <v>1944</v>
      </c>
      <c r="B564" s="323" t="s">
        <v>1945</v>
      </c>
      <c r="C564" s="322" t="s">
        <v>1946</v>
      </c>
      <c r="D564" s="323" t="s">
        <v>290</v>
      </c>
      <c r="E564" s="324" t="s">
        <v>209</v>
      </c>
      <c r="F564" s="325">
        <v>808.2700000000001</v>
      </c>
      <c r="G564" s="325">
        <v>361.7</v>
      </c>
      <c r="H564" s="326"/>
      <c r="I564" s="329"/>
      <c r="J564" s="333"/>
      <c r="K564" s="329">
        <v>1118</v>
      </c>
      <c r="L564" s="330"/>
      <c r="M564" s="331">
        <f t="shared" si="24"/>
        <v>2287.9700000000003</v>
      </c>
      <c r="N564" s="326"/>
      <c r="O564" s="326"/>
      <c r="P564" s="326"/>
      <c r="Q564" s="326"/>
      <c r="R564" s="332">
        <f t="shared" si="25"/>
        <v>2287.9700000000003</v>
      </c>
      <c r="S564" s="325">
        <v>119.33</v>
      </c>
      <c r="T564" s="332">
        <f t="shared" si="26"/>
        <v>2168.6400000000003</v>
      </c>
      <c r="U564" s="328"/>
      <c r="V564" s="325">
        <v>72.23</v>
      </c>
      <c r="W564" s="325">
        <v>2.82</v>
      </c>
      <c r="X564" s="325"/>
      <c r="Y564" s="325">
        <v>4.74</v>
      </c>
    </row>
    <row r="565" spans="1:25" ht="18.75" customHeight="1">
      <c r="A565" s="322" t="s">
        <v>1947</v>
      </c>
      <c r="B565" s="323" t="s">
        <v>1948</v>
      </c>
      <c r="C565" s="322" t="s">
        <v>1949</v>
      </c>
      <c r="D565" s="323" t="s">
        <v>1133</v>
      </c>
      <c r="E565" s="324" t="s">
        <v>269</v>
      </c>
      <c r="F565" s="325">
        <v>979.4999999999999</v>
      </c>
      <c r="G565" s="325">
        <v>298.5</v>
      </c>
      <c r="H565" s="326"/>
      <c r="I565" s="329"/>
      <c r="J565" s="333"/>
      <c r="K565" s="329">
        <v>1118</v>
      </c>
      <c r="L565" s="330"/>
      <c r="M565" s="331">
        <f t="shared" si="24"/>
        <v>2396</v>
      </c>
      <c r="N565" s="326"/>
      <c r="O565" s="326"/>
      <c r="P565" s="326"/>
      <c r="Q565" s="326"/>
      <c r="R565" s="332">
        <f t="shared" si="25"/>
        <v>2396</v>
      </c>
      <c r="S565" s="325">
        <v>332.96000000000004</v>
      </c>
      <c r="T565" s="332">
        <f t="shared" si="26"/>
        <v>2063.04</v>
      </c>
      <c r="U565" s="328"/>
      <c r="V565" s="325">
        <v>80.23</v>
      </c>
      <c r="W565" s="325">
        <v>3.24</v>
      </c>
      <c r="X565" s="325"/>
      <c r="Y565" s="325">
        <v>5.26</v>
      </c>
    </row>
    <row r="566" spans="1:25" ht="18.75" customHeight="1">
      <c r="A566" s="322" t="s">
        <v>1950</v>
      </c>
      <c r="B566" s="323" t="s">
        <v>1951</v>
      </c>
      <c r="C566" s="322" t="s">
        <v>1952</v>
      </c>
      <c r="D566" s="323" t="s">
        <v>235</v>
      </c>
      <c r="E566" s="324" t="s">
        <v>209</v>
      </c>
      <c r="F566" s="325">
        <v>800.24</v>
      </c>
      <c r="G566" s="325">
        <v>523.16</v>
      </c>
      <c r="H566" s="326"/>
      <c r="I566" s="329"/>
      <c r="J566" s="333"/>
      <c r="K566" s="329">
        <v>1118</v>
      </c>
      <c r="L566" s="330"/>
      <c r="M566" s="331">
        <f t="shared" si="24"/>
        <v>2441.4</v>
      </c>
      <c r="N566" s="326"/>
      <c r="O566" s="326"/>
      <c r="P566" s="326"/>
      <c r="Q566" s="326"/>
      <c r="R566" s="332">
        <f t="shared" si="25"/>
        <v>2441.4</v>
      </c>
      <c r="S566" s="325">
        <v>1289.41</v>
      </c>
      <c r="T566" s="332">
        <f t="shared" si="26"/>
        <v>1151.99</v>
      </c>
      <c r="U566" s="328"/>
      <c r="V566" s="325">
        <v>71.51</v>
      </c>
      <c r="W566" s="325">
        <v>2.79</v>
      </c>
      <c r="X566" s="325"/>
      <c r="Y566" s="325">
        <v>4.69</v>
      </c>
    </row>
    <row r="567" spans="1:25" ht="18.75" customHeight="1">
      <c r="A567" s="322" t="s">
        <v>1953</v>
      </c>
      <c r="B567" s="323" t="s">
        <v>1954</v>
      </c>
      <c r="C567" s="322" t="s">
        <v>1955</v>
      </c>
      <c r="D567" s="323" t="s">
        <v>213</v>
      </c>
      <c r="E567" s="324" t="s">
        <v>214</v>
      </c>
      <c r="F567" s="325">
        <v>955.4399999999999</v>
      </c>
      <c r="G567" s="325">
        <v>915.4</v>
      </c>
      <c r="H567" s="326"/>
      <c r="I567" s="329"/>
      <c r="J567" s="333"/>
      <c r="K567" s="329">
        <v>1118</v>
      </c>
      <c r="L567" s="330"/>
      <c r="M567" s="331">
        <f t="shared" si="24"/>
        <v>2988.84</v>
      </c>
      <c r="N567" s="326"/>
      <c r="O567" s="326"/>
      <c r="P567" s="326"/>
      <c r="Q567" s="326"/>
      <c r="R567" s="332">
        <f t="shared" si="25"/>
        <v>2988.84</v>
      </c>
      <c r="S567" s="325">
        <v>264.84000000000003</v>
      </c>
      <c r="T567" s="332">
        <f t="shared" si="26"/>
        <v>2724</v>
      </c>
      <c r="U567" s="333"/>
      <c r="V567" s="325">
        <v>78.06</v>
      </c>
      <c r="W567" s="325">
        <v>3.16</v>
      </c>
      <c r="X567" s="325"/>
      <c r="Y567" s="325">
        <v>5.12</v>
      </c>
    </row>
    <row r="568" spans="1:25" ht="18.75" customHeight="1">
      <c r="A568" s="322" t="s">
        <v>1956</v>
      </c>
      <c r="B568" s="323" t="s">
        <v>1957</v>
      </c>
      <c r="C568" s="322" t="s">
        <v>1958</v>
      </c>
      <c r="D568" s="323" t="s">
        <v>197</v>
      </c>
      <c r="E568" s="324" t="s">
        <v>249</v>
      </c>
      <c r="F568" s="325">
        <v>837.11</v>
      </c>
      <c r="G568" s="325">
        <v>561.83</v>
      </c>
      <c r="H568" s="326"/>
      <c r="I568" s="327"/>
      <c r="J568" s="328"/>
      <c r="K568" s="329">
        <v>1118</v>
      </c>
      <c r="L568" s="330"/>
      <c r="M568" s="331">
        <f t="shared" si="24"/>
        <v>2516.94</v>
      </c>
      <c r="N568" s="326"/>
      <c r="O568" s="326"/>
      <c r="P568" s="326"/>
      <c r="Q568" s="326"/>
      <c r="R568" s="332">
        <f t="shared" si="25"/>
        <v>2516.94</v>
      </c>
      <c r="S568" s="325">
        <v>181.73000000000002</v>
      </c>
      <c r="T568" s="332">
        <f t="shared" si="26"/>
        <v>2335.21</v>
      </c>
      <c r="U568" s="328"/>
      <c r="V568" s="325">
        <v>73.93</v>
      </c>
      <c r="W568" s="325">
        <v>2.92</v>
      </c>
      <c r="X568" s="325"/>
      <c r="Y568" s="325">
        <v>4.85</v>
      </c>
    </row>
    <row r="569" spans="1:25" ht="18.75" customHeight="1">
      <c r="A569" s="322" t="s">
        <v>1959</v>
      </c>
      <c r="B569" s="323" t="s">
        <v>1960</v>
      </c>
      <c r="C569" s="322" t="s">
        <v>1961</v>
      </c>
      <c r="D569" s="323" t="s">
        <v>245</v>
      </c>
      <c r="E569" s="324" t="s">
        <v>236</v>
      </c>
      <c r="F569" s="325">
        <v>790.72</v>
      </c>
      <c r="G569" s="325">
        <v>315.14</v>
      </c>
      <c r="H569" s="326"/>
      <c r="I569" s="329"/>
      <c r="J569" s="333"/>
      <c r="K569" s="329">
        <v>1118</v>
      </c>
      <c r="L569" s="330"/>
      <c r="M569" s="331">
        <f t="shared" si="24"/>
        <v>2223.86</v>
      </c>
      <c r="N569" s="326"/>
      <c r="O569" s="326"/>
      <c r="P569" s="326"/>
      <c r="Q569" s="326"/>
      <c r="R569" s="332">
        <f t="shared" si="25"/>
        <v>2223.86</v>
      </c>
      <c r="S569" s="325">
        <v>148.23</v>
      </c>
      <c r="T569" s="332">
        <f t="shared" si="26"/>
        <v>2075.63</v>
      </c>
      <c r="U569" s="328"/>
      <c r="V569" s="325">
        <v>70.89</v>
      </c>
      <c r="W569" s="325">
        <v>2.76</v>
      </c>
      <c r="X569" s="325"/>
      <c r="Y569" s="325">
        <v>4.65</v>
      </c>
    </row>
    <row r="570" spans="1:25" ht="18.75" customHeight="1">
      <c r="A570" s="322" t="s">
        <v>1962</v>
      </c>
      <c r="B570" s="323" t="s">
        <v>1963</v>
      </c>
      <c r="C570" s="322" t="s">
        <v>1964</v>
      </c>
      <c r="D570" s="323" t="s">
        <v>235</v>
      </c>
      <c r="E570" s="324" t="s">
        <v>249</v>
      </c>
      <c r="F570" s="325">
        <v>15.7</v>
      </c>
      <c r="G570" s="325"/>
      <c r="H570" s="326"/>
      <c r="I570" s="329"/>
      <c r="J570" s="333"/>
      <c r="K570" s="329">
        <v>1118</v>
      </c>
      <c r="L570" s="330"/>
      <c r="M570" s="331">
        <f t="shared" si="24"/>
        <v>1133.7</v>
      </c>
      <c r="N570" s="326"/>
      <c r="O570" s="326"/>
      <c r="P570" s="326"/>
      <c r="Q570" s="326"/>
      <c r="R570" s="332">
        <f t="shared" si="25"/>
        <v>1133.7</v>
      </c>
      <c r="S570" s="325">
        <v>1075.32</v>
      </c>
      <c r="T570" s="332">
        <f t="shared" si="26"/>
        <v>58.38000000000011</v>
      </c>
      <c r="U570" s="333"/>
      <c r="V570" s="325"/>
      <c r="W570" s="325"/>
      <c r="X570" s="325"/>
      <c r="Y570" s="325"/>
    </row>
    <row r="571" spans="1:25" ht="18.75" customHeight="1">
      <c r="A571" s="322" t="s">
        <v>1965</v>
      </c>
      <c r="B571" s="323" t="s">
        <v>1966</v>
      </c>
      <c r="C571" s="322" t="s">
        <v>1967</v>
      </c>
      <c r="D571" s="323" t="s">
        <v>675</v>
      </c>
      <c r="E571" s="324" t="s">
        <v>254</v>
      </c>
      <c r="F571" s="325">
        <v>940.2299999999999</v>
      </c>
      <c r="G571" s="325"/>
      <c r="H571" s="326"/>
      <c r="I571" s="329"/>
      <c r="J571" s="333"/>
      <c r="K571" s="329">
        <v>1118</v>
      </c>
      <c r="L571" s="330"/>
      <c r="M571" s="331">
        <f t="shared" si="24"/>
        <v>2058.23</v>
      </c>
      <c r="N571" s="326"/>
      <c r="O571" s="326"/>
      <c r="P571" s="326"/>
      <c r="Q571" s="326"/>
      <c r="R571" s="332">
        <f t="shared" si="25"/>
        <v>2058.23</v>
      </c>
      <c r="S571" s="325">
        <v>1372.72</v>
      </c>
      <c r="T571" s="332">
        <f t="shared" si="26"/>
        <v>685.51</v>
      </c>
      <c r="U571" s="333"/>
      <c r="V571" s="325">
        <v>76.69</v>
      </c>
      <c r="W571" s="325">
        <v>3.1</v>
      </c>
      <c r="X571" s="325"/>
      <c r="Y571" s="325">
        <v>5.03</v>
      </c>
    </row>
    <row r="572" spans="1:25" ht="18.75" customHeight="1">
      <c r="A572" s="322" t="s">
        <v>1968</v>
      </c>
      <c r="B572" s="323" t="s">
        <v>1969</v>
      </c>
      <c r="C572" s="322" t="s">
        <v>1970</v>
      </c>
      <c r="D572" s="323" t="s">
        <v>188</v>
      </c>
      <c r="E572" s="324" t="s">
        <v>183</v>
      </c>
      <c r="F572" s="325">
        <v>3068.04</v>
      </c>
      <c r="G572" s="325"/>
      <c r="H572" s="326"/>
      <c r="I572" s="329"/>
      <c r="J572" s="333"/>
      <c r="K572" s="329">
        <v>723.64</v>
      </c>
      <c r="L572" s="330"/>
      <c r="M572" s="331">
        <f t="shared" si="24"/>
        <v>3791.68</v>
      </c>
      <c r="N572" s="326"/>
      <c r="O572" s="326"/>
      <c r="P572" s="326"/>
      <c r="Q572" s="326"/>
      <c r="R572" s="332">
        <f t="shared" si="25"/>
        <v>3791.68</v>
      </c>
      <c r="S572" s="325">
        <v>903.48</v>
      </c>
      <c r="T572" s="332">
        <f t="shared" si="26"/>
        <v>2888.2</v>
      </c>
      <c r="U572" s="333"/>
      <c r="V572" s="325">
        <v>276.12</v>
      </c>
      <c r="W572" s="325">
        <v>10.74</v>
      </c>
      <c r="X572" s="325"/>
      <c r="Y572" s="325">
        <v>18.1</v>
      </c>
    </row>
    <row r="573" spans="1:25" ht="18.75" customHeight="1">
      <c r="A573" s="322" t="s">
        <v>1971</v>
      </c>
      <c r="B573" s="323" t="s">
        <v>1972</v>
      </c>
      <c r="C573" s="322" t="s">
        <v>1973</v>
      </c>
      <c r="D573" s="323" t="s">
        <v>197</v>
      </c>
      <c r="E573" s="324" t="s">
        <v>204</v>
      </c>
      <c r="F573" s="325">
        <v>799.78</v>
      </c>
      <c r="G573" s="325">
        <v>261.58</v>
      </c>
      <c r="H573" s="326"/>
      <c r="I573" s="329"/>
      <c r="J573" s="333"/>
      <c r="K573" s="329">
        <v>1118</v>
      </c>
      <c r="L573" s="330"/>
      <c r="M573" s="331">
        <f t="shared" si="24"/>
        <v>2179.3599999999997</v>
      </c>
      <c r="N573" s="326"/>
      <c r="O573" s="326"/>
      <c r="P573" s="326"/>
      <c r="Q573" s="326"/>
      <c r="R573" s="332">
        <f t="shared" si="25"/>
        <v>2179.3599999999997</v>
      </c>
      <c r="S573" s="325">
        <v>106.68</v>
      </c>
      <c r="T573" s="332">
        <f t="shared" si="26"/>
        <v>2072.68</v>
      </c>
      <c r="U573" s="333"/>
      <c r="V573" s="325">
        <v>71.02</v>
      </c>
      <c r="W573" s="325">
        <v>2.79</v>
      </c>
      <c r="X573" s="325"/>
      <c r="Y573" s="325">
        <v>4.66</v>
      </c>
    </row>
    <row r="574" spans="1:25" ht="18.75" customHeight="1">
      <c r="A574" s="322" t="s">
        <v>1974</v>
      </c>
      <c r="B574" s="323" t="s">
        <v>1975</v>
      </c>
      <c r="C574" s="322" t="s">
        <v>1976</v>
      </c>
      <c r="D574" s="323" t="s">
        <v>188</v>
      </c>
      <c r="E574" s="324" t="s">
        <v>534</v>
      </c>
      <c r="F574" s="325">
        <v>3384.5</v>
      </c>
      <c r="G574" s="325">
        <v>425.99</v>
      </c>
      <c r="H574" s="326"/>
      <c r="I574" s="329"/>
      <c r="J574" s="333"/>
      <c r="K574" s="329">
        <v>818</v>
      </c>
      <c r="L574" s="330"/>
      <c r="M574" s="331">
        <f t="shared" si="24"/>
        <v>4628.49</v>
      </c>
      <c r="N574" s="326"/>
      <c r="O574" s="326"/>
      <c r="P574" s="326"/>
      <c r="Q574" s="326"/>
      <c r="R574" s="332">
        <f t="shared" si="25"/>
        <v>4628.49</v>
      </c>
      <c r="S574" s="325">
        <v>1729.87</v>
      </c>
      <c r="T574" s="332">
        <f t="shared" si="26"/>
        <v>2898.62</v>
      </c>
      <c r="U574" s="333"/>
      <c r="V574" s="325">
        <v>304.61</v>
      </c>
      <c r="W574" s="325">
        <v>11.85</v>
      </c>
      <c r="X574" s="325"/>
      <c r="Y574" s="325">
        <v>19.97</v>
      </c>
    </row>
    <row r="575" spans="1:25" ht="18.75" customHeight="1">
      <c r="A575" s="322" t="s">
        <v>1977</v>
      </c>
      <c r="B575" s="323" t="s">
        <v>1978</v>
      </c>
      <c r="C575" s="322" t="s">
        <v>1979</v>
      </c>
      <c r="D575" s="323" t="s">
        <v>219</v>
      </c>
      <c r="E575" s="324" t="s">
        <v>434</v>
      </c>
      <c r="F575" s="325">
        <v>763.47</v>
      </c>
      <c r="G575" s="325"/>
      <c r="H575" s="326"/>
      <c r="I575" s="329"/>
      <c r="J575" s="333"/>
      <c r="K575" s="329">
        <v>1118</v>
      </c>
      <c r="L575" s="330"/>
      <c r="M575" s="331">
        <f t="shared" si="24"/>
        <v>1881.47</v>
      </c>
      <c r="N575" s="326"/>
      <c r="O575" s="326"/>
      <c r="P575" s="326"/>
      <c r="Q575" s="326"/>
      <c r="R575" s="332">
        <f t="shared" si="25"/>
        <v>1881.47</v>
      </c>
      <c r="S575" s="325">
        <v>1225.83</v>
      </c>
      <c r="T575" s="332">
        <f t="shared" si="26"/>
        <v>655.6400000000001</v>
      </c>
      <c r="U575" s="333"/>
      <c r="V575" s="325">
        <v>68.43</v>
      </c>
      <c r="W575" s="325"/>
      <c r="X575" s="325">
        <v>1.14</v>
      </c>
      <c r="Y575" s="325">
        <v>4.49</v>
      </c>
    </row>
    <row r="576" spans="1:25" ht="18.75" customHeight="1">
      <c r="A576" s="322" t="s">
        <v>1980</v>
      </c>
      <c r="B576" s="323" t="s">
        <v>1981</v>
      </c>
      <c r="C576" s="322" t="s">
        <v>1982</v>
      </c>
      <c r="D576" s="323" t="s">
        <v>360</v>
      </c>
      <c r="E576" s="324" t="s">
        <v>291</v>
      </c>
      <c r="F576" s="325">
        <v>808.43</v>
      </c>
      <c r="G576" s="325"/>
      <c r="H576" s="326"/>
      <c r="I576" s="329"/>
      <c r="J576" s="333"/>
      <c r="K576" s="329">
        <v>1118</v>
      </c>
      <c r="L576" s="330"/>
      <c r="M576" s="331">
        <f t="shared" si="24"/>
        <v>1926.4299999999998</v>
      </c>
      <c r="N576" s="326"/>
      <c r="O576" s="326"/>
      <c r="P576" s="326"/>
      <c r="Q576" s="326"/>
      <c r="R576" s="332">
        <f t="shared" si="25"/>
        <v>1926.4299999999998</v>
      </c>
      <c r="S576" s="325">
        <v>507.68</v>
      </c>
      <c r="T576" s="332">
        <f t="shared" si="26"/>
        <v>1418.7499999999998</v>
      </c>
      <c r="U576" s="333"/>
      <c r="V576" s="325">
        <v>72.48</v>
      </c>
      <c r="W576" s="325">
        <v>2.82</v>
      </c>
      <c r="X576" s="325"/>
      <c r="Y576" s="325">
        <v>4.75</v>
      </c>
    </row>
    <row r="577" spans="1:25" ht="18.75" customHeight="1">
      <c r="A577" s="322" t="s">
        <v>1983</v>
      </c>
      <c r="B577" s="323" t="s">
        <v>1984</v>
      </c>
      <c r="C577" s="322" t="s">
        <v>1985</v>
      </c>
      <c r="D577" s="323" t="s">
        <v>188</v>
      </c>
      <c r="E577" s="324" t="s">
        <v>508</v>
      </c>
      <c r="F577" s="325">
        <v>3749.88</v>
      </c>
      <c r="G577" s="325"/>
      <c r="H577" s="326"/>
      <c r="I577" s="329"/>
      <c r="J577" s="333"/>
      <c r="K577" s="329">
        <v>2958</v>
      </c>
      <c r="L577" s="330"/>
      <c r="M577" s="331">
        <f t="shared" si="24"/>
        <v>6707.88</v>
      </c>
      <c r="N577" s="326"/>
      <c r="O577" s="326"/>
      <c r="P577" s="326"/>
      <c r="Q577" s="326"/>
      <c r="R577" s="332">
        <f t="shared" si="25"/>
        <v>6707.88</v>
      </c>
      <c r="S577" s="325">
        <v>1253.49</v>
      </c>
      <c r="T577" s="332">
        <f t="shared" si="26"/>
        <v>5454.39</v>
      </c>
      <c r="U577" s="328"/>
      <c r="V577" s="325">
        <v>337.49</v>
      </c>
      <c r="W577" s="325">
        <v>13.12</v>
      </c>
      <c r="X577" s="325"/>
      <c r="Y577" s="325">
        <v>22.12</v>
      </c>
    </row>
    <row r="578" spans="1:25" ht="18.75" customHeight="1">
      <c r="A578" s="322" t="s">
        <v>1986</v>
      </c>
      <c r="B578" s="323" t="s">
        <v>1987</v>
      </c>
      <c r="C578" s="322" t="s">
        <v>1988</v>
      </c>
      <c r="D578" s="323" t="s">
        <v>235</v>
      </c>
      <c r="E578" s="324" t="s">
        <v>249</v>
      </c>
      <c r="F578" s="325">
        <v>863.4200000000001</v>
      </c>
      <c r="G578" s="325"/>
      <c r="H578" s="326"/>
      <c r="I578" s="329"/>
      <c r="J578" s="333"/>
      <c r="K578" s="329">
        <v>1118</v>
      </c>
      <c r="L578" s="330"/>
      <c r="M578" s="331">
        <f t="shared" si="24"/>
        <v>1981.42</v>
      </c>
      <c r="N578" s="326"/>
      <c r="O578" s="326"/>
      <c r="P578" s="326"/>
      <c r="Q578" s="326"/>
      <c r="R578" s="332">
        <f t="shared" si="25"/>
        <v>1981.42</v>
      </c>
      <c r="S578" s="325">
        <v>977.95</v>
      </c>
      <c r="T578" s="332">
        <f t="shared" si="26"/>
        <v>1003.47</v>
      </c>
      <c r="U578" s="328"/>
      <c r="V578" s="325">
        <v>76.29</v>
      </c>
      <c r="W578" s="325">
        <v>3.01</v>
      </c>
      <c r="X578" s="325"/>
      <c r="Y578" s="325">
        <v>5</v>
      </c>
    </row>
    <row r="579" spans="1:25" ht="18.75" customHeight="1">
      <c r="A579" s="322" t="s">
        <v>1989</v>
      </c>
      <c r="B579" s="323" t="s">
        <v>1990</v>
      </c>
      <c r="C579" s="322" t="s">
        <v>1991</v>
      </c>
      <c r="D579" s="323" t="s">
        <v>203</v>
      </c>
      <c r="E579" s="324" t="s">
        <v>204</v>
      </c>
      <c r="F579" s="325">
        <v>844.98</v>
      </c>
      <c r="G579" s="325">
        <v>489.49</v>
      </c>
      <c r="H579" s="326"/>
      <c r="I579" s="329"/>
      <c r="J579" s="333"/>
      <c r="K579" s="329">
        <v>1118</v>
      </c>
      <c r="L579" s="330"/>
      <c r="M579" s="331">
        <f t="shared" si="24"/>
        <v>2452.4700000000003</v>
      </c>
      <c r="N579" s="326"/>
      <c r="O579" s="326"/>
      <c r="P579" s="326"/>
      <c r="Q579" s="326"/>
      <c r="R579" s="332">
        <f t="shared" si="25"/>
        <v>2452.4700000000003</v>
      </c>
      <c r="S579" s="325">
        <v>109.87</v>
      </c>
      <c r="T579" s="332">
        <f t="shared" si="26"/>
        <v>2342.6000000000004</v>
      </c>
      <c r="U579" s="328"/>
      <c r="V579" s="325">
        <v>75.09</v>
      </c>
      <c r="W579" s="325"/>
      <c r="X579" s="325">
        <v>1.26</v>
      </c>
      <c r="Y579" s="325">
        <v>4.92</v>
      </c>
    </row>
    <row r="580" spans="1:25" ht="18.75" customHeight="1">
      <c r="A580" s="322" t="s">
        <v>1992</v>
      </c>
      <c r="B580" s="323" t="s">
        <v>1993</v>
      </c>
      <c r="C580" s="322" t="s">
        <v>1994</v>
      </c>
      <c r="D580" s="323" t="s">
        <v>213</v>
      </c>
      <c r="E580" s="324" t="s">
        <v>214</v>
      </c>
      <c r="F580" s="325">
        <v>943.2399999999999</v>
      </c>
      <c r="G580" s="325">
        <v>867.1</v>
      </c>
      <c r="H580" s="326"/>
      <c r="I580" s="329"/>
      <c r="J580" s="333"/>
      <c r="K580" s="329">
        <v>1118</v>
      </c>
      <c r="L580" s="330"/>
      <c r="M580" s="331">
        <f t="shared" si="24"/>
        <v>2928.34</v>
      </c>
      <c r="N580" s="326"/>
      <c r="O580" s="326"/>
      <c r="P580" s="326"/>
      <c r="Q580" s="326"/>
      <c r="R580" s="332">
        <f t="shared" si="25"/>
        <v>2928.34</v>
      </c>
      <c r="S580" s="325">
        <v>207.26</v>
      </c>
      <c r="T580" s="332">
        <f t="shared" si="26"/>
        <v>2721.08</v>
      </c>
      <c r="U580" s="333"/>
      <c r="V580" s="325">
        <v>76.96</v>
      </c>
      <c r="W580" s="325">
        <v>3.12</v>
      </c>
      <c r="X580" s="325"/>
      <c r="Y580" s="325">
        <v>5.05</v>
      </c>
    </row>
    <row r="581" spans="1:25" ht="18.75" customHeight="1">
      <c r="A581" s="322" t="s">
        <v>1995</v>
      </c>
      <c r="B581" s="323" t="s">
        <v>1996</v>
      </c>
      <c r="C581" s="322" t="s">
        <v>1997</v>
      </c>
      <c r="D581" s="323" t="s">
        <v>219</v>
      </c>
      <c r="E581" s="324" t="s">
        <v>225</v>
      </c>
      <c r="F581" s="325">
        <v>811.0300000000001</v>
      </c>
      <c r="G581" s="325"/>
      <c r="H581" s="326"/>
      <c r="I581" s="329"/>
      <c r="J581" s="333"/>
      <c r="K581" s="329">
        <v>1118</v>
      </c>
      <c r="L581" s="330"/>
      <c r="M581" s="331">
        <f t="shared" si="24"/>
        <v>1929.0300000000002</v>
      </c>
      <c r="N581" s="326"/>
      <c r="O581" s="326"/>
      <c r="P581" s="326"/>
      <c r="Q581" s="326"/>
      <c r="R581" s="332">
        <f t="shared" si="25"/>
        <v>1929.0300000000002</v>
      </c>
      <c r="S581" s="325">
        <v>1370.62</v>
      </c>
      <c r="T581" s="332">
        <f t="shared" si="26"/>
        <v>558.4100000000003</v>
      </c>
      <c r="U581" s="333"/>
      <c r="V581" s="325">
        <v>72.71</v>
      </c>
      <c r="W581" s="325"/>
      <c r="X581" s="325">
        <v>1.21</v>
      </c>
      <c r="Y581" s="325">
        <v>4.77</v>
      </c>
    </row>
    <row r="582" spans="1:25" ht="18.75" customHeight="1">
      <c r="A582" s="322" t="s">
        <v>1998</v>
      </c>
      <c r="B582" s="323" t="s">
        <v>1999</v>
      </c>
      <c r="C582" s="322" t="s">
        <v>2000</v>
      </c>
      <c r="D582" s="323" t="s">
        <v>197</v>
      </c>
      <c r="E582" s="324" t="s">
        <v>204</v>
      </c>
      <c r="F582" s="325">
        <v>818.84</v>
      </c>
      <c r="G582" s="325">
        <v>529.16</v>
      </c>
      <c r="H582" s="326"/>
      <c r="I582" s="329"/>
      <c r="J582" s="333"/>
      <c r="K582" s="329">
        <v>1118</v>
      </c>
      <c r="L582" s="330"/>
      <c r="M582" s="331">
        <f t="shared" si="24"/>
        <v>2466</v>
      </c>
      <c r="N582" s="326"/>
      <c r="O582" s="326"/>
      <c r="P582" s="326"/>
      <c r="Q582" s="326"/>
      <c r="R582" s="332">
        <f t="shared" si="25"/>
        <v>2466</v>
      </c>
      <c r="S582" s="325">
        <v>1506.52</v>
      </c>
      <c r="T582" s="332">
        <f t="shared" si="26"/>
        <v>959.48</v>
      </c>
      <c r="U582" s="333"/>
      <c r="V582" s="325">
        <v>72.73</v>
      </c>
      <c r="W582" s="325">
        <v>2.86</v>
      </c>
      <c r="X582" s="325"/>
      <c r="Y582" s="325">
        <v>4.77</v>
      </c>
    </row>
    <row r="583" spans="1:25" ht="18.75" customHeight="1">
      <c r="A583" s="322" t="s">
        <v>2001</v>
      </c>
      <c r="B583" s="323" t="s">
        <v>2002</v>
      </c>
      <c r="C583" s="322" t="s">
        <v>2003</v>
      </c>
      <c r="D583" s="323" t="s">
        <v>360</v>
      </c>
      <c r="E583" s="324" t="s">
        <v>291</v>
      </c>
      <c r="F583" s="325">
        <v>765.5500000000001</v>
      </c>
      <c r="G583" s="325"/>
      <c r="H583" s="326"/>
      <c r="I583" s="329">
        <v>1118</v>
      </c>
      <c r="J583" s="333"/>
      <c r="K583" s="329"/>
      <c r="L583" s="330"/>
      <c r="M583" s="331">
        <f t="shared" si="24"/>
        <v>1883.5500000000002</v>
      </c>
      <c r="N583" s="326"/>
      <c r="O583" s="326"/>
      <c r="P583" s="326"/>
      <c r="Q583" s="326"/>
      <c r="R583" s="332">
        <f t="shared" si="25"/>
        <v>1883.5500000000002</v>
      </c>
      <c r="S583" s="325">
        <v>1156.96</v>
      </c>
      <c r="T583" s="332">
        <f t="shared" si="26"/>
        <v>726.5900000000001</v>
      </c>
      <c r="U583" s="333"/>
      <c r="V583" s="325">
        <v>68.62</v>
      </c>
      <c r="W583" s="325"/>
      <c r="X583" s="325">
        <v>1.14</v>
      </c>
      <c r="Y583" s="325">
        <v>4.5</v>
      </c>
    </row>
    <row r="584" spans="1:25" ht="18.75" customHeight="1">
      <c r="A584" s="322" t="s">
        <v>2004</v>
      </c>
      <c r="B584" s="323" t="s">
        <v>2005</v>
      </c>
      <c r="C584" s="322" t="s">
        <v>2006</v>
      </c>
      <c r="D584" s="323" t="s">
        <v>245</v>
      </c>
      <c r="E584" s="324" t="s">
        <v>204</v>
      </c>
      <c r="F584" s="325">
        <v>847.98</v>
      </c>
      <c r="G584" s="325"/>
      <c r="H584" s="326"/>
      <c r="I584" s="329">
        <v>2458</v>
      </c>
      <c r="J584" s="333"/>
      <c r="K584" s="329"/>
      <c r="L584" s="330"/>
      <c r="M584" s="331">
        <f t="shared" si="24"/>
        <v>3305.98</v>
      </c>
      <c r="N584" s="326"/>
      <c r="O584" s="326"/>
      <c r="P584" s="326"/>
      <c r="Q584" s="326"/>
      <c r="R584" s="332">
        <f t="shared" si="25"/>
        <v>3305.98</v>
      </c>
      <c r="S584" s="325">
        <v>125.26</v>
      </c>
      <c r="T584" s="332">
        <f t="shared" si="26"/>
        <v>3180.72</v>
      </c>
      <c r="U584" s="333"/>
      <c r="V584" s="325">
        <v>75.36</v>
      </c>
      <c r="W584" s="325"/>
      <c r="X584" s="325">
        <v>1.27</v>
      </c>
      <c r="Y584" s="325">
        <v>4.94</v>
      </c>
    </row>
    <row r="585" spans="1:25" ht="18.75" customHeight="1">
      <c r="A585" s="322" t="s">
        <v>2007</v>
      </c>
      <c r="B585" s="323" t="s">
        <v>2008</v>
      </c>
      <c r="C585" s="322" t="s">
        <v>2009</v>
      </c>
      <c r="D585" s="323" t="s">
        <v>197</v>
      </c>
      <c r="E585" s="324" t="s">
        <v>204</v>
      </c>
      <c r="F585" s="325">
        <v>937.27</v>
      </c>
      <c r="G585" s="325">
        <v>551.94</v>
      </c>
      <c r="H585" s="326"/>
      <c r="I585" s="329"/>
      <c r="J585" s="333"/>
      <c r="K585" s="329"/>
      <c r="L585" s="330"/>
      <c r="M585" s="331">
        <f t="shared" si="24"/>
        <v>1489.21</v>
      </c>
      <c r="N585" s="326"/>
      <c r="O585" s="326"/>
      <c r="P585" s="326"/>
      <c r="Q585" s="326"/>
      <c r="R585" s="332">
        <f t="shared" si="25"/>
        <v>1489.21</v>
      </c>
      <c r="S585" s="325">
        <v>1202.1100000000001</v>
      </c>
      <c r="T585" s="332">
        <f t="shared" si="26"/>
        <v>287.0999999999999</v>
      </c>
      <c r="U585" s="333"/>
      <c r="V585" s="325">
        <v>79.33</v>
      </c>
      <c r="W585" s="325">
        <v>3.11</v>
      </c>
      <c r="X585" s="325"/>
      <c r="Y585" s="325">
        <v>5.2</v>
      </c>
    </row>
    <row r="586" spans="1:25" ht="18.75" customHeight="1">
      <c r="A586" s="322" t="s">
        <v>2010</v>
      </c>
      <c r="B586" s="323" t="s">
        <v>2011</v>
      </c>
      <c r="C586" s="322" t="s">
        <v>2012</v>
      </c>
      <c r="D586" s="323" t="s">
        <v>240</v>
      </c>
      <c r="E586" s="324" t="s">
        <v>241</v>
      </c>
      <c r="F586" s="325">
        <v>1018.4499999999999</v>
      </c>
      <c r="G586" s="325">
        <v>426.62</v>
      </c>
      <c r="H586" s="326"/>
      <c r="I586" s="329"/>
      <c r="J586" s="333"/>
      <c r="K586" s="329">
        <v>1118</v>
      </c>
      <c r="L586" s="330"/>
      <c r="M586" s="331">
        <f t="shared" si="24"/>
        <v>2563.0699999999997</v>
      </c>
      <c r="N586" s="326"/>
      <c r="O586" s="326"/>
      <c r="P586" s="326"/>
      <c r="Q586" s="326"/>
      <c r="R586" s="332">
        <f t="shared" si="25"/>
        <v>2563.0699999999997</v>
      </c>
      <c r="S586" s="325">
        <v>2067.15</v>
      </c>
      <c r="T586" s="332">
        <f t="shared" si="26"/>
        <v>495.9199999999996</v>
      </c>
      <c r="U586" s="333"/>
      <c r="V586" s="325">
        <v>83.73</v>
      </c>
      <c r="W586" s="325">
        <v>3.38</v>
      </c>
      <c r="X586" s="325"/>
      <c r="Y586" s="325">
        <v>5.49</v>
      </c>
    </row>
    <row r="587" spans="1:25" ht="18.75" customHeight="1">
      <c r="A587" s="322" t="s">
        <v>2013</v>
      </c>
      <c r="B587" s="323" t="s">
        <v>2014</v>
      </c>
      <c r="C587" s="322" t="s">
        <v>2015</v>
      </c>
      <c r="D587" s="323" t="s">
        <v>197</v>
      </c>
      <c r="E587" s="324" t="s">
        <v>204</v>
      </c>
      <c r="F587" s="325">
        <v>818.84</v>
      </c>
      <c r="G587" s="325"/>
      <c r="H587" s="326"/>
      <c r="I587" s="329"/>
      <c r="J587" s="333"/>
      <c r="K587" s="329">
        <v>1118</v>
      </c>
      <c r="L587" s="330"/>
      <c r="M587" s="331">
        <f aca="true" t="shared" si="27" ref="M587:M650">SUM(F587:L587)</f>
        <v>1936.8400000000001</v>
      </c>
      <c r="N587" s="326"/>
      <c r="O587" s="326"/>
      <c r="P587" s="326"/>
      <c r="Q587" s="326"/>
      <c r="R587" s="332">
        <f aca="true" t="shared" si="28" ref="R587:R650">SUM(M587:Q587)</f>
        <v>1936.8400000000001</v>
      </c>
      <c r="S587" s="325">
        <v>447.42</v>
      </c>
      <c r="T587" s="332">
        <f aca="true" t="shared" si="29" ref="T587:T650">R587-S587</f>
        <v>1489.42</v>
      </c>
      <c r="U587" s="333"/>
      <c r="V587" s="325">
        <v>72.73</v>
      </c>
      <c r="W587" s="325">
        <v>2.86</v>
      </c>
      <c r="X587" s="325"/>
      <c r="Y587" s="325">
        <v>4.77</v>
      </c>
    </row>
    <row r="588" spans="1:25" ht="18.75" customHeight="1">
      <c r="A588" s="322" t="s">
        <v>2016</v>
      </c>
      <c r="B588" s="323" t="s">
        <v>2017</v>
      </c>
      <c r="C588" s="322" t="s">
        <v>2018</v>
      </c>
      <c r="D588" s="323" t="s">
        <v>197</v>
      </c>
      <c r="E588" s="324" t="s">
        <v>204</v>
      </c>
      <c r="F588" s="325">
        <v>818.84</v>
      </c>
      <c r="G588" s="325">
        <v>551.94</v>
      </c>
      <c r="H588" s="326"/>
      <c r="I588" s="329"/>
      <c r="J588" s="333"/>
      <c r="K588" s="329">
        <v>1118</v>
      </c>
      <c r="L588" s="330"/>
      <c r="M588" s="331">
        <f t="shared" si="27"/>
        <v>2488.78</v>
      </c>
      <c r="N588" s="326"/>
      <c r="O588" s="326"/>
      <c r="P588" s="326"/>
      <c r="Q588" s="326"/>
      <c r="R588" s="332">
        <f t="shared" si="28"/>
        <v>2488.78</v>
      </c>
      <c r="S588" s="325">
        <v>1773.3999999999999</v>
      </c>
      <c r="T588" s="332">
        <f t="shared" si="29"/>
        <v>715.3800000000003</v>
      </c>
      <c r="U588" s="333"/>
      <c r="V588" s="325">
        <v>72.73</v>
      </c>
      <c r="W588" s="325">
        <v>2.86</v>
      </c>
      <c r="X588" s="325"/>
      <c r="Y588" s="325">
        <v>4.77</v>
      </c>
    </row>
    <row r="589" spans="1:25" s="338" customFormat="1" ht="18.75" customHeight="1">
      <c r="A589" s="322" t="s">
        <v>2019</v>
      </c>
      <c r="B589" s="323" t="s">
        <v>2020</v>
      </c>
      <c r="C589" s="322" t="s">
        <v>2021</v>
      </c>
      <c r="D589" s="323" t="s">
        <v>192</v>
      </c>
      <c r="E589" s="324" t="s">
        <v>193</v>
      </c>
      <c r="F589" s="325">
        <v>830.84</v>
      </c>
      <c r="G589" s="325">
        <v>675.08</v>
      </c>
      <c r="H589" s="336"/>
      <c r="I589" s="327"/>
      <c r="J589" s="328"/>
      <c r="K589" s="329">
        <v>1118</v>
      </c>
      <c r="L589" s="330"/>
      <c r="M589" s="331">
        <f t="shared" si="27"/>
        <v>2623.92</v>
      </c>
      <c r="N589" s="326"/>
      <c r="O589" s="326"/>
      <c r="P589" s="326"/>
      <c r="Q589" s="326"/>
      <c r="R589" s="332">
        <f t="shared" si="28"/>
        <v>2623.92</v>
      </c>
      <c r="S589" s="337">
        <v>841.9300000000001</v>
      </c>
      <c r="T589" s="332">
        <f t="shared" si="29"/>
        <v>1781.99</v>
      </c>
      <c r="U589" s="333"/>
      <c r="V589" s="325">
        <v>72.37</v>
      </c>
      <c r="W589" s="337">
        <v>2.9</v>
      </c>
      <c r="X589" s="337"/>
      <c r="Y589" s="337">
        <v>4.74</v>
      </c>
    </row>
    <row r="590" spans="1:25" ht="18.75" customHeight="1">
      <c r="A590" s="322" t="s">
        <v>2022</v>
      </c>
      <c r="B590" s="323" t="s">
        <v>2023</v>
      </c>
      <c r="C590" s="322" t="s">
        <v>2024</v>
      </c>
      <c r="D590" s="323" t="s">
        <v>197</v>
      </c>
      <c r="E590" s="324" t="s">
        <v>198</v>
      </c>
      <c r="F590" s="325">
        <v>771.1700000000001</v>
      </c>
      <c r="G590" s="325">
        <v>532.22</v>
      </c>
      <c r="H590" s="326"/>
      <c r="I590" s="329"/>
      <c r="J590" s="333"/>
      <c r="K590" s="329">
        <v>1118</v>
      </c>
      <c r="L590" s="330"/>
      <c r="M590" s="331">
        <f t="shared" si="27"/>
        <v>2421.3900000000003</v>
      </c>
      <c r="N590" s="326"/>
      <c r="O590" s="326"/>
      <c r="P590" s="326"/>
      <c r="Q590" s="326"/>
      <c r="R590" s="332">
        <f t="shared" si="28"/>
        <v>2421.3900000000003</v>
      </c>
      <c r="S590" s="325">
        <v>154.85</v>
      </c>
      <c r="T590" s="332">
        <f t="shared" si="29"/>
        <v>2266.5400000000004</v>
      </c>
      <c r="U590" s="328"/>
      <c r="V590" s="325">
        <v>69.13</v>
      </c>
      <c r="W590" s="325">
        <v>2.69</v>
      </c>
      <c r="X590" s="325"/>
      <c r="Y590" s="325">
        <v>4.53</v>
      </c>
    </row>
    <row r="591" spans="1:25" ht="18.75" customHeight="1">
      <c r="A591" s="322" t="s">
        <v>2025</v>
      </c>
      <c r="B591" s="323" t="s">
        <v>2026</v>
      </c>
      <c r="C591" s="322" t="s">
        <v>2027</v>
      </c>
      <c r="D591" s="323" t="s">
        <v>197</v>
      </c>
      <c r="E591" s="324" t="s">
        <v>204</v>
      </c>
      <c r="F591" s="325">
        <v>821.2700000000001</v>
      </c>
      <c r="G591" s="325">
        <v>585.61</v>
      </c>
      <c r="H591" s="326"/>
      <c r="I591" s="329"/>
      <c r="J591" s="333"/>
      <c r="K591" s="329">
        <v>1118</v>
      </c>
      <c r="L591" s="330"/>
      <c r="M591" s="331">
        <f t="shared" si="27"/>
        <v>2524.88</v>
      </c>
      <c r="N591" s="326"/>
      <c r="O591" s="326"/>
      <c r="P591" s="326"/>
      <c r="Q591" s="326"/>
      <c r="R591" s="332">
        <f t="shared" si="28"/>
        <v>2524.88</v>
      </c>
      <c r="S591" s="325">
        <v>543.97</v>
      </c>
      <c r="T591" s="332">
        <f t="shared" si="29"/>
        <v>1980.91</v>
      </c>
      <c r="U591" s="333"/>
      <c r="V591" s="325">
        <v>72.95</v>
      </c>
      <c r="W591" s="325">
        <v>2.86</v>
      </c>
      <c r="X591" s="325"/>
      <c r="Y591" s="325">
        <v>4.78</v>
      </c>
    </row>
    <row r="592" spans="1:25" ht="18.75" customHeight="1">
      <c r="A592" s="322" t="s">
        <v>2028</v>
      </c>
      <c r="B592" s="323" t="s">
        <v>2029</v>
      </c>
      <c r="C592" s="322" t="s">
        <v>2030</v>
      </c>
      <c r="D592" s="323" t="s">
        <v>245</v>
      </c>
      <c r="E592" s="324" t="s">
        <v>209</v>
      </c>
      <c r="F592" s="325">
        <v>800.3800000000001</v>
      </c>
      <c r="G592" s="325"/>
      <c r="H592" s="326"/>
      <c r="I592" s="329"/>
      <c r="J592" s="333"/>
      <c r="K592" s="329">
        <v>1118</v>
      </c>
      <c r="L592" s="330"/>
      <c r="M592" s="331">
        <f t="shared" si="27"/>
        <v>1918.38</v>
      </c>
      <c r="N592" s="326"/>
      <c r="O592" s="326"/>
      <c r="P592" s="326"/>
      <c r="Q592" s="326"/>
      <c r="R592" s="332">
        <f t="shared" si="28"/>
        <v>1918.38</v>
      </c>
      <c r="S592" s="325">
        <v>166.07</v>
      </c>
      <c r="T592" s="332">
        <f t="shared" si="29"/>
        <v>1752.3100000000002</v>
      </c>
      <c r="U592" s="333"/>
      <c r="V592" s="325">
        <v>67.95</v>
      </c>
      <c r="W592" s="325"/>
      <c r="X592" s="325">
        <v>1.14</v>
      </c>
      <c r="Y592" s="325">
        <v>4.45</v>
      </c>
    </row>
    <row r="593" spans="1:25" ht="18.75" customHeight="1">
      <c r="A593" s="322" t="s">
        <v>2031</v>
      </c>
      <c r="B593" s="323" t="s">
        <v>2032</v>
      </c>
      <c r="C593" s="322" t="s">
        <v>2033</v>
      </c>
      <c r="D593" s="323" t="s">
        <v>245</v>
      </c>
      <c r="E593" s="324" t="s">
        <v>209</v>
      </c>
      <c r="F593" s="325">
        <v>769.5600000000001</v>
      </c>
      <c r="G593" s="325"/>
      <c r="H593" s="326"/>
      <c r="I593" s="329">
        <v>1118</v>
      </c>
      <c r="J593" s="333"/>
      <c r="K593" s="329"/>
      <c r="L593" s="330"/>
      <c r="M593" s="331">
        <f t="shared" si="27"/>
        <v>1887.56</v>
      </c>
      <c r="N593" s="326"/>
      <c r="O593" s="326"/>
      <c r="P593" s="326"/>
      <c r="Q593" s="326"/>
      <c r="R593" s="332">
        <f t="shared" si="28"/>
        <v>1887.56</v>
      </c>
      <c r="S593" s="325">
        <v>555.29</v>
      </c>
      <c r="T593" s="332">
        <f t="shared" si="29"/>
        <v>1332.27</v>
      </c>
      <c r="U593" s="333" t="s">
        <v>2034</v>
      </c>
      <c r="V593" s="325">
        <v>68.75</v>
      </c>
      <c r="W593" s="325"/>
      <c r="X593" s="325">
        <v>1.15</v>
      </c>
      <c r="Y593" s="325">
        <v>4.51</v>
      </c>
    </row>
    <row r="594" spans="1:25" ht="18.75" customHeight="1">
      <c r="A594" s="322" t="s">
        <v>2035</v>
      </c>
      <c r="B594" s="323" t="s">
        <v>2036</v>
      </c>
      <c r="C594" s="322" t="s">
        <v>2037</v>
      </c>
      <c r="D594" s="323" t="s">
        <v>245</v>
      </c>
      <c r="E594" s="324" t="s">
        <v>204</v>
      </c>
      <c r="F594" s="325">
        <v>3141.44</v>
      </c>
      <c r="G594" s="325"/>
      <c r="H594" s="326"/>
      <c r="I594" s="329">
        <v>976.46</v>
      </c>
      <c r="J594" s="333"/>
      <c r="K594" s="329"/>
      <c r="L594" s="330"/>
      <c r="M594" s="331">
        <f t="shared" si="27"/>
        <v>4117.9</v>
      </c>
      <c r="N594" s="326"/>
      <c r="O594" s="326"/>
      <c r="P594" s="326"/>
      <c r="Q594" s="326"/>
      <c r="R594" s="332">
        <f t="shared" si="28"/>
        <v>4117.9</v>
      </c>
      <c r="S594" s="325">
        <v>194.67000000000002</v>
      </c>
      <c r="T594" s="332">
        <f t="shared" si="29"/>
        <v>3923.2299999999996</v>
      </c>
      <c r="U594" s="333"/>
      <c r="V594" s="325">
        <v>69.72</v>
      </c>
      <c r="W594" s="325"/>
      <c r="X594" s="325">
        <v>1.17</v>
      </c>
      <c r="Y594" s="325">
        <v>4.57</v>
      </c>
    </row>
    <row r="595" spans="1:25" ht="18.75" customHeight="1">
      <c r="A595" s="322" t="s">
        <v>2038</v>
      </c>
      <c r="B595" s="323" t="s">
        <v>2039</v>
      </c>
      <c r="C595" s="322" t="s">
        <v>2040</v>
      </c>
      <c r="D595" s="323" t="s">
        <v>197</v>
      </c>
      <c r="E595" s="324" t="s">
        <v>204</v>
      </c>
      <c r="F595" s="325">
        <v>802.79</v>
      </c>
      <c r="G595" s="325">
        <v>261.58</v>
      </c>
      <c r="H595" s="326"/>
      <c r="I595" s="329"/>
      <c r="J595" s="333"/>
      <c r="K595" s="329">
        <v>1118</v>
      </c>
      <c r="L595" s="330"/>
      <c r="M595" s="331">
        <f t="shared" si="27"/>
        <v>2182.37</v>
      </c>
      <c r="N595" s="326"/>
      <c r="O595" s="326"/>
      <c r="P595" s="326"/>
      <c r="Q595" s="326"/>
      <c r="R595" s="332">
        <f t="shared" si="28"/>
        <v>2182.37</v>
      </c>
      <c r="S595" s="325">
        <v>230.98000000000002</v>
      </c>
      <c r="T595" s="332">
        <f t="shared" si="29"/>
        <v>1951.3899999999999</v>
      </c>
      <c r="U595" s="333"/>
      <c r="V595" s="325">
        <v>71.29</v>
      </c>
      <c r="W595" s="325">
        <v>2.8</v>
      </c>
      <c r="X595" s="325"/>
      <c r="Y595" s="325">
        <v>4.67</v>
      </c>
    </row>
    <row r="596" spans="1:25" ht="18.75" customHeight="1">
      <c r="A596" s="322" t="s">
        <v>2041</v>
      </c>
      <c r="B596" s="323" t="s">
        <v>2042</v>
      </c>
      <c r="C596" s="322" t="s">
        <v>2043</v>
      </c>
      <c r="D596" s="323" t="s">
        <v>197</v>
      </c>
      <c r="E596" s="324" t="s">
        <v>204</v>
      </c>
      <c r="F596" s="325">
        <v>847.8000000000001</v>
      </c>
      <c r="G596" s="325">
        <v>505.38</v>
      </c>
      <c r="H596" s="326"/>
      <c r="I596" s="329"/>
      <c r="J596" s="333"/>
      <c r="K596" s="329">
        <v>1118</v>
      </c>
      <c r="L596" s="330"/>
      <c r="M596" s="331">
        <f t="shared" si="27"/>
        <v>2471.1800000000003</v>
      </c>
      <c r="N596" s="326"/>
      <c r="O596" s="326"/>
      <c r="P596" s="326"/>
      <c r="Q596" s="326"/>
      <c r="R596" s="332">
        <f t="shared" si="28"/>
        <v>2471.1800000000003</v>
      </c>
      <c r="S596" s="325">
        <v>1398.72</v>
      </c>
      <c r="T596" s="332">
        <f t="shared" si="29"/>
        <v>1072.4600000000003</v>
      </c>
      <c r="U596" s="333"/>
      <c r="V596" s="325">
        <v>75.34</v>
      </c>
      <c r="W596" s="325">
        <v>2.96</v>
      </c>
      <c r="X596" s="325"/>
      <c r="Y596" s="325">
        <v>4.94</v>
      </c>
    </row>
    <row r="597" spans="1:25" ht="18.75" customHeight="1">
      <c r="A597" s="322" t="s">
        <v>2044</v>
      </c>
      <c r="B597" s="323" t="s">
        <v>2045</v>
      </c>
      <c r="C597" s="322" t="s">
        <v>2046</v>
      </c>
      <c r="D597" s="323" t="s">
        <v>197</v>
      </c>
      <c r="E597" s="324" t="s">
        <v>198</v>
      </c>
      <c r="F597" s="325">
        <v>816.21</v>
      </c>
      <c r="G597" s="325">
        <v>532.22</v>
      </c>
      <c r="H597" s="326"/>
      <c r="I597" s="329"/>
      <c r="J597" s="333"/>
      <c r="K597" s="329">
        <v>1118</v>
      </c>
      <c r="L597" s="330"/>
      <c r="M597" s="331">
        <f t="shared" si="27"/>
        <v>2466.4300000000003</v>
      </c>
      <c r="N597" s="326"/>
      <c r="O597" s="326"/>
      <c r="P597" s="326"/>
      <c r="Q597" s="326"/>
      <c r="R597" s="332">
        <f t="shared" si="28"/>
        <v>2466.4300000000003</v>
      </c>
      <c r="S597" s="325">
        <v>642.1699999999998</v>
      </c>
      <c r="T597" s="332">
        <f t="shared" si="29"/>
        <v>1824.2600000000004</v>
      </c>
      <c r="U597" s="333"/>
      <c r="V597" s="325">
        <v>73.18</v>
      </c>
      <c r="W597" s="325">
        <v>2.85</v>
      </c>
      <c r="X597" s="325"/>
      <c r="Y597" s="325">
        <v>4.8</v>
      </c>
    </row>
    <row r="598" spans="1:25" ht="18.75" customHeight="1">
      <c r="A598" s="322" t="s">
        <v>2047</v>
      </c>
      <c r="B598" s="323" t="s">
        <v>2048</v>
      </c>
      <c r="C598" s="322" t="s">
        <v>2049</v>
      </c>
      <c r="D598" s="323" t="s">
        <v>197</v>
      </c>
      <c r="E598" s="324" t="s">
        <v>249</v>
      </c>
      <c r="F598" s="325">
        <v>837.11</v>
      </c>
      <c r="G598" s="325">
        <v>574.72</v>
      </c>
      <c r="H598" s="326"/>
      <c r="I598" s="329"/>
      <c r="J598" s="333"/>
      <c r="K598" s="329">
        <v>1118</v>
      </c>
      <c r="L598" s="330"/>
      <c r="M598" s="331">
        <f t="shared" si="27"/>
        <v>2529.83</v>
      </c>
      <c r="N598" s="326"/>
      <c r="O598" s="326"/>
      <c r="P598" s="326"/>
      <c r="Q598" s="326"/>
      <c r="R598" s="332">
        <f t="shared" si="28"/>
        <v>2529.83</v>
      </c>
      <c r="S598" s="325">
        <v>1149.57</v>
      </c>
      <c r="T598" s="332">
        <f t="shared" si="29"/>
        <v>1380.26</v>
      </c>
      <c r="U598" s="333"/>
      <c r="V598" s="325">
        <v>73.93</v>
      </c>
      <c r="W598" s="325">
        <v>2.92</v>
      </c>
      <c r="X598" s="325"/>
      <c r="Y598" s="325">
        <v>4.85</v>
      </c>
    </row>
    <row r="599" spans="1:25" ht="18.75" customHeight="1">
      <c r="A599" s="322" t="s">
        <v>2050</v>
      </c>
      <c r="B599" s="323" t="s">
        <v>2051</v>
      </c>
      <c r="C599" s="322" t="s">
        <v>2052</v>
      </c>
      <c r="D599" s="323" t="s">
        <v>240</v>
      </c>
      <c r="E599" s="324" t="s">
        <v>241</v>
      </c>
      <c r="F599" s="325">
        <v>987.4</v>
      </c>
      <c r="G599" s="325">
        <v>934.49</v>
      </c>
      <c r="H599" s="326"/>
      <c r="I599" s="329"/>
      <c r="J599" s="333"/>
      <c r="K599" s="329">
        <v>1118</v>
      </c>
      <c r="L599" s="330"/>
      <c r="M599" s="331">
        <f t="shared" si="27"/>
        <v>3039.89</v>
      </c>
      <c r="N599" s="326"/>
      <c r="O599" s="326"/>
      <c r="P599" s="326"/>
      <c r="Q599" s="326"/>
      <c r="R599" s="332">
        <f t="shared" si="28"/>
        <v>3039.89</v>
      </c>
      <c r="S599" s="325">
        <v>214.41</v>
      </c>
      <c r="T599" s="332">
        <f t="shared" si="29"/>
        <v>2825.48</v>
      </c>
      <c r="U599" s="333"/>
      <c r="V599" s="325">
        <v>80.94</v>
      </c>
      <c r="W599" s="325">
        <v>3.27</v>
      </c>
      <c r="X599" s="325"/>
      <c r="Y599" s="325">
        <v>5.31</v>
      </c>
    </row>
    <row r="600" spans="1:25" ht="18.75" customHeight="1">
      <c r="A600" s="322" t="s">
        <v>2053</v>
      </c>
      <c r="B600" s="323" t="s">
        <v>2054</v>
      </c>
      <c r="C600" s="322" t="s">
        <v>2055</v>
      </c>
      <c r="D600" s="323" t="s">
        <v>197</v>
      </c>
      <c r="E600" s="324" t="s">
        <v>198</v>
      </c>
      <c r="F600" s="325">
        <v>819.0400000000001</v>
      </c>
      <c r="G600" s="325">
        <v>520.65</v>
      </c>
      <c r="H600" s="326"/>
      <c r="I600" s="329"/>
      <c r="J600" s="333"/>
      <c r="K600" s="329">
        <v>1118</v>
      </c>
      <c r="L600" s="330"/>
      <c r="M600" s="331">
        <f t="shared" si="27"/>
        <v>2457.69</v>
      </c>
      <c r="N600" s="326"/>
      <c r="O600" s="326"/>
      <c r="P600" s="326"/>
      <c r="Q600" s="326"/>
      <c r="R600" s="332">
        <f t="shared" si="28"/>
        <v>2457.69</v>
      </c>
      <c r="S600" s="325">
        <v>1251.8400000000001</v>
      </c>
      <c r="T600" s="332">
        <f t="shared" si="29"/>
        <v>1205.85</v>
      </c>
      <c r="U600" s="333"/>
      <c r="V600" s="325">
        <v>73.43</v>
      </c>
      <c r="W600" s="325">
        <v>2.86</v>
      </c>
      <c r="X600" s="325"/>
      <c r="Y600" s="325">
        <v>4.81</v>
      </c>
    </row>
    <row r="601" spans="1:25" ht="18.75" customHeight="1">
      <c r="A601" s="322" t="s">
        <v>2056</v>
      </c>
      <c r="B601" s="323" t="s">
        <v>2057</v>
      </c>
      <c r="C601" s="322" t="s">
        <v>2058</v>
      </c>
      <c r="D601" s="323" t="s">
        <v>188</v>
      </c>
      <c r="E601" s="324" t="s">
        <v>183</v>
      </c>
      <c r="F601" s="325">
        <v>3068.04</v>
      </c>
      <c r="G601" s="325"/>
      <c r="H601" s="326"/>
      <c r="I601" s="329"/>
      <c r="J601" s="333"/>
      <c r="K601" s="329">
        <v>818</v>
      </c>
      <c r="L601" s="330"/>
      <c r="M601" s="331">
        <f t="shared" si="27"/>
        <v>3886.04</v>
      </c>
      <c r="N601" s="326"/>
      <c r="O601" s="326"/>
      <c r="P601" s="326"/>
      <c r="Q601" s="326"/>
      <c r="R601" s="332">
        <f t="shared" si="28"/>
        <v>3886.04</v>
      </c>
      <c r="S601" s="325">
        <v>725.29</v>
      </c>
      <c r="T601" s="332">
        <f t="shared" si="29"/>
        <v>3160.75</v>
      </c>
      <c r="U601" s="333"/>
      <c r="V601" s="325">
        <v>276.12</v>
      </c>
      <c r="W601" s="325">
        <v>10.74</v>
      </c>
      <c r="X601" s="325"/>
      <c r="Y601" s="325">
        <v>18.1</v>
      </c>
    </row>
    <row r="602" spans="1:25" ht="18.75" customHeight="1">
      <c r="A602" s="322" t="s">
        <v>2059</v>
      </c>
      <c r="B602" s="323" t="s">
        <v>2060</v>
      </c>
      <c r="C602" s="322" t="s">
        <v>2061</v>
      </c>
      <c r="D602" s="323" t="s">
        <v>465</v>
      </c>
      <c r="E602" s="324" t="s">
        <v>715</v>
      </c>
      <c r="F602" s="325">
        <v>1447.98</v>
      </c>
      <c r="G602" s="325"/>
      <c r="H602" s="326"/>
      <c r="I602" s="329">
        <v>3458</v>
      </c>
      <c r="J602" s="333"/>
      <c r="K602" s="329"/>
      <c r="L602" s="330"/>
      <c r="M602" s="331">
        <f t="shared" si="27"/>
        <v>4905.98</v>
      </c>
      <c r="N602" s="326"/>
      <c r="O602" s="326"/>
      <c r="P602" s="326"/>
      <c r="Q602" s="326"/>
      <c r="R602" s="332">
        <f t="shared" si="28"/>
        <v>4905.98</v>
      </c>
      <c r="S602" s="325">
        <v>836.1200000000001</v>
      </c>
      <c r="T602" s="332">
        <f t="shared" si="29"/>
        <v>4069.8599999999997</v>
      </c>
      <c r="U602" s="333"/>
      <c r="V602" s="325">
        <v>127.34</v>
      </c>
      <c r="W602" s="325"/>
      <c r="X602" s="325">
        <v>2.17</v>
      </c>
      <c r="Y602" s="325">
        <v>8.35</v>
      </c>
    </row>
    <row r="603" spans="1:25" ht="18.75" customHeight="1">
      <c r="A603" s="322" t="s">
        <v>2062</v>
      </c>
      <c r="B603" s="323" t="s">
        <v>2063</v>
      </c>
      <c r="C603" s="322" t="s">
        <v>2064</v>
      </c>
      <c r="D603" s="323" t="s">
        <v>240</v>
      </c>
      <c r="E603" s="324" t="s">
        <v>438</v>
      </c>
      <c r="F603" s="325">
        <v>947.1800000000002</v>
      </c>
      <c r="G603" s="325">
        <v>890.79</v>
      </c>
      <c r="H603" s="326"/>
      <c r="I603" s="329"/>
      <c r="J603" s="333"/>
      <c r="K603" s="329">
        <v>1118</v>
      </c>
      <c r="L603" s="330"/>
      <c r="M603" s="331">
        <f t="shared" si="27"/>
        <v>2955.9700000000003</v>
      </c>
      <c r="N603" s="326"/>
      <c r="O603" s="326"/>
      <c r="P603" s="326"/>
      <c r="Q603" s="326"/>
      <c r="R603" s="332">
        <f t="shared" si="28"/>
        <v>2955.9700000000003</v>
      </c>
      <c r="S603" s="325">
        <v>189.33</v>
      </c>
      <c r="T603" s="332">
        <f t="shared" si="29"/>
        <v>2766.6400000000003</v>
      </c>
      <c r="U603" s="333"/>
      <c r="V603" s="325">
        <v>77.32</v>
      </c>
      <c r="W603" s="325">
        <v>3.13</v>
      </c>
      <c r="X603" s="325"/>
      <c r="Y603" s="325">
        <v>5.07</v>
      </c>
    </row>
    <row r="604" spans="1:25" ht="18.75" customHeight="1">
      <c r="A604" s="322" t="s">
        <v>2065</v>
      </c>
      <c r="B604" s="323" t="s">
        <v>2066</v>
      </c>
      <c r="C604" s="322" t="s">
        <v>2067</v>
      </c>
      <c r="D604" s="323" t="s">
        <v>219</v>
      </c>
      <c r="E604" s="324" t="s">
        <v>198</v>
      </c>
      <c r="F604" s="325">
        <v>813.21</v>
      </c>
      <c r="G604" s="325"/>
      <c r="H604" s="326"/>
      <c r="I604" s="329"/>
      <c r="J604" s="333"/>
      <c r="K604" s="329">
        <v>1070.82</v>
      </c>
      <c r="L604" s="330"/>
      <c r="M604" s="331">
        <f t="shared" si="27"/>
        <v>1884.03</v>
      </c>
      <c r="N604" s="326"/>
      <c r="O604" s="326"/>
      <c r="P604" s="326"/>
      <c r="Q604" s="326"/>
      <c r="R604" s="332">
        <f t="shared" si="28"/>
        <v>1884.03</v>
      </c>
      <c r="S604" s="325">
        <v>285.19000000000005</v>
      </c>
      <c r="T604" s="332">
        <f t="shared" si="29"/>
        <v>1598.84</v>
      </c>
      <c r="U604" s="333"/>
      <c r="V604" s="325">
        <v>72.91</v>
      </c>
      <c r="W604" s="325"/>
      <c r="X604" s="325">
        <v>1.22</v>
      </c>
      <c r="Y604" s="325">
        <v>4.78</v>
      </c>
    </row>
    <row r="605" spans="1:25" ht="18.75" customHeight="1">
      <c r="A605" s="322" t="s">
        <v>2068</v>
      </c>
      <c r="B605" s="323" t="s">
        <v>2069</v>
      </c>
      <c r="C605" s="322" t="s">
        <v>2070</v>
      </c>
      <c r="D605" s="323" t="s">
        <v>188</v>
      </c>
      <c r="E605" s="324" t="s">
        <v>183</v>
      </c>
      <c r="F605" s="325">
        <v>3068.04</v>
      </c>
      <c r="G605" s="325"/>
      <c r="H605" s="326"/>
      <c r="I605" s="329"/>
      <c r="J605" s="333"/>
      <c r="K605" s="329">
        <v>2958</v>
      </c>
      <c r="L605" s="330"/>
      <c r="M605" s="331">
        <f t="shared" si="27"/>
        <v>6026.04</v>
      </c>
      <c r="N605" s="326"/>
      <c r="O605" s="326"/>
      <c r="P605" s="326"/>
      <c r="Q605" s="326"/>
      <c r="R605" s="332">
        <f t="shared" si="28"/>
        <v>6026.04</v>
      </c>
      <c r="S605" s="325">
        <v>1015.47</v>
      </c>
      <c r="T605" s="332">
        <f t="shared" si="29"/>
        <v>5010.57</v>
      </c>
      <c r="U605" s="333"/>
      <c r="V605" s="325">
        <v>276.12</v>
      </c>
      <c r="W605" s="325">
        <v>10.74</v>
      </c>
      <c r="X605" s="325"/>
      <c r="Y605" s="325">
        <v>18.1</v>
      </c>
    </row>
    <row r="606" spans="1:25" ht="18.75" customHeight="1">
      <c r="A606" s="322" t="s">
        <v>2071</v>
      </c>
      <c r="B606" s="323" t="s">
        <v>2072</v>
      </c>
      <c r="C606" s="322" t="s">
        <v>2073</v>
      </c>
      <c r="D606" s="323" t="s">
        <v>290</v>
      </c>
      <c r="E606" s="324" t="s">
        <v>236</v>
      </c>
      <c r="F606" s="325">
        <v>796.1</v>
      </c>
      <c r="G606" s="325"/>
      <c r="H606" s="326"/>
      <c r="I606" s="329"/>
      <c r="J606" s="333"/>
      <c r="K606" s="329">
        <v>1118</v>
      </c>
      <c r="L606" s="330"/>
      <c r="M606" s="331">
        <f t="shared" si="27"/>
        <v>1914.1</v>
      </c>
      <c r="N606" s="326"/>
      <c r="O606" s="326"/>
      <c r="P606" s="326"/>
      <c r="Q606" s="326"/>
      <c r="R606" s="332">
        <f t="shared" si="28"/>
        <v>1914.1</v>
      </c>
      <c r="S606" s="325">
        <v>653.63</v>
      </c>
      <c r="T606" s="332">
        <f t="shared" si="29"/>
        <v>1260.4699999999998</v>
      </c>
      <c r="U606" s="333"/>
      <c r="V606" s="325">
        <v>71.37</v>
      </c>
      <c r="W606" s="325">
        <v>2.78</v>
      </c>
      <c r="X606" s="325"/>
      <c r="Y606" s="325">
        <v>4.68</v>
      </c>
    </row>
    <row r="607" spans="1:25" ht="18.75" customHeight="1">
      <c r="A607" s="322" t="s">
        <v>2074</v>
      </c>
      <c r="B607" s="323" t="s">
        <v>2075</v>
      </c>
      <c r="C607" s="322" t="s">
        <v>2076</v>
      </c>
      <c r="D607" s="323" t="s">
        <v>235</v>
      </c>
      <c r="E607" s="324" t="s">
        <v>329</v>
      </c>
      <c r="F607" s="325">
        <v>779.1</v>
      </c>
      <c r="G607" s="325"/>
      <c r="H607" s="326"/>
      <c r="I607" s="329"/>
      <c r="J607" s="333"/>
      <c r="K607" s="329">
        <v>1118</v>
      </c>
      <c r="L607" s="330"/>
      <c r="M607" s="331">
        <f t="shared" si="27"/>
        <v>1897.1</v>
      </c>
      <c r="N607" s="326"/>
      <c r="O607" s="326"/>
      <c r="P607" s="326"/>
      <c r="Q607" s="326"/>
      <c r="R607" s="332">
        <f t="shared" si="28"/>
        <v>1897.1</v>
      </c>
      <c r="S607" s="325">
        <v>189.88</v>
      </c>
      <c r="T607" s="332">
        <f t="shared" si="29"/>
        <v>1707.2199999999998</v>
      </c>
      <c r="U607" s="333"/>
      <c r="V607" s="325">
        <v>69.84</v>
      </c>
      <c r="W607" s="325">
        <v>2.72</v>
      </c>
      <c r="X607" s="325"/>
      <c r="Y607" s="325">
        <v>4.58</v>
      </c>
    </row>
    <row r="608" spans="1:25" ht="18.75" customHeight="1">
      <c r="A608" s="322" t="s">
        <v>2077</v>
      </c>
      <c r="B608" s="323" t="s">
        <v>2078</v>
      </c>
      <c r="C608" s="322" t="s">
        <v>2079</v>
      </c>
      <c r="D608" s="323" t="s">
        <v>213</v>
      </c>
      <c r="E608" s="324" t="s">
        <v>214</v>
      </c>
      <c r="F608" s="325">
        <v>952.4399999999999</v>
      </c>
      <c r="G608" s="325">
        <v>904.8</v>
      </c>
      <c r="H608" s="326"/>
      <c r="I608" s="329"/>
      <c r="J608" s="333"/>
      <c r="K608" s="329">
        <v>1118</v>
      </c>
      <c r="L608" s="330"/>
      <c r="M608" s="331">
        <f t="shared" si="27"/>
        <v>2975.24</v>
      </c>
      <c r="N608" s="326"/>
      <c r="O608" s="326"/>
      <c r="P608" s="326"/>
      <c r="Q608" s="326"/>
      <c r="R608" s="332">
        <f t="shared" si="28"/>
        <v>2975.24</v>
      </c>
      <c r="S608" s="325">
        <v>726.74</v>
      </c>
      <c r="T608" s="332">
        <f t="shared" si="29"/>
        <v>2248.5</v>
      </c>
      <c r="U608" s="333"/>
      <c r="V608" s="325">
        <v>77.79</v>
      </c>
      <c r="W608" s="325">
        <v>3.15</v>
      </c>
      <c r="X608" s="325"/>
      <c r="Y608" s="325">
        <v>5.1</v>
      </c>
    </row>
    <row r="609" spans="1:25" ht="18.75" customHeight="1">
      <c r="A609" s="322" t="s">
        <v>2080</v>
      </c>
      <c r="B609" s="323" t="s">
        <v>2081</v>
      </c>
      <c r="C609" s="322" t="s">
        <v>2082</v>
      </c>
      <c r="D609" s="323" t="s">
        <v>213</v>
      </c>
      <c r="E609" s="324" t="s">
        <v>214</v>
      </c>
      <c r="F609" s="325">
        <v>943.2399999999999</v>
      </c>
      <c r="G609" s="325">
        <v>867.1</v>
      </c>
      <c r="H609" s="326"/>
      <c r="I609" s="329"/>
      <c r="J609" s="333"/>
      <c r="K609" s="339">
        <v>1118</v>
      </c>
      <c r="L609" s="330"/>
      <c r="M609" s="331">
        <f t="shared" si="27"/>
        <v>2928.34</v>
      </c>
      <c r="N609" s="326"/>
      <c r="O609" s="326"/>
      <c r="P609" s="326"/>
      <c r="Q609" s="326"/>
      <c r="R609" s="332">
        <f t="shared" si="28"/>
        <v>2928.34</v>
      </c>
      <c r="S609" s="325">
        <v>196.81</v>
      </c>
      <c r="T609" s="332">
        <f t="shared" si="29"/>
        <v>2731.53</v>
      </c>
      <c r="U609" s="333"/>
      <c r="V609" s="325">
        <v>76.96</v>
      </c>
      <c r="W609" s="325">
        <v>3.12</v>
      </c>
      <c r="X609" s="325"/>
      <c r="Y609" s="325">
        <v>5.05</v>
      </c>
    </row>
    <row r="610" spans="1:25" ht="18.75" customHeight="1">
      <c r="A610" s="322" t="s">
        <v>2083</v>
      </c>
      <c r="B610" s="323" t="s">
        <v>2084</v>
      </c>
      <c r="C610" s="322" t="s">
        <v>2085</v>
      </c>
      <c r="D610" s="323" t="s">
        <v>197</v>
      </c>
      <c r="E610" s="324" t="s">
        <v>204</v>
      </c>
      <c r="F610" s="325">
        <v>818.84</v>
      </c>
      <c r="G610" s="325">
        <v>551.94</v>
      </c>
      <c r="H610" s="326"/>
      <c r="I610" s="329"/>
      <c r="J610" s="333"/>
      <c r="K610" s="329">
        <v>1118</v>
      </c>
      <c r="L610" s="330"/>
      <c r="M610" s="331">
        <f t="shared" si="27"/>
        <v>2488.78</v>
      </c>
      <c r="N610" s="326"/>
      <c r="O610" s="326"/>
      <c r="P610" s="326"/>
      <c r="Q610" s="326"/>
      <c r="R610" s="332">
        <f t="shared" si="28"/>
        <v>2488.78</v>
      </c>
      <c r="S610" s="325">
        <v>110.06</v>
      </c>
      <c r="T610" s="332">
        <f t="shared" si="29"/>
        <v>2378.7200000000003</v>
      </c>
      <c r="U610" s="328"/>
      <c r="V610" s="325">
        <v>72.73</v>
      </c>
      <c r="W610" s="325">
        <v>2.86</v>
      </c>
      <c r="X610" s="325"/>
      <c r="Y610" s="325">
        <v>4.77</v>
      </c>
    </row>
    <row r="611" spans="1:25" ht="18.75" customHeight="1">
      <c r="A611" s="322" t="s">
        <v>2086</v>
      </c>
      <c r="B611" s="323" t="s">
        <v>2087</v>
      </c>
      <c r="C611" s="322" t="s">
        <v>2088</v>
      </c>
      <c r="D611" s="323" t="s">
        <v>318</v>
      </c>
      <c r="E611" s="324" t="s">
        <v>269</v>
      </c>
      <c r="F611" s="325">
        <v>939.84</v>
      </c>
      <c r="G611" s="325">
        <v>616.9</v>
      </c>
      <c r="H611" s="326"/>
      <c r="I611" s="329"/>
      <c r="J611" s="333"/>
      <c r="K611" s="329">
        <v>1118</v>
      </c>
      <c r="L611" s="330"/>
      <c r="M611" s="331">
        <f t="shared" si="27"/>
        <v>2674.74</v>
      </c>
      <c r="N611" s="326"/>
      <c r="O611" s="326"/>
      <c r="P611" s="326"/>
      <c r="Q611" s="326"/>
      <c r="R611" s="332">
        <f t="shared" si="28"/>
        <v>2674.74</v>
      </c>
      <c r="S611" s="325">
        <v>1281.06</v>
      </c>
      <c r="T611" s="332">
        <f t="shared" si="29"/>
        <v>1393.6799999999998</v>
      </c>
      <c r="U611" s="333"/>
      <c r="V611" s="325">
        <v>76.66</v>
      </c>
      <c r="W611" s="325">
        <v>3.1</v>
      </c>
      <c r="X611" s="325"/>
      <c r="Y611" s="325">
        <v>5.03</v>
      </c>
    </row>
    <row r="612" spans="1:25" ht="18.75" customHeight="1">
      <c r="A612" s="322" t="s">
        <v>2089</v>
      </c>
      <c r="B612" s="323" t="s">
        <v>2090</v>
      </c>
      <c r="C612" s="322" t="s">
        <v>2091</v>
      </c>
      <c r="D612" s="323" t="s">
        <v>1846</v>
      </c>
      <c r="E612" s="324" t="s">
        <v>2092</v>
      </c>
      <c r="F612" s="325">
        <v>1010.28</v>
      </c>
      <c r="G612" s="325">
        <v>238.8</v>
      </c>
      <c r="H612" s="326"/>
      <c r="I612" s="329"/>
      <c r="J612" s="333"/>
      <c r="K612" s="329">
        <v>1118</v>
      </c>
      <c r="L612" s="330"/>
      <c r="M612" s="331">
        <f t="shared" si="27"/>
        <v>2367.08</v>
      </c>
      <c r="N612" s="326"/>
      <c r="O612" s="326"/>
      <c r="P612" s="326"/>
      <c r="Q612" s="326"/>
      <c r="R612" s="332">
        <f t="shared" si="28"/>
        <v>2367.08</v>
      </c>
      <c r="S612" s="325">
        <v>148.47</v>
      </c>
      <c r="T612" s="332">
        <f t="shared" si="29"/>
        <v>2218.61</v>
      </c>
      <c r="U612" s="328"/>
      <c r="V612" s="325">
        <v>83</v>
      </c>
      <c r="W612" s="325">
        <v>3.35</v>
      </c>
      <c r="X612" s="325"/>
      <c r="Y612" s="325">
        <v>5.44</v>
      </c>
    </row>
    <row r="613" spans="1:25" ht="18.75" customHeight="1">
      <c r="A613" s="322" t="s">
        <v>2093</v>
      </c>
      <c r="B613" s="323" t="s">
        <v>2094</v>
      </c>
      <c r="C613" s="322" t="s">
        <v>2095</v>
      </c>
      <c r="D613" s="323" t="s">
        <v>188</v>
      </c>
      <c r="E613" s="324" t="s">
        <v>364</v>
      </c>
      <c r="F613" s="325">
        <v>3626.49</v>
      </c>
      <c r="G613" s="325">
        <v>488.75</v>
      </c>
      <c r="H613" s="326"/>
      <c r="I613" s="327"/>
      <c r="J613" s="328"/>
      <c r="K613" s="329">
        <v>818</v>
      </c>
      <c r="L613" s="330"/>
      <c r="M613" s="331">
        <f t="shared" si="27"/>
        <v>4933.24</v>
      </c>
      <c r="N613" s="326"/>
      <c r="O613" s="326"/>
      <c r="P613" s="326"/>
      <c r="Q613" s="326"/>
      <c r="R613" s="332">
        <f t="shared" si="28"/>
        <v>4933.24</v>
      </c>
      <c r="S613" s="325">
        <v>1623.99</v>
      </c>
      <c r="T613" s="332">
        <f t="shared" si="29"/>
        <v>3309.25</v>
      </c>
      <c r="U613" s="328"/>
      <c r="V613" s="325">
        <v>326.38</v>
      </c>
      <c r="W613" s="325">
        <v>12.69</v>
      </c>
      <c r="X613" s="325"/>
      <c r="Y613" s="325">
        <v>21.4</v>
      </c>
    </row>
    <row r="614" spans="1:25" ht="18.75" customHeight="1">
      <c r="A614" s="322" t="s">
        <v>2096</v>
      </c>
      <c r="B614" s="323" t="s">
        <v>2097</v>
      </c>
      <c r="C614" s="322" t="s">
        <v>2098</v>
      </c>
      <c r="D614" s="323" t="s">
        <v>188</v>
      </c>
      <c r="E614" s="324" t="s">
        <v>534</v>
      </c>
      <c r="F614" s="325">
        <v>3539.14</v>
      </c>
      <c r="G614" s="325"/>
      <c r="H614" s="326"/>
      <c r="I614" s="329"/>
      <c r="J614" s="333"/>
      <c r="K614" s="329">
        <v>2658</v>
      </c>
      <c r="L614" s="330"/>
      <c r="M614" s="331">
        <f t="shared" si="27"/>
        <v>6197.139999999999</v>
      </c>
      <c r="N614" s="326"/>
      <c r="O614" s="326"/>
      <c r="P614" s="326"/>
      <c r="Q614" s="326"/>
      <c r="R614" s="332">
        <f t="shared" si="28"/>
        <v>6197.139999999999</v>
      </c>
      <c r="S614" s="325">
        <v>1712.03</v>
      </c>
      <c r="T614" s="332">
        <f t="shared" si="29"/>
        <v>4485.11</v>
      </c>
      <c r="U614" s="333"/>
      <c r="V614" s="325">
        <v>318.52</v>
      </c>
      <c r="W614" s="325">
        <v>12.39</v>
      </c>
      <c r="X614" s="325"/>
      <c r="Y614" s="325">
        <v>20.88</v>
      </c>
    </row>
    <row r="615" spans="1:25" ht="18.75" customHeight="1">
      <c r="A615" s="322" t="s">
        <v>2099</v>
      </c>
      <c r="B615" s="323" t="s">
        <v>2100</v>
      </c>
      <c r="C615" s="322" t="s">
        <v>2101</v>
      </c>
      <c r="D615" s="323" t="s">
        <v>224</v>
      </c>
      <c r="E615" s="324" t="s">
        <v>225</v>
      </c>
      <c r="F615" s="325">
        <v>738.65</v>
      </c>
      <c r="G615" s="325">
        <v>266.11</v>
      </c>
      <c r="H615" s="326"/>
      <c r="I615" s="329"/>
      <c r="J615" s="333"/>
      <c r="K615" s="329">
        <v>1118</v>
      </c>
      <c r="L615" s="330"/>
      <c r="M615" s="331">
        <f t="shared" si="27"/>
        <v>2122.76</v>
      </c>
      <c r="N615" s="326"/>
      <c r="O615" s="326"/>
      <c r="P615" s="326"/>
      <c r="Q615" s="326"/>
      <c r="R615" s="332">
        <f t="shared" si="28"/>
        <v>2122.76</v>
      </c>
      <c r="S615" s="325">
        <v>379.82</v>
      </c>
      <c r="T615" s="332">
        <f t="shared" si="29"/>
        <v>1742.9400000000003</v>
      </c>
      <c r="U615" s="333"/>
      <c r="V615" s="325">
        <v>66.2</v>
      </c>
      <c r="W615" s="325">
        <v>2.57</v>
      </c>
      <c r="X615" s="325"/>
      <c r="Y615" s="325">
        <v>4.34</v>
      </c>
    </row>
    <row r="616" spans="1:25" ht="18.75" customHeight="1">
      <c r="A616" s="322" t="s">
        <v>2102</v>
      </c>
      <c r="B616" s="323" t="s">
        <v>2103</v>
      </c>
      <c r="C616" s="322" t="s">
        <v>2104</v>
      </c>
      <c r="D616" s="323" t="s">
        <v>465</v>
      </c>
      <c r="E616" s="324" t="s">
        <v>715</v>
      </c>
      <c r="F616" s="325">
        <v>1474.91</v>
      </c>
      <c r="G616" s="325"/>
      <c r="H616" s="326"/>
      <c r="I616" s="329">
        <v>3458</v>
      </c>
      <c r="J616" s="333"/>
      <c r="K616" s="329"/>
      <c r="L616" s="330"/>
      <c r="M616" s="331">
        <f t="shared" si="27"/>
        <v>4932.91</v>
      </c>
      <c r="N616" s="326"/>
      <c r="O616" s="326"/>
      <c r="P616" s="326"/>
      <c r="Q616" s="326"/>
      <c r="R616" s="332">
        <f t="shared" si="28"/>
        <v>4932.91</v>
      </c>
      <c r="S616" s="325">
        <v>441.82</v>
      </c>
      <c r="T616" s="332">
        <f t="shared" si="29"/>
        <v>4491.09</v>
      </c>
      <c r="U616" s="333"/>
      <c r="V616" s="325">
        <v>129.76</v>
      </c>
      <c r="W616" s="325"/>
      <c r="X616" s="325">
        <v>2.21</v>
      </c>
      <c r="Y616" s="325">
        <v>8.51</v>
      </c>
    </row>
    <row r="617" spans="1:25" ht="18.75" customHeight="1">
      <c r="A617" s="322" t="s">
        <v>2105</v>
      </c>
      <c r="B617" s="323" t="s">
        <v>2106</v>
      </c>
      <c r="C617" s="322" t="s">
        <v>2107</v>
      </c>
      <c r="D617" s="323" t="s">
        <v>203</v>
      </c>
      <c r="E617" s="324" t="s">
        <v>204</v>
      </c>
      <c r="F617" s="325">
        <v>801.57</v>
      </c>
      <c r="G617" s="325">
        <v>366.7</v>
      </c>
      <c r="H617" s="326"/>
      <c r="I617" s="329"/>
      <c r="J617" s="333"/>
      <c r="K617" s="329">
        <v>1118</v>
      </c>
      <c r="L617" s="330"/>
      <c r="M617" s="331">
        <f t="shared" si="27"/>
        <v>2286.27</v>
      </c>
      <c r="N617" s="326"/>
      <c r="O617" s="326"/>
      <c r="P617" s="326"/>
      <c r="Q617" s="326"/>
      <c r="R617" s="332">
        <f t="shared" si="28"/>
        <v>2286.27</v>
      </c>
      <c r="S617" s="325">
        <v>930.0699999999999</v>
      </c>
      <c r="T617" s="332">
        <f t="shared" si="29"/>
        <v>1356.2</v>
      </c>
      <c r="U617" s="333"/>
      <c r="V617" s="325">
        <v>71.18</v>
      </c>
      <c r="W617" s="325"/>
      <c r="X617" s="325">
        <v>1.2</v>
      </c>
      <c r="Y617" s="325">
        <v>4.67</v>
      </c>
    </row>
    <row r="618" spans="1:25" ht="18.75" customHeight="1">
      <c r="A618" s="322" t="s">
        <v>2108</v>
      </c>
      <c r="B618" s="323" t="s">
        <v>2109</v>
      </c>
      <c r="C618" s="322" t="s">
        <v>2110</v>
      </c>
      <c r="D618" s="323" t="s">
        <v>197</v>
      </c>
      <c r="E618" s="324" t="s">
        <v>204</v>
      </c>
      <c r="F618" s="325">
        <v>881.0000000000001</v>
      </c>
      <c r="G618" s="325">
        <v>505.38</v>
      </c>
      <c r="H618" s="326"/>
      <c r="I618" s="329"/>
      <c r="J618" s="333"/>
      <c r="K618" s="329">
        <v>1118</v>
      </c>
      <c r="L618" s="330"/>
      <c r="M618" s="331">
        <f t="shared" si="27"/>
        <v>2504.38</v>
      </c>
      <c r="N618" s="326"/>
      <c r="O618" s="326"/>
      <c r="P618" s="326"/>
      <c r="Q618" s="326"/>
      <c r="R618" s="332">
        <f t="shared" si="28"/>
        <v>2504.38</v>
      </c>
      <c r="S618" s="325">
        <v>107.96</v>
      </c>
      <c r="T618" s="332">
        <f t="shared" si="29"/>
        <v>2396.42</v>
      </c>
      <c r="U618" s="333"/>
      <c r="V618" s="325">
        <v>74.74</v>
      </c>
      <c r="W618" s="325">
        <v>2.93</v>
      </c>
      <c r="X618" s="325"/>
      <c r="Y618" s="325">
        <v>4.9</v>
      </c>
    </row>
    <row r="619" spans="1:25" ht="18.75" customHeight="1">
      <c r="A619" s="322" t="s">
        <v>2111</v>
      </c>
      <c r="B619" s="323" t="s">
        <v>2112</v>
      </c>
      <c r="C619" s="322" t="s">
        <v>2113</v>
      </c>
      <c r="D619" s="323" t="s">
        <v>192</v>
      </c>
      <c r="E619" s="324" t="s">
        <v>286</v>
      </c>
      <c r="F619" s="325">
        <v>923.18</v>
      </c>
      <c r="G619" s="325">
        <v>675.08</v>
      </c>
      <c r="H619" s="326"/>
      <c r="I619" s="329"/>
      <c r="J619" s="333"/>
      <c r="K619" s="329">
        <v>1118</v>
      </c>
      <c r="L619" s="330"/>
      <c r="M619" s="331">
        <f t="shared" si="27"/>
        <v>2716.26</v>
      </c>
      <c r="N619" s="326"/>
      <c r="O619" s="326"/>
      <c r="P619" s="326"/>
      <c r="Q619" s="326"/>
      <c r="R619" s="332">
        <f t="shared" si="28"/>
        <v>2716.26</v>
      </c>
      <c r="S619" s="325">
        <v>606.07</v>
      </c>
      <c r="T619" s="332">
        <f t="shared" si="29"/>
        <v>2110.19</v>
      </c>
      <c r="U619" s="333"/>
      <c r="V619" s="325">
        <v>80.32</v>
      </c>
      <c r="W619" s="325">
        <v>3.22</v>
      </c>
      <c r="X619" s="325"/>
      <c r="Y619" s="325">
        <v>5.27</v>
      </c>
    </row>
    <row r="620" spans="1:25" ht="18.75" customHeight="1">
      <c r="A620" s="322" t="s">
        <v>2114</v>
      </c>
      <c r="B620" s="323" t="s">
        <v>2115</v>
      </c>
      <c r="C620" s="322" t="s">
        <v>2116</v>
      </c>
      <c r="D620" s="323" t="s">
        <v>197</v>
      </c>
      <c r="E620" s="324" t="s">
        <v>249</v>
      </c>
      <c r="F620" s="325">
        <v>831.96</v>
      </c>
      <c r="G620" s="325">
        <v>47.56</v>
      </c>
      <c r="H620" s="326"/>
      <c r="I620" s="329"/>
      <c r="J620" s="333"/>
      <c r="K620" s="329">
        <v>1118</v>
      </c>
      <c r="L620" s="330"/>
      <c r="M620" s="331">
        <f t="shared" si="27"/>
        <v>1997.52</v>
      </c>
      <c r="N620" s="326"/>
      <c r="O620" s="326"/>
      <c r="P620" s="326"/>
      <c r="Q620" s="326"/>
      <c r="R620" s="332">
        <f t="shared" si="28"/>
        <v>1997.52</v>
      </c>
      <c r="S620" s="325">
        <v>580.16</v>
      </c>
      <c r="T620" s="332">
        <f t="shared" si="29"/>
        <v>1417.3600000000001</v>
      </c>
      <c r="U620" s="333"/>
      <c r="V620" s="325">
        <v>73.46</v>
      </c>
      <c r="W620" s="325">
        <v>2.9</v>
      </c>
      <c r="X620" s="325"/>
      <c r="Y620" s="325">
        <v>4.82</v>
      </c>
    </row>
    <row r="621" spans="1:25" ht="18.75" customHeight="1">
      <c r="A621" s="322" t="s">
        <v>2117</v>
      </c>
      <c r="B621" s="323" t="s">
        <v>2118</v>
      </c>
      <c r="C621" s="322" t="s">
        <v>2119</v>
      </c>
      <c r="D621" s="323" t="s">
        <v>197</v>
      </c>
      <c r="E621" s="324" t="s">
        <v>204</v>
      </c>
      <c r="F621" s="325">
        <v>819.71</v>
      </c>
      <c r="G621" s="325">
        <v>529.16</v>
      </c>
      <c r="H621" s="326"/>
      <c r="I621" s="329"/>
      <c r="J621" s="333"/>
      <c r="K621" s="329">
        <v>1118</v>
      </c>
      <c r="L621" s="330"/>
      <c r="M621" s="331">
        <f t="shared" si="27"/>
        <v>2466.87</v>
      </c>
      <c r="N621" s="326"/>
      <c r="O621" s="326"/>
      <c r="P621" s="326"/>
      <c r="Q621" s="326"/>
      <c r="R621" s="332">
        <f t="shared" si="28"/>
        <v>2466.87</v>
      </c>
      <c r="S621" s="325">
        <v>1353.39</v>
      </c>
      <c r="T621" s="332">
        <f t="shared" si="29"/>
        <v>1113.4799999999998</v>
      </c>
      <c r="U621" s="333"/>
      <c r="V621" s="325">
        <v>72.81</v>
      </c>
      <c r="W621" s="325">
        <v>2.86</v>
      </c>
      <c r="X621" s="325"/>
      <c r="Y621" s="325">
        <v>4.77</v>
      </c>
    </row>
    <row r="622" spans="1:25" ht="18.75" customHeight="1">
      <c r="A622" s="322" t="s">
        <v>2120</v>
      </c>
      <c r="B622" s="323" t="s">
        <v>2121</v>
      </c>
      <c r="C622" s="322" t="s">
        <v>2122</v>
      </c>
      <c r="D622" s="323" t="s">
        <v>197</v>
      </c>
      <c r="E622" s="324" t="s">
        <v>204</v>
      </c>
      <c r="F622" s="325">
        <v>799.78</v>
      </c>
      <c r="G622" s="325">
        <v>551.94</v>
      </c>
      <c r="H622" s="326"/>
      <c r="I622" s="329"/>
      <c r="J622" s="333"/>
      <c r="K622" s="329">
        <v>1118</v>
      </c>
      <c r="L622" s="330"/>
      <c r="M622" s="331">
        <f t="shared" si="27"/>
        <v>2469.7200000000003</v>
      </c>
      <c r="N622" s="326"/>
      <c r="O622" s="326"/>
      <c r="P622" s="326"/>
      <c r="Q622" s="326"/>
      <c r="R622" s="332">
        <f t="shared" si="28"/>
        <v>2469.7200000000003</v>
      </c>
      <c r="S622" s="325">
        <v>833.71</v>
      </c>
      <c r="T622" s="332">
        <f t="shared" si="29"/>
        <v>1636.0100000000002</v>
      </c>
      <c r="U622" s="328"/>
      <c r="V622" s="325">
        <v>71.02</v>
      </c>
      <c r="W622" s="325">
        <v>2.79</v>
      </c>
      <c r="X622" s="325"/>
      <c r="Y622" s="325">
        <v>4.66</v>
      </c>
    </row>
    <row r="623" spans="1:25" ht="18.75" customHeight="1">
      <c r="A623" s="322" t="s">
        <v>2123</v>
      </c>
      <c r="B623" s="323" t="s">
        <v>2124</v>
      </c>
      <c r="C623" s="322" t="s">
        <v>2125</v>
      </c>
      <c r="D623" s="323" t="s">
        <v>192</v>
      </c>
      <c r="E623" s="324" t="s">
        <v>966</v>
      </c>
      <c r="F623" s="325">
        <v>885.1300000000001</v>
      </c>
      <c r="G623" s="325"/>
      <c r="H623" s="326"/>
      <c r="I623" s="329">
        <v>1118</v>
      </c>
      <c r="J623" s="333"/>
      <c r="K623" s="329"/>
      <c r="L623" s="330"/>
      <c r="M623" s="331">
        <f t="shared" si="27"/>
        <v>2003.13</v>
      </c>
      <c r="N623" s="326"/>
      <c r="O623" s="326"/>
      <c r="P623" s="326"/>
      <c r="Q623" s="326"/>
      <c r="R623" s="332">
        <f t="shared" si="28"/>
        <v>2003.13</v>
      </c>
      <c r="S623" s="325">
        <v>1229.91</v>
      </c>
      <c r="T623" s="332">
        <f t="shared" si="29"/>
        <v>773.22</v>
      </c>
      <c r="U623" s="328"/>
      <c r="V623" s="325">
        <v>76.54</v>
      </c>
      <c r="W623" s="325"/>
      <c r="X623" s="325">
        <v>1.32</v>
      </c>
      <c r="Y623" s="325">
        <v>5.02</v>
      </c>
    </row>
    <row r="624" spans="1:25" ht="18.75" customHeight="1">
      <c r="A624" s="322" t="s">
        <v>2126</v>
      </c>
      <c r="B624" s="323" t="s">
        <v>2127</v>
      </c>
      <c r="C624" s="322" t="s">
        <v>2128</v>
      </c>
      <c r="D624" s="323" t="s">
        <v>2129</v>
      </c>
      <c r="E624" s="324" t="s">
        <v>2130</v>
      </c>
      <c r="F624" s="325">
        <v>34.7</v>
      </c>
      <c r="G624" s="325"/>
      <c r="H624" s="326"/>
      <c r="I624" s="329">
        <v>1118</v>
      </c>
      <c r="J624" s="333"/>
      <c r="K624" s="329"/>
      <c r="L624" s="330"/>
      <c r="M624" s="331">
        <f t="shared" si="27"/>
        <v>1152.7</v>
      </c>
      <c r="N624" s="326"/>
      <c r="O624" s="326"/>
      <c r="P624" s="326"/>
      <c r="Q624" s="326"/>
      <c r="R624" s="332">
        <f t="shared" si="28"/>
        <v>1152.7</v>
      </c>
      <c r="S624" s="325">
        <v>0</v>
      </c>
      <c r="T624" s="332">
        <f t="shared" si="29"/>
        <v>1152.7</v>
      </c>
      <c r="U624" s="328"/>
      <c r="V624" s="325"/>
      <c r="W624" s="325"/>
      <c r="X624" s="325"/>
      <c r="Y624" s="325"/>
    </row>
    <row r="625" spans="1:25" ht="18.75" customHeight="1">
      <c r="A625" s="322" t="s">
        <v>2131</v>
      </c>
      <c r="B625" s="323" t="s">
        <v>2132</v>
      </c>
      <c r="C625" s="322" t="s">
        <v>2133</v>
      </c>
      <c r="D625" s="323" t="s">
        <v>253</v>
      </c>
      <c r="E625" s="324" t="s">
        <v>254</v>
      </c>
      <c r="F625" s="325">
        <v>3877.9599999999996</v>
      </c>
      <c r="G625" s="325"/>
      <c r="H625" s="326"/>
      <c r="I625" s="329"/>
      <c r="J625" s="333"/>
      <c r="K625" s="329">
        <v>1118</v>
      </c>
      <c r="L625" s="330"/>
      <c r="M625" s="331">
        <f t="shared" si="27"/>
        <v>4995.959999999999</v>
      </c>
      <c r="N625" s="326"/>
      <c r="O625" s="326"/>
      <c r="P625" s="326"/>
      <c r="Q625" s="326"/>
      <c r="R625" s="332">
        <f t="shared" si="28"/>
        <v>4995.959999999999</v>
      </c>
      <c r="S625" s="325">
        <v>191.1</v>
      </c>
      <c r="T625" s="332">
        <f t="shared" si="29"/>
        <v>4804.859999999999</v>
      </c>
      <c r="U625" s="333"/>
      <c r="V625" s="325">
        <v>79.33</v>
      </c>
      <c r="W625" s="325">
        <v>3.21</v>
      </c>
      <c r="X625" s="325"/>
      <c r="Y625" s="325">
        <v>5.2</v>
      </c>
    </row>
    <row r="626" spans="1:25" ht="18.75" customHeight="1">
      <c r="A626" s="322" t="s">
        <v>2134</v>
      </c>
      <c r="B626" s="323" t="s">
        <v>2135</v>
      </c>
      <c r="C626" s="322" t="s">
        <v>2136</v>
      </c>
      <c r="D626" s="323" t="s">
        <v>208</v>
      </c>
      <c r="E626" s="324" t="s">
        <v>225</v>
      </c>
      <c r="F626" s="325">
        <v>784.08</v>
      </c>
      <c r="G626" s="325">
        <v>289.25</v>
      </c>
      <c r="H626" s="326"/>
      <c r="I626" s="327"/>
      <c r="J626" s="328"/>
      <c r="K626" s="329">
        <v>1118</v>
      </c>
      <c r="L626" s="330"/>
      <c r="M626" s="331">
        <f t="shared" si="27"/>
        <v>2191.33</v>
      </c>
      <c r="N626" s="326"/>
      <c r="O626" s="326"/>
      <c r="P626" s="326"/>
      <c r="Q626" s="326"/>
      <c r="R626" s="332">
        <f t="shared" si="28"/>
        <v>2191.33</v>
      </c>
      <c r="S626" s="325">
        <v>749.72</v>
      </c>
      <c r="T626" s="332">
        <f t="shared" si="29"/>
        <v>1441.61</v>
      </c>
      <c r="U626" s="333"/>
      <c r="V626" s="325">
        <v>70.29</v>
      </c>
      <c r="W626" s="325">
        <v>2.73</v>
      </c>
      <c r="X626" s="325"/>
      <c r="Y626" s="325">
        <v>4.61</v>
      </c>
    </row>
    <row r="627" spans="1:25" ht="18.75" customHeight="1">
      <c r="A627" s="322" t="s">
        <v>2137</v>
      </c>
      <c r="B627" s="323" t="s">
        <v>2138</v>
      </c>
      <c r="C627" s="322" t="s">
        <v>2139</v>
      </c>
      <c r="D627" s="323" t="s">
        <v>245</v>
      </c>
      <c r="E627" s="324" t="s">
        <v>204</v>
      </c>
      <c r="F627" s="325">
        <v>845.45</v>
      </c>
      <c r="G627" s="325"/>
      <c r="H627" s="326"/>
      <c r="I627" s="329">
        <v>2458</v>
      </c>
      <c r="J627" s="333"/>
      <c r="K627" s="329"/>
      <c r="L627" s="330"/>
      <c r="M627" s="331">
        <f t="shared" si="27"/>
        <v>3303.45</v>
      </c>
      <c r="N627" s="326"/>
      <c r="O627" s="326"/>
      <c r="P627" s="326"/>
      <c r="Q627" s="326"/>
      <c r="R627" s="332">
        <f t="shared" si="28"/>
        <v>3303.45</v>
      </c>
      <c r="S627" s="325">
        <v>1117.52</v>
      </c>
      <c r="T627" s="332">
        <f t="shared" si="29"/>
        <v>2185.93</v>
      </c>
      <c r="U627" s="328"/>
      <c r="V627" s="325">
        <v>75.13</v>
      </c>
      <c r="W627" s="325"/>
      <c r="X627" s="325">
        <v>1.26</v>
      </c>
      <c r="Y627" s="325">
        <v>4.93</v>
      </c>
    </row>
    <row r="628" spans="1:25" ht="18.75" customHeight="1">
      <c r="A628" s="322" t="s">
        <v>2140</v>
      </c>
      <c r="B628" s="323" t="s">
        <v>2141</v>
      </c>
      <c r="C628" s="322" t="s">
        <v>2142</v>
      </c>
      <c r="D628" s="323" t="s">
        <v>235</v>
      </c>
      <c r="E628" s="324" t="s">
        <v>236</v>
      </c>
      <c r="F628" s="325">
        <v>790.72</v>
      </c>
      <c r="G628" s="325"/>
      <c r="H628" s="326"/>
      <c r="I628" s="329"/>
      <c r="J628" s="333"/>
      <c r="K628" s="329">
        <v>1118</v>
      </c>
      <c r="L628" s="330"/>
      <c r="M628" s="331">
        <f t="shared" si="27"/>
        <v>1908.72</v>
      </c>
      <c r="N628" s="326"/>
      <c r="O628" s="326"/>
      <c r="P628" s="326"/>
      <c r="Q628" s="326"/>
      <c r="R628" s="332">
        <f t="shared" si="28"/>
        <v>1908.72</v>
      </c>
      <c r="S628" s="325">
        <v>201.39</v>
      </c>
      <c r="T628" s="332">
        <f t="shared" si="29"/>
        <v>1707.33</v>
      </c>
      <c r="U628" s="333"/>
      <c r="V628" s="325">
        <v>70.89</v>
      </c>
      <c r="W628" s="325">
        <v>2.76</v>
      </c>
      <c r="X628" s="325"/>
      <c r="Y628" s="325">
        <v>4.65</v>
      </c>
    </row>
    <row r="629" spans="1:25" ht="18.75" customHeight="1">
      <c r="A629" s="322" t="s">
        <v>2143</v>
      </c>
      <c r="B629" s="323" t="s">
        <v>2144</v>
      </c>
      <c r="C629" s="322" t="s">
        <v>2145</v>
      </c>
      <c r="D629" s="323" t="s">
        <v>290</v>
      </c>
      <c r="E629" s="324" t="s">
        <v>209</v>
      </c>
      <c r="F629" s="325">
        <v>808.2700000000001</v>
      </c>
      <c r="G629" s="325">
        <v>405.26</v>
      </c>
      <c r="H629" s="326"/>
      <c r="I629" s="329"/>
      <c r="J629" s="333"/>
      <c r="K629" s="329">
        <v>1118</v>
      </c>
      <c r="L629" s="330"/>
      <c r="M629" s="331">
        <f t="shared" si="27"/>
        <v>2331.53</v>
      </c>
      <c r="N629" s="326"/>
      <c r="O629" s="326"/>
      <c r="P629" s="326"/>
      <c r="Q629" s="326"/>
      <c r="R629" s="332">
        <f t="shared" si="28"/>
        <v>2331.53</v>
      </c>
      <c r="S629" s="325">
        <v>558.22</v>
      </c>
      <c r="T629" s="332">
        <f t="shared" si="29"/>
        <v>1773.3100000000002</v>
      </c>
      <c r="U629" s="333"/>
      <c r="V629" s="325">
        <v>72.23</v>
      </c>
      <c r="W629" s="325">
        <v>2.82</v>
      </c>
      <c r="X629" s="325"/>
      <c r="Y629" s="325">
        <v>4.74</v>
      </c>
    </row>
    <row r="630" spans="1:25" ht="18.75" customHeight="1">
      <c r="A630" s="322" t="s">
        <v>2146</v>
      </c>
      <c r="B630" s="323" t="s">
        <v>2147</v>
      </c>
      <c r="C630" s="322" t="s">
        <v>2148</v>
      </c>
      <c r="D630" s="323" t="s">
        <v>290</v>
      </c>
      <c r="E630" s="324" t="s">
        <v>236</v>
      </c>
      <c r="F630" s="325">
        <v>774.69</v>
      </c>
      <c r="G630" s="325"/>
      <c r="H630" s="326"/>
      <c r="I630" s="329"/>
      <c r="J630" s="333"/>
      <c r="K630" s="329">
        <v>1118</v>
      </c>
      <c r="L630" s="330"/>
      <c r="M630" s="331">
        <f t="shared" si="27"/>
        <v>1892.69</v>
      </c>
      <c r="N630" s="326"/>
      <c r="O630" s="326"/>
      <c r="P630" s="326"/>
      <c r="Q630" s="326"/>
      <c r="R630" s="332">
        <f t="shared" si="28"/>
        <v>1892.69</v>
      </c>
      <c r="S630" s="325">
        <v>1325.31</v>
      </c>
      <c r="T630" s="332">
        <f t="shared" si="29"/>
        <v>567.3800000000001</v>
      </c>
      <c r="U630" s="333"/>
      <c r="V630" s="325">
        <v>69.44</v>
      </c>
      <c r="W630" s="325">
        <v>2.7</v>
      </c>
      <c r="X630" s="325"/>
      <c r="Y630" s="325">
        <v>4.55</v>
      </c>
    </row>
    <row r="631" spans="1:25" ht="18.75" customHeight="1">
      <c r="A631" s="322" t="s">
        <v>2149</v>
      </c>
      <c r="B631" s="323" t="s">
        <v>2150</v>
      </c>
      <c r="C631" s="322" t="s">
        <v>2151</v>
      </c>
      <c r="D631" s="323" t="s">
        <v>197</v>
      </c>
      <c r="E631" s="324" t="s">
        <v>259</v>
      </c>
      <c r="F631" s="325">
        <v>836.85</v>
      </c>
      <c r="G631" s="325">
        <v>483.6</v>
      </c>
      <c r="H631" s="326"/>
      <c r="I631" s="329"/>
      <c r="J631" s="333"/>
      <c r="K631" s="329">
        <v>1118</v>
      </c>
      <c r="L631" s="330"/>
      <c r="M631" s="331">
        <f t="shared" si="27"/>
        <v>2438.45</v>
      </c>
      <c r="N631" s="326"/>
      <c r="O631" s="326"/>
      <c r="P631" s="326"/>
      <c r="Q631" s="326"/>
      <c r="R631" s="332">
        <f t="shared" si="28"/>
        <v>2438.45</v>
      </c>
      <c r="S631" s="325">
        <v>121.1</v>
      </c>
      <c r="T631" s="332">
        <f t="shared" si="29"/>
        <v>2317.35</v>
      </c>
      <c r="U631" s="333"/>
      <c r="V631" s="325">
        <v>73.45</v>
      </c>
      <c r="W631" s="325">
        <v>2.92</v>
      </c>
      <c r="X631" s="325"/>
      <c r="Y631" s="325">
        <v>4.82</v>
      </c>
    </row>
    <row r="632" spans="1:25" ht="18.75" customHeight="1">
      <c r="A632" s="322" t="s">
        <v>2152</v>
      </c>
      <c r="B632" s="323" t="s">
        <v>2153</v>
      </c>
      <c r="C632" s="322" t="s">
        <v>2154</v>
      </c>
      <c r="D632" s="323" t="s">
        <v>360</v>
      </c>
      <c r="E632" s="324" t="s">
        <v>204</v>
      </c>
      <c r="F632" s="325">
        <v>844.98</v>
      </c>
      <c r="G632" s="325"/>
      <c r="H632" s="326"/>
      <c r="I632" s="329"/>
      <c r="J632" s="333"/>
      <c r="K632" s="329">
        <v>1118</v>
      </c>
      <c r="L632" s="330"/>
      <c r="M632" s="331">
        <f t="shared" si="27"/>
        <v>1962.98</v>
      </c>
      <c r="N632" s="326"/>
      <c r="O632" s="326"/>
      <c r="P632" s="326"/>
      <c r="Q632" s="326"/>
      <c r="R632" s="332">
        <f t="shared" si="28"/>
        <v>1962.98</v>
      </c>
      <c r="S632" s="325">
        <v>1142.49</v>
      </c>
      <c r="T632" s="332">
        <f t="shared" si="29"/>
        <v>820.49</v>
      </c>
      <c r="U632" s="333"/>
      <c r="V632" s="325">
        <v>75.09</v>
      </c>
      <c r="W632" s="325"/>
      <c r="X632" s="325">
        <v>1.26</v>
      </c>
      <c r="Y632" s="325">
        <v>4.92</v>
      </c>
    </row>
    <row r="633" spans="1:25" ht="18.75" customHeight="1">
      <c r="A633" s="322" t="s">
        <v>2155</v>
      </c>
      <c r="B633" s="323" t="s">
        <v>2156</v>
      </c>
      <c r="C633" s="322" t="s">
        <v>2157</v>
      </c>
      <c r="D633" s="323" t="s">
        <v>219</v>
      </c>
      <c r="E633" s="324" t="s">
        <v>259</v>
      </c>
      <c r="F633" s="325">
        <v>782.9200000000001</v>
      </c>
      <c r="G633" s="325"/>
      <c r="H633" s="326"/>
      <c r="I633" s="329"/>
      <c r="J633" s="333"/>
      <c r="K633" s="329"/>
      <c r="L633" s="330"/>
      <c r="M633" s="331">
        <f t="shared" si="27"/>
        <v>782.9200000000001</v>
      </c>
      <c r="N633" s="326"/>
      <c r="O633" s="326"/>
      <c r="P633" s="326"/>
      <c r="Q633" s="326"/>
      <c r="R633" s="332">
        <f t="shared" si="28"/>
        <v>782.9200000000001</v>
      </c>
      <c r="S633" s="325">
        <v>132.3</v>
      </c>
      <c r="T633" s="332">
        <f t="shared" si="29"/>
        <v>650.6200000000001</v>
      </c>
      <c r="U633" s="333"/>
      <c r="V633" s="325">
        <v>67.5</v>
      </c>
      <c r="W633" s="325"/>
      <c r="X633" s="325">
        <v>1.11</v>
      </c>
      <c r="Y633" s="325">
        <v>4.28</v>
      </c>
    </row>
    <row r="634" spans="1:25" ht="18.75" customHeight="1">
      <c r="A634" s="322" t="s">
        <v>2158</v>
      </c>
      <c r="B634" s="323" t="s">
        <v>2159</v>
      </c>
      <c r="C634" s="322" t="s">
        <v>2160</v>
      </c>
      <c r="D634" s="323" t="s">
        <v>208</v>
      </c>
      <c r="E634" s="324" t="s">
        <v>209</v>
      </c>
      <c r="F634" s="325">
        <v>776.4300000000001</v>
      </c>
      <c r="G634" s="325"/>
      <c r="H634" s="326"/>
      <c r="I634" s="329"/>
      <c r="J634" s="333"/>
      <c r="K634" s="329">
        <v>1118</v>
      </c>
      <c r="L634" s="330"/>
      <c r="M634" s="331">
        <f t="shared" si="27"/>
        <v>1894.43</v>
      </c>
      <c r="N634" s="326"/>
      <c r="O634" s="326"/>
      <c r="P634" s="326"/>
      <c r="Q634" s="326"/>
      <c r="R634" s="332">
        <f t="shared" si="28"/>
        <v>1894.43</v>
      </c>
      <c r="S634" s="325">
        <v>1310.74</v>
      </c>
      <c r="T634" s="332">
        <f t="shared" si="29"/>
        <v>583.69</v>
      </c>
      <c r="U634" s="333"/>
      <c r="V634" s="325">
        <v>69.37</v>
      </c>
      <c r="W634" s="325">
        <v>2.71</v>
      </c>
      <c r="X634" s="325"/>
      <c r="Y634" s="325">
        <v>4.55</v>
      </c>
    </row>
    <row r="635" spans="1:25" ht="18.75" customHeight="1">
      <c r="A635" s="322" t="s">
        <v>2161</v>
      </c>
      <c r="B635" s="323" t="s">
        <v>2162</v>
      </c>
      <c r="C635" s="322" t="s">
        <v>2163</v>
      </c>
      <c r="D635" s="323" t="s">
        <v>2164</v>
      </c>
      <c r="E635" s="324" t="s">
        <v>329</v>
      </c>
      <c r="F635" s="325">
        <v>755.21</v>
      </c>
      <c r="G635" s="325">
        <v>300.82</v>
      </c>
      <c r="H635" s="326"/>
      <c r="I635" s="329"/>
      <c r="J635" s="333"/>
      <c r="K635" s="329">
        <v>1118</v>
      </c>
      <c r="L635" s="330"/>
      <c r="M635" s="331">
        <f t="shared" si="27"/>
        <v>2174.0299999999997</v>
      </c>
      <c r="N635" s="326"/>
      <c r="O635" s="326"/>
      <c r="P635" s="326"/>
      <c r="Q635" s="326"/>
      <c r="R635" s="332">
        <f t="shared" si="28"/>
        <v>2174.0299999999997</v>
      </c>
      <c r="S635" s="325">
        <v>944.4499999999999</v>
      </c>
      <c r="T635" s="332">
        <f t="shared" si="29"/>
        <v>1229.58</v>
      </c>
      <c r="U635" s="328"/>
      <c r="V635" s="325">
        <v>67.69</v>
      </c>
      <c r="W635" s="325">
        <v>2.63</v>
      </c>
      <c r="X635" s="325"/>
      <c r="Y635" s="325">
        <v>4.44</v>
      </c>
    </row>
    <row r="636" spans="1:25" ht="18.75" customHeight="1">
      <c r="A636" s="322" t="s">
        <v>2165</v>
      </c>
      <c r="B636" s="323" t="s">
        <v>2166</v>
      </c>
      <c r="C636" s="322" t="s">
        <v>2167</v>
      </c>
      <c r="D636" s="323" t="s">
        <v>192</v>
      </c>
      <c r="E636" s="324" t="s">
        <v>193</v>
      </c>
      <c r="F636" s="325">
        <v>883.3100000000001</v>
      </c>
      <c r="G636" s="325">
        <v>675.08</v>
      </c>
      <c r="H636" s="326"/>
      <c r="I636" s="329"/>
      <c r="J636" s="333"/>
      <c r="K636" s="329">
        <v>1118</v>
      </c>
      <c r="L636" s="330"/>
      <c r="M636" s="331">
        <f t="shared" si="27"/>
        <v>2676.3900000000003</v>
      </c>
      <c r="N636" s="326"/>
      <c r="O636" s="326"/>
      <c r="P636" s="326"/>
      <c r="Q636" s="326"/>
      <c r="R636" s="332">
        <f t="shared" si="28"/>
        <v>2676.3900000000003</v>
      </c>
      <c r="S636" s="325">
        <v>1203.51</v>
      </c>
      <c r="T636" s="332">
        <f t="shared" si="29"/>
        <v>1472.8800000000003</v>
      </c>
      <c r="U636" s="328"/>
      <c r="V636" s="325">
        <v>77.09</v>
      </c>
      <c r="W636" s="325">
        <v>3.08</v>
      </c>
      <c r="X636" s="325"/>
      <c r="Y636" s="325">
        <v>5.05</v>
      </c>
    </row>
    <row r="637" spans="1:25" ht="18.75" customHeight="1">
      <c r="A637" s="322" t="s">
        <v>2168</v>
      </c>
      <c r="B637" s="323" t="s">
        <v>2169</v>
      </c>
      <c r="C637" s="322" t="s">
        <v>2170</v>
      </c>
      <c r="D637" s="323" t="s">
        <v>197</v>
      </c>
      <c r="E637" s="324" t="s">
        <v>249</v>
      </c>
      <c r="F637" s="325">
        <v>834.72</v>
      </c>
      <c r="G637" s="325">
        <v>562.83</v>
      </c>
      <c r="H637" s="326"/>
      <c r="I637" s="329"/>
      <c r="J637" s="333"/>
      <c r="K637" s="329">
        <v>1118</v>
      </c>
      <c r="L637" s="330"/>
      <c r="M637" s="331">
        <f t="shared" si="27"/>
        <v>2515.55</v>
      </c>
      <c r="N637" s="326"/>
      <c r="O637" s="326"/>
      <c r="P637" s="326"/>
      <c r="Q637" s="326"/>
      <c r="R637" s="332">
        <f t="shared" si="28"/>
        <v>2515.55</v>
      </c>
      <c r="S637" s="325">
        <v>1338.79</v>
      </c>
      <c r="T637" s="332">
        <f t="shared" si="29"/>
        <v>1176.7600000000002</v>
      </c>
      <c r="U637" s="333"/>
      <c r="V637" s="325">
        <v>73.71</v>
      </c>
      <c r="W637" s="325">
        <v>2.91</v>
      </c>
      <c r="X637" s="325"/>
      <c r="Y637" s="325">
        <v>4.83</v>
      </c>
    </row>
    <row r="638" spans="1:25" ht="18.75" customHeight="1">
      <c r="A638" s="322" t="s">
        <v>2171</v>
      </c>
      <c r="B638" s="323" t="s">
        <v>2172</v>
      </c>
      <c r="C638" s="322" t="s">
        <v>2173</v>
      </c>
      <c r="D638" s="323" t="s">
        <v>235</v>
      </c>
      <c r="E638" s="324" t="s">
        <v>236</v>
      </c>
      <c r="F638" s="325">
        <v>793.1</v>
      </c>
      <c r="G638" s="325">
        <v>500.38</v>
      </c>
      <c r="H638" s="326"/>
      <c r="I638" s="329"/>
      <c r="J638" s="333"/>
      <c r="K638" s="329">
        <v>1118</v>
      </c>
      <c r="L638" s="330"/>
      <c r="M638" s="331">
        <f t="shared" si="27"/>
        <v>2411.48</v>
      </c>
      <c r="N638" s="326"/>
      <c r="O638" s="326"/>
      <c r="P638" s="326"/>
      <c r="Q638" s="326"/>
      <c r="R638" s="332">
        <f t="shared" si="28"/>
        <v>2411.48</v>
      </c>
      <c r="S638" s="325">
        <v>326.28000000000003</v>
      </c>
      <c r="T638" s="332">
        <f t="shared" si="29"/>
        <v>2085.2</v>
      </c>
      <c r="U638" s="333"/>
      <c r="V638" s="325">
        <v>71.1</v>
      </c>
      <c r="W638" s="325">
        <v>2.77</v>
      </c>
      <c r="X638" s="325"/>
      <c r="Y638" s="325">
        <v>4.66</v>
      </c>
    </row>
    <row r="639" spans="1:25" ht="18.75" customHeight="1">
      <c r="A639" s="322" t="s">
        <v>2174</v>
      </c>
      <c r="B639" s="323" t="s">
        <v>2175</v>
      </c>
      <c r="C639" s="322" t="s">
        <v>2176</v>
      </c>
      <c r="D639" s="323" t="s">
        <v>230</v>
      </c>
      <c r="E639" s="324" t="s">
        <v>269</v>
      </c>
      <c r="F639" s="325">
        <v>991.9599999999999</v>
      </c>
      <c r="G639" s="325">
        <v>517.4</v>
      </c>
      <c r="H639" s="326"/>
      <c r="I639" s="329"/>
      <c r="J639" s="333"/>
      <c r="K639" s="329">
        <v>1118</v>
      </c>
      <c r="L639" s="330"/>
      <c r="M639" s="331">
        <f t="shared" si="27"/>
        <v>2627.3599999999997</v>
      </c>
      <c r="N639" s="326"/>
      <c r="O639" s="326"/>
      <c r="P639" s="326"/>
      <c r="Q639" s="326"/>
      <c r="R639" s="332">
        <f t="shared" si="28"/>
        <v>2627.3599999999997</v>
      </c>
      <c r="S639" s="325">
        <v>133.16</v>
      </c>
      <c r="T639" s="332">
        <f t="shared" si="29"/>
        <v>2494.2</v>
      </c>
      <c r="U639" s="333"/>
      <c r="V639" s="325">
        <v>81.35</v>
      </c>
      <c r="W639" s="325">
        <v>3.29</v>
      </c>
      <c r="X639" s="325"/>
      <c r="Y639" s="325">
        <v>5.33</v>
      </c>
    </row>
    <row r="640" spans="1:25" ht="18.75" customHeight="1">
      <c r="A640" s="322" t="s">
        <v>2177</v>
      </c>
      <c r="B640" s="323" t="s">
        <v>2178</v>
      </c>
      <c r="C640" s="322" t="s">
        <v>2179</v>
      </c>
      <c r="D640" s="323" t="s">
        <v>197</v>
      </c>
      <c r="E640" s="324" t="s">
        <v>204</v>
      </c>
      <c r="F640" s="325">
        <v>1339.83</v>
      </c>
      <c r="G640" s="325"/>
      <c r="H640" s="326"/>
      <c r="I640" s="327"/>
      <c r="J640" s="328"/>
      <c r="K640" s="329">
        <v>1118</v>
      </c>
      <c r="L640" s="330"/>
      <c r="M640" s="331">
        <f t="shared" si="27"/>
        <v>2457.83</v>
      </c>
      <c r="N640" s="326"/>
      <c r="O640" s="326"/>
      <c r="P640" s="326"/>
      <c r="Q640" s="326"/>
      <c r="R640" s="332">
        <f t="shared" si="28"/>
        <v>2457.83</v>
      </c>
      <c r="S640" s="325">
        <v>669.9200000000001</v>
      </c>
      <c r="T640" s="332">
        <f t="shared" si="29"/>
        <v>1787.9099999999999</v>
      </c>
      <c r="U640" s="333"/>
      <c r="V640" s="325">
        <v>120.58</v>
      </c>
      <c r="W640" s="325">
        <v>4.69</v>
      </c>
      <c r="X640" s="325"/>
      <c r="Y640" s="325">
        <v>7.9</v>
      </c>
    </row>
    <row r="641" spans="1:25" ht="18.75" customHeight="1">
      <c r="A641" s="322" t="s">
        <v>2180</v>
      </c>
      <c r="B641" s="323" t="s">
        <v>2181</v>
      </c>
      <c r="C641" s="322" t="s">
        <v>2182</v>
      </c>
      <c r="D641" s="323" t="s">
        <v>197</v>
      </c>
      <c r="E641" s="324" t="s">
        <v>249</v>
      </c>
      <c r="F641" s="325">
        <v>834.72</v>
      </c>
      <c r="G641" s="325">
        <v>551.94</v>
      </c>
      <c r="H641" s="326"/>
      <c r="I641" s="329"/>
      <c r="J641" s="333"/>
      <c r="K641" s="329">
        <v>1118</v>
      </c>
      <c r="L641" s="330"/>
      <c r="M641" s="331">
        <f t="shared" si="27"/>
        <v>2504.66</v>
      </c>
      <c r="N641" s="326"/>
      <c r="O641" s="326"/>
      <c r="P641" s="326"/>
      <c r="Q641" s="326"/>
      <c r="R641" s="332">
        <f t="shared" si="28"/>
        <v>2504.66</v>
      </c>
      <c r="S641" s="325">
        <v>115.2</v>
      </c>
      <c r="T641" s="332">
        <f t="shared" si="29"/>
        <v>2389.46</v>
      </c>
      <c r="U641" s="328" t="s">
        <v>2183</v>
      </c>
      <c r="V641" s="325">
        <v>73.71</v>
      </c>
      <c r="W641" s="325">
        <v>2.91</v>
      </c>
      <c r="X641" s="325"/>
      <c r="Y641" s="325">
        <v>4.83</v>
      </c>
    </row>
    <row r="642" spans="1:25" ht="18.75" customHeight="1">
      <c r="A642" s="322" t="s">
        <v>2184</v>
      </c>
      <c r="B642" s="323" t="s">
        <v>2185</v>
      </c>
      <c r="C642" s="322" t="s">
        <v>2186</v>
      </c>
      <c r="D642" s="323" t="s">
        <v>197</v>
      </c>
      <c r="E642" s="324" t="s">
        <v>259</v>
      </c>
      <c r="F642" s="325">
        <v>856.1100000000001</v>
      </c>
      <c r="G642" s="325">
        <v>551.94</v>
      </c>
      <c r="H642" s="326"/>
      <c r="I642" s="329"/>
      <c r="J642" s="333"/>
      <c r="K642" s="329">
        <v>1118</v>
      </c>
      <c r="L642" s="330"/>
      <c r="M642" s="331">
        <f t="shared" si="27"/>
        <v>2526.05</v>
      </c>
      <c r="N642" s="326"/>
      <c r="O642" s="326"/>
      <c r="P642" s="326"/>
      <c r="Q642" s="326"/>
      <c r="R642" s="332">
        <f t="shared" si="28"/>
        <v>2526.05</v>
      </c>
      <c r="S642" s="325">
        <v>225.82999999999998</v>
      </c>
      <c r="T642" s="332">
        <f t="shared" si="29"/>
        <v>2300.2200000000003</v>
      </c>
      <c r="U642" s="328"/>
      <c r="V642" s="325">
        <v>75.19</v>
      </c>
      <c r="W642" s="325">
        <v>2.99</v>
      </c>
      <c r="X642" s="325"/>
      <c r="Y642" s="325">
        <v>4.93</v>
      </c>
    </row>
    <row r="643" spans="1:25" ht="18.75" customHeight="1">
      <c r="A643" s="322" t="s">
        <v>2187</v>
      </c>
      <c r="B643" s="323" t="s">
        <v>2188</v>
      </c>
      <c r="C643" s="322" t="s">
        <v>2189</v>
      </c>
      <c r="D643" s="323" t="s">
        <v>188</v>
      </c>
      <c r="E643" s="324" t="s">
        <v>364</v>
      </c>
      <c r="F643" s="325">
        <v>3731.34</v>
      </c>
      <c r="G643" s="325"/>
      <c r="H643" s="326"/>
      <c r="I643" s="329"/>
      <c r="J643" s="333"/>
      <c r="K643" s="329">
        <v>2958</v>
      </c>
      <c r="L643" s="330"/>
      <c r="M643" s="331">
        <f t="shared" si="27"/>
        <v>6689.34</v>
      </c>
      <c r="N643" s="326"/>
      <c r="O643" s="326"/>
      <c r="P643" s="326"/>
      <c r="Q643" s="326"/>
      <c r="R643" s="332">
        <f t="shared" si="28"/>
        <v>6689.34</v>
      </c>
      <c r="S643" s="325">
        <v>1560.9600000000003</v>
      </c>
      <c r="T643" s="332">
        <f t="shared" si="29"/>
        <v>5128.38</v>
      </c>
      <c r="U643" s="328"/>
      <c r="V643" s="325">
        <v>335.82</v>
      </c>
      <c r="W643" s="325">
        <v>13.06</v>
      </c>
      <c r="X643" s="325"/>
      <c r="Y643" s="325">
        <v>22.01</v>
      </c>
    </row>
    <row r="644" spans="1:25" ht="18.75" customHeight="1">
      <c r="A644" s="322" t="s">
        <v>2190</v>
      </c>
      <c r="B644" s="323" t="s">
        <v>2191</v>
      </c>
      <c r="C644" s="322" t="s">
        <v>2192</v>
      </c>
      <c r="D644" s="323" t="s">
        <v>482</v>
      </c>
      <c r="E644" s="324" t="s">
        <v>231</v>
      </c>
      <c r="F644" s="325">
        <v>1008.91</v>
      </c>
      <c r="G644" s="325"/>
      <c r="H644" s="326"/>
      <c r="I644" s="329"/>
      <c r="J644" s="333"/>
      <c r="K644" s="329">
        <v>2658</v>
      </c>
      <c r="L644" s="330"/>
      <c r="M644" s="331">
        <f t="shared" si="27"/>
        <v>3666.91</v>
      </c>
      <c r="N644" s="326"/>
      <c r="O644" s="326"/>
      <c r="P644" s="326"/>
      <c r="Q644" s="326"/>
      <c r="R644" s="332">
        <f t="shared" si="28"/>
        <v>3666.91</v>
      </c>
      <c r="S644" s="325">
        <v>1457.61</v>
      </c>
      <c r="T644" s="332">
        <f t="shared" si="29"/>
        <v>2209.3</v>
      </c>
      <c r="U644" s="333"/>
      <c r="V644" s="325">
        <v>82.87</v>
      </c>
      <c r="W644" s="325">
        <v>3.35</v>
      </c>
      <c r="X644" s="325"/>
      <c r="Y644" s="325">
        <v>5.43</v>
      </c>
    </row>
    <row r="645" spans="1:25" ht="18.75" customHeight="1">
      <c r="A645" s="322" t="s">
        <v>2193</v>
      </c>
      <c r="B645" s="323" t="s">
        <v>2194</v>
      </c>
      <c r="C645" s="322" t="s">
        <v>2195</v>
      </c>
      <c r="D645" s="323" t="s">
        <v>245</v>
      </c>
      <c r="E645" s="324" t="s">
        <v>236</v>
      </c>
      <c r="F645" s="325">
        <v>832.78</v>
      </c>
      <c r="G645" s="325"/>
      <c r="H645" s="326"/>
      <c r="I645" s="327"/>
      <c r="J645" s="328"/>
      <c r="K645" s="329">
        <v>1118</v>
      </c>
      <c r="L645" s="330"/>
      <c r="M645" s="331">
        <f t="shared" si="27"/>
        <v>1950.78</v>
      </c>
      <c r="N645" s="326"/>
      <c r="O645" s="326"/>
      <c r="P645" s="326"/>
      <c r="Q645" s="326"/>
      <c r="R645" s="332">
        <f t="shared" si="28"/>
        <v>1950.78</v>
      </c>
      <c r="S645" s="325">
        <v>1421.5700000000002</v>
      </c>
      <c r="T645" s="332">
        <f t="shared" si="29"/>
        <v>529.2099999999998</v>
      </c>
      <c r="U645" s="328"/>
      <c r="V645" s="325">
        <v>74.67</v>
      </c>
      <c r="W645" s="325"/>
      <c r="X645" s="325">
        <v>1.24</v>
      </c>
      <c r="Y645" s="325">
        <v>4.9</v>
      </c>
    </row>
    <row r="646" spans="1:25" ht="18.75" customHeight="1">
      <c r="A646" s="322" t="s">
        <v>2196</v>
      </c>
      <c r="B646" s="323" t="s">
        <v>2197</v>
      </c>
      <c r="C646" s="322" t="s">
        <v>2198</v>
      </c>
      <c r="D646" s="323" t="s">
        <v>1887</v>
      </c>
      <c r="E646" s="324" t="s">
        <v>966</v>
      </c>
      <c r="F646" s="325">
        <v>860.7</v>
      </c>
      <c r="G646" s="325"/>
      <c r="H646" s="326"/>
      <c r="I646" s="329"/>
      <c r="J646" s="333"/>
      <c r="K646" s="329">
        <v>1118</v>
      </c>
      <c r="L646" s="330"/>
      <c r="M646" s="331">
        <f t="shared" si="27"/>
        <v>1978.7</v>
      </c>
      <c r="N646" s="326"/>
      <c r="O646" s="326"/>
      <c r="P646" s="326"/>
      <c r="Q646" s="326"/>
      <c r="R646" s="332">
        <f t="shared" si="28"/>
        <v>1978.7</v>
      </c>
      <c r="S646" s="325">
        <v>142.56</v>
      </c>
      <c r="T646" s="332">
        <f t="shared" si="29"/>
        <v>1836.14</v>
      </c>
      <c r="U646" s="328"/>
      <c r="V646" s="325">
        <v>74.34</v>
      </c>
      <c r="W646" s="325">
        <v>3</v>
      </c>
      <c r="X646" s="325"/>
      <c r="Y646" s="325">
        <v>4.87</v>
      </c>
    </row>
    <row r="647" spans="1:25" ht="18.75" customHeight="1">
      <c r="A647" s="322" t="s">
        <v>2199</v>
      </c>
      <c r="B647" s="323" t="s">
        <v>2200</v>
      </c>
      <c r="C647" s="322" t="s">
        <v>2201</v>
      </c>
      <c r="D647" s="323" t="s">
        <v>197</v>
      </c>
      <c r="E647" s="324" t="s">
        <v>204</v>
      </c>
      <c r="F647" s="325">
        <v>792.5</v>
      </c>
      <c r="G647" s="325">
        <v>551.94</v>
      </c>
      <c r="H647" s="326"/>
      <c r="I647" s="329"/>
      <c r="J647" s="333"/>
      <c r="K647" s="329">
        <v>1118</v>
      </c>
      <c r="L647" s="330"/>
      <c r="M647" s="331">
        <f t="shared" si="27"/>
        <v>2462.44</v>
      </c>
      <c r="N647" s="326"/>
      <c r="O647" s="326"/>
      <c r="P647" s="326"/>
      <c r="Q647" s="326"/>
      <c r="R647" s="332">
        <f t="shared" si="28"/>
        <v>2462.44</v>
      </c>
      <c r="S647" s="325">
        <v>1969.5300000000002</v>
      </c>
      <c r="T647" s="332">
        <f t="shared" si="29"/>
        <v>492.90999999999985</v>
      </c>
      <c r="U647" s="333"/>
      <c r="V647" s="325">
        <v>70.36</v>
      </c>
      <c r="W647" s="325">
        <v>2.76</v>
      </c>
      <c r="X647" s="325"/>
      <c r="Y647" s="325">
        <v>4.61</v>
      </c>
    </row>
    <row r="648" spans="1:25" s="338" customFormat="1" ht="18.75" customHeight="1">
      <c r="A648" s="322" t="s">
        <v>2202</v>
      </c>
      <c r="B648" s="323" t="s">
        <v>2203</v>
      </c>
      <c r="C648" s="322" t="s">
        <v>2204</v>
      </c>
      <c r="D648" s="323" t="s">
        <v>230</v>
      </c>
      <c r="E648" s="324" t="s">
        <v>269</v>
      </c>
      <c r="F648" s="325">
        <v>965.59</v>
      </c>
      <c r="G648" s="325">
        <v>517.4</v>
      </c>
      <c r="H648" s="336"/>
      <c r="I648" s="327"/>
      <c r="J648" s="328"/>
      <c r="K648" s="329">
        <v>1118</v>
      </c>
      <c r="L648" s="330"/>
      <c r="M648" s="331">
        <f t="shared" si="27"/>
        <v>2600.99</v>
      </c>
      <c r="N648" s="326"/>
      <c r="O648" s="326"/>
      <c r="P648" s="326"/>
      <c r="Q648" s="326"/>
      <c r="R648" s="332">
        <f t="shared" si="28"/>
        <v>2600.99</v>
      </c>
      <c r="S648" s="337">
        <v>732.97</v>
      </c>
      <c r="T648" s="332">
        <f t="shared" si="29"/>
        <v>1868.0199999999998</v>
      </c>
      <c r="U648" s="333"/>
      <c r="V648" s="325">
        <v>78.97</v>
      </c>
      <c r="W648" s="337">
        <v>3.19</v>
      </c>
      <c r="X648" s="337"/>
      <c r="Y648" s="337">
        <v>5.18</v>
      </c>
    </row>
    <row r="649" spans="1:25" ht="18.75" customHeight="1">
      <c r="A649" s="322" t="s">
        <v>2205</v>
      </c>
      <c r="B649" s="323" t="s">
        <v>2206</v>
      </c>
      <c r="C649" s="322" t="s">
        <v>2207</v>
      </c>
      <c r="D649" s="323" t="s">
        <v>235</v>
      </c>
      <c r="E649" s="324" t="s">
        <v>236</v>
      </c>
      <c r="F649" s="325">
        <v>796.1</v>
      </c>
      <c r="G649" s="325"/>
      <c r="H649" s="326"/>
      <c r="I649" s="329"/>
      <c r="J649" s="333"/>
      <c r="K649" s="329">
        <v>1118</v>
      </c>
      <c r="L649" s="330"/>
      <c r="M649" s="331">
        <f t="shared" si="27"/>
        <v>1914.1</v>
      </c>
      <c r="N649" s="326"/>
      <c r="O649" s="326"/>
      <c r="P649" s="326"/>
      <c r="Q649" s="326"/>
      <c r="R649" s="332">
        <f t="shared" si="28"/>
        <v>1914.1</v>
      </c>
      <c r="S649" s="325">
        <v>1041.53</v>
      </c>
      <c r="T649" s="332">
        <f t="shared" si="29"/>
        <v>872.5699999999999</v>
      </c>
      <c r="U649" s="328"/>
      <c r="V649" s="325">
        <v>71.37</v>
      </c>
      <c r="W649" s="325">
        <v>2.78</v>
      </c>
      <c r="X649" s="325"/>
      <c r="Y649" s="325">
        <v>4.68</v>
      </c>
    </row>
    <row r="650" spans="1:25" ht="18.75" customHeight="1">
      <c r="A650" s="322" t="s">
        <v>2208</v>
      </c>
      <c r="B650" s="323" t="s">
        <v>2209</v>
      </c>
      <c r="C650" s="322" t="s">
        <v>2210</v>
      </c>
      <c r="D650" s="323" t="s">
        <v>213</v>
      </c>
      <c r="E650" s="324" t="s">
        <v>430</v>
      </c>
      <c r="F650" s="325">
        <v>995.22</v>
      </c>
      <c r="G650" s="325">
        <v>977.5</v>
      </c>
      <c r="H650" s="326"/>
      <c r="I650" s="329"/>
      <c r="J650" s="333"/>
      <c r="K650" s="329">
        <v>1118</v>
      </c>
      <c r="L650" s="330"/>
      <c r="M650" s="331">
        <f t="shared" si="27"/>
        <v>3090.7200000000003</v>
      </c>
      <c r="N650" s="326"/>
      <c r="O650" s="326"/>
      <c r="P650" s="326"/>
      <c r="Q650" s="326"/>
      <c r="R650" s="332">
        <f t="shared" si="28"/>
        <v>3090.7200000000003</v>
      </c>
      <c r="S650" s="325">
        <v>236.5</v>
      </c>
      <c r="T650" s="332">
        <f t="shared" si="29"/>
        <v>2854.2200000000003</v>
      </c>
      <c r="U650" s="333"/>
      <c r="V650" s="325">
        <v>81.64</v>
      </c>
      <c r="W650" s="325">
        <v>3.3</v>
      </c>
      <c r="X650" s="325"/>
      <c r="Y650" s="325">
        <v>5.35</v>
      </c>
    </row>
    <row r="651" spans="1:25" ht="18.75" customHeight="1">
      <c r="A651" s="322" t="s">
        <v>2211</v>
      </c>
      <c r="B651" s="323" t="s">
        <v>2212</v>
      </c>
      <c r="C651" s="322" t="s">
        <v>2213</v>
      </c>
      <c r="D651" s="323" t="s">
        <v>188</v>
      </c>
      <c r="E651" s="324" t="s">
        <v>534</v>
      </c>
      <c r="F651" s="325">
        <v>3453.33</v>
      </c>
      <c r="G651" s="325"/>
      <c r="H651" s="326"/>
      <c r="I651" s="329"/>
      <c r="J651" s="333"/>
      <c r="K651" s="329">
        <v>2658</v>
      </c>
      <c r="L651" s="330"/>
      <c r="M651" s="331">
        <f aca="true" t="shared" si="30" ref="M651:M714">SUM(F651:L651)</f>
        <v>6111.33</v>
      </c>
      <c r="N651" s="326"/>
      <c r="O651" s="326"/>
      <c r="P651" s="326"/>
      <c r="Q651" s="326"/>
      <c r="R651" s="332">
        <f aca="true" t="shared" si="31" ref="R651:R714">SUM(M651:Q651)</f>
        <v>6111.33</v>
      </c>
      <c r="S651" s="325">
        <v>1021.9300000000001</v>
      </c>
      <c r="T651" s="332">
        <f aca="true" t="shared" si="32" ref="T651:T714">R651-S651</f>
        <v>5089.4</v>
      </c>
      <c r="U651" s="333"/>
      <c r="V651" s="325">
        <v>310.8</v>
      </c>
      <c r="W651" s="325">
        <v>12.09</v>
      </c>
      <c r="X651" s="325"/>
      <c r="Y651" s="325">
        <v>20.37</v>
      </c>
    </row>
    <row r="652" spans="1:25" ht="18.75" customHeight="1">
      <c r="A652" s="322" t="s">
        <v>2214</v>
      </c>
      <c r="B652" s="323" t="s">
        <v>2215</v>
      </c>
      <c r="C652" s="322" t="s">
        <v>2216</v>
      </c>
      <c r="D652" s="323" t="s">
        <v>197</v>
      </c>
      <c r="E652" s="324" t="s">
        <v>259</v>
      </c>
      <c r="F652" s="325">
        <v>2158.9700000000003</v>
      </c>
      <c r="G652" s="325">
        <v>551.94</v>
      </c>
      <c r="H652" s="326"/>
      <c r="I652" s="329"/>
      <c r="J652" s="333"/>
      <c r="K652" s="329">
        <v>1118</v>
      </c>
      <c r="L652" s="330"/>
      <c r="M652" s="331">
        <f t="shared" si="30"/>
        <v>3828.9100000000003</v>
      </c>
      <c r="N652" s="326"/>
      <c r="O652" s="326"/>
      <c r="P652" s="326"/>
      <c r="Q652" s="326"/>
      <c r="R652" s="332">
        <f t="shared" si="31"/>
        <v>3828.9100000000003</v>
      </c>
      <c r="S652" s="325">
        <v>128.54000000000002</v>
      </c>
      <c r="T652" s="332">
        <f t="shared" si="32"/>
        <v>3700.3700000000003</v>
      </c>
      <c r="U652" s="333"/>
      <c r="V652" s="325">
        <v>75.14</v>
      </c>
      <c r="W652" s="325">
        <v>2.98</v>
      </c>
      <c r="X652" s="325"/>
      <c r="Y652" s="325">
        <v>4.93</v>
      </c>
    </row>
    <row r="653" spans="1:25" ht="18.75" customHeight="1">
      <c r="A653" s="322" t="s">
        <v>2217</v>
      </c>
      <c r="B653" s="323" t="s">
        <v>2218</v>
      </c>
      <c r="C653" s="322" t="s">
        <v>2219</v>
      </c>
      <c r="D653" s="323" t="s">
        <v>197</v>
      </c>
      <c r="E653" s="324" t="s">
        <v>249</v>
      </c>
      <c r="F653" s="325">
        <v>830.73</v>
      </c>
      <c r="G653" s="325">
        <v>275.47</v>
      </c>
      <c r="H653" s="326"/>
      <c r="I653" s="329"/>
      <c r="J653" s="333"/>
      <c r="K653" s="329">
        <v>1118</v>
      </c>
      <c r="L653" s="330"/>
      <c r="M653" s="331">
        <f t="shared" si="30"/>
        <v>2224.2</v>
      </c>
      <c r="N653" s="326"/>
      <c r="O653" s="326"/>
      <c r="P653" s="326"/>
      <c r="Q653" s="326"/>
      <c r="R653" s="332">
        <f t="shared" si="31"/>
        <v>2224.2</v>
      </c>
      <c r="S653" s="325">
        <v>2193.97</v>
      </c>
      <c r="T653" s="332">
        <f t="shared" si="32"/>
        <v>30.230000000000018</v>
      </c>
      <c r="U653" s="333"/>
      <c r="V653" s="325">
        <v>73.35</v>
      </c>
      <c r="W653" s="325">
        <v>2.9</v>
      </c>
      <c r="X653" s="325"/>
      <c r="Y653" s="325">
        <v>4.81</v>
      </c>
    </row>
    <row r="654" spans="1:25" ht="18.75" customHeight="1">
      <c r="A654" s="322" t="s">
        <v>2220</v>
      </c>
      <c r="B654" s="323" t="s">
        <v>2221</v>
      </c>
      <c r="C654" s="322" t="s">
        <v>2222</v>
      </c>
      <c r="D654" s="323" t="s">
        <v>208</v>
      </c>
      <c r="E654" s="324" t="s">
        <v>209</v>
      </c>
      <c r="F654" s="325">
        <v>769.4399999999999</v>
      </c>
      <c r="G654" s="325">
        <v>256.69</v>
      </c>
      <c r="H654" s="326"/>
      <c r="I654" s="329"/>
      <c r="J654" s="333"/>
      <c r="K654" s="329">
        <v>1118</v>
      </c>
      <c r="L654" s="330"/>
      <c r="M654" s="331">
        <f t="shared" si="30"/>
        <v>2144.13</v>
      </c>
      <c r="N654" s="326"/>
      <c r="O654" s="326"/>
      <c r="P654" s="326"/>
      <c r="Q654" s="326"/>
      <c r="R654" s="332">
        <f t="shared" si="31"/>
        <v>2144.13</v>
      </c>
      <c r="S654" s="325">
        <v>1079.1</v>
      </c>
      <c r="T654" s="332">
        <f t="shared" si="32"/>
        <v>1065.0300000000002</v>
      </c>
      <c r="U654" s="328"/>
      <c r="V654" s="325">
        <v>68.74</v>
      </c>
      <c r="W654" s="325">
        <v>2.68</v>
      </c>
      <c r="X654" s="325"/>
      <c r="Y654" s="325">
        <v>4.51</v>
      </c>
    </row>
    <row r="655" spans="1:25" ht="18.75" customHeight="1">
      <c r="A655" s="322" t="s">
        <v>2223</v>
      </c>
      <c r="B655" s="323" t="s">
        <v>2224</v>
      </c>
      <c r="C655" s="322" t="s">
        <v>2225</v>
      </c>
      <c r="D655" s="323" t="s">
        <v>213</v>
      </c>
      <c r="E655" s="324" t="s">
        <v>298</v>
      </c>
      <c r="F655" s="325">
        <v>981.18</v>
      </c>
      <c r="G655" s="325">
        <v>496.12</v>
      </c>
      <c r="H655" s="326"/>
      <c r="I655" s="329"/>
      <c r="J655" s="333"/>
      <c r="K655" s="329">
        <v>1118</v>
      </c>
      <c r="L655" s="330"/>
      <c r="M655" s="331">
        <f t="shared" si="30"/>
        <v>2595.3</v>
      </c>
      <c r="N655" s="326"/>
      <c r="O655" s="326"/>
      <c r="P655" s="326"/>
      <c r="Q655" s="326"/>
      <c r="R655" s="332">
        <f t="shared" si="31"/>
        <v>2595.3</v>
      </c>
      <c r="S655" s="325">
        <v>166.52</v>
      </c>
      <c r="T655" s="332">
        <f t="shared" si="32"/>
        <v>2428.78</v>
      </c>
      <c r="U655" s="333" t="s">
        <v>2226</v>
      </c>
      <c r="V655" s="325">
        <v>80.38</v>
      </c>
      <c r="W655" s="325">
        <v>3.25</v>
      </c>
      <c r="X655" s="325"/>
      <c r="Y655" s="325">
        <v>5.27</v>
      </c>
    </row>
    <row r="656" spans="1:25" ht="18.75" customHeight="1">
      <c r="A656" s="322" t="s">
        <v>2227</v>
      </c>
      <c r="B656" s="323" t="s">
        <v>2228</v>
      </c>
      <c r="C656" s="322" t="s">
        <v>2229</v>
      </c>
      <c r="D656" s="323" t="s">
        <v>253</v>
      </c>
      <c r="E656" s="324" t="s">
        <v>254</v>
      </c>
      <c r="F656" s="325">
        <v>3971.44</v>
      </c>
      <c r="G656" s="325"/>
      <c r="H656" s="326"/>
      <c r="I656" s="329"/>
      <c r="J656" s="333"/>
      <c r="K656" s="329">
        <v>1118</v>
      </c>
      <c r="L656" s="330"/>
      <c r="M656" s="331">
        <f t="shared" si="30"/>
        <v>5089.4400000000005</v>
      </c>
      <c r="N656" s="326"/>
      <c r="O656" s="326"/>
      <c r="P656" s="326"/>
      <c r="Q656" s="326"/>
      <c r="R656" s="332">
        <f t="shared" si="31"/>
        <v>5089.4400000000005</v>
      </c>
      <c r="S656" s="325">
        <v>128.8</v>
      </c>
      <c r="T656" s="332">
        <f t="shared" si="32"/>
        <v>4960.64</v>
      </c>
      <c r="U656" s="328"/>
      <c r="V656" s="325">
        <v>81.43</v>
      </c>
      <c r="W656" s="325">
        <v>3.29</v>
      </c>
      <c r="X656" s="325"/>
      <c r="Y656" s="325">
        <v>5.34</v>
      </c>
    </row>
    <row r="657" spans="1:25" ht="18.75" customHeight="1">
      <c r="A657" s="322" t="s">
        <v>2230</v>
      </c>
      <c r="B657" s="323" t="s">
        <v>2231</v>
      </c>
      <c r="C657" s="322" t="s">
        <v>2232</v>
      </c>
      <c r="D657" s="323" t="s">
        <v>197</v>
      </c>
      <c r="E657" s="324" t="s">
        <v>204</v>
      </c>
      <c r="F657" s="325">
        <v>799.79</v>
      </c>
      <c r="G657" s="325">
        <v>528.16</v>
      </c>
      <c r="H657" s="326"/>
      <c r="I657" s="329"/>
      <c r="J657" s="333"/>
      <c r="K657" s="329">
        <v>1118</v>
      </c>
      <c r="L657" s="330"/>
      <c r="M657" s="331">
        <f t="shared" si="30"/>
        <v>2445.95</v>
      </c>
      <c r="N657" s="326"/>
      <c r="O657" s="326"/>
      <c r="P657" s="326"/>
      <c r="Q657" s="326"/>
      <c r="R657" s="332">
        <f t="shared" si="31"/>
        <v>2445.95</v>
      </c>
      <c r="S657" s="325">
        <v>1327.03</v>
      </c>
      <c r="T657" s="332">
        <f t="shared" si="32"/>
        <v>1118.9199999999998</v>
      </c>
      <c r="U657" s="333"/>
      <c r="V657" s="325">
        <v>71.02</v>
      </c>
      <c r="W657" s="325">
        <v>2.79</v>
      </c>
      <c r="X657" s="325"/>
      <c r="Y657" s="325">
        <v>4.66</v>
      </c>
    </row>
    <row r="658" spans="1:25" ht="18.75" customHeight="1">
      <c r="A658" s="322" t="s">
        <v>2233</v>
      </c>
      <c r="B658" s="323" t="s">
        <v>2234</v>
      </c>
      <c r="C658" s="322" t="s">
        <v>2235</v>
      </c>
      <c r="D658" s="323" t="s">
        <v>182</v>
      </c>
      <c r="E658" s="324" t="s">
        <v>183</v>
      </c>
      <c r="F658" s="325">
        <v>3068.04</v>
      </c>
      <c r="G658" s="325">
        <v>359.48</v>
      </c>
      <c r="H658" s="326"/>
      <c r="I658" s="329"/>
      <c r="J658" s="333"/>
      <c r="K658" s="329">
        <v>818</v>
      </c>
      <c r="L658" s="330"/>
      <c r="M658" s="331">
        <f t="shared" si="30"/>
        <v>4245.52</v>
      </c>
      <c r="N658" s="326"/>
      <c r="O658" s="326"/>
      <c r="P658" s="326"/>
      <c r="Q658" s="326"/>
      <c r="R658" s="332">
        <f t="shared" si="31"/>
        <v>4245.52</v>
      </c>
      <c r="S658" s="325">
        <v>728.48</v>
      </c>
      <c r="T658" s="332">
        <f t="shared" si="32"/>
        <v>3517.0400000000004</v>
      </c>
      <c r="U658" s="333"/>
      <c r="V658" s="325">
        <v>276.12</v>
      </c>
      <c r="W658" s="325">
        <v>10.74</v>
      </c>
      <c r="X658" s="325"/>
      <c r="Y658" s="325">
        <v>18.1</v>
      </c>
    </row>
    <row r="659" spans="1:25" ht="18.75" customHeight="1">
      <c r="A659" s="322" t="s">
        <v>2236</v>
      </c>
      <c r="B659" s="323" t="s">
        <v>2237</v>
      </c>
      <c r="C659" s="322" t="s">
        <v>2238</v>
      </c>
      <c r="D659" s="323" t="s">
        <v>258</v>
      </c>
      <c r="E659" s="324" t="s">
        <v>204</v>
      </c>
      <c r="F659" s="325">
        <v>821.84</v>
      </c>
      <c r="G659" s="325"/>
      <c r="H659" s="326"/>
      <c r="I659" s="329"/>
      <c r="J659" s="333"/>
      <c r="K659" s="329">
        <v>1118</v>
      </c>
      <c r="L659" s="330"/>
      <c r="M659" s="331">
        <f t="shared" si="30"/>
        <v>1939.8400000000001</v>
      </c>
      <c r="N659" s="326"/>
      <c r="O659" s="326"/>
      <c r="P659" s="326"/>
      <c r="Q659" s="326"/>
      <c r="R659" s="332">
        <f t="shared" si="31"/>
        <v>1939.8400000000001</v>
      </c>
      <c r="S659" s="325">
        <v>1038.99</v>
      </c>
      <c r="T659" s="332">
        <f t="shared" si="32"/>
        <v>900.8500000000001</v>
      </c>
      <c r="U659" s="333"/>
      <c r="V659" s="325">
        <v>73</v>
      </c>
      <c r="W659" s="325">
        <v>2.87</v>
      </c>
      <c r="X659" s="325"/>
      <c r="Y659" s="325">
        <v>4.79</v>
      </c>
    </row>
    <row r="660" spans="1:25" ht="18.75" customHeight="1">
      <c r="A660" s="322" t="s">
        <v>2239</v>
      </c>
      <c r="B660" s="323" t="s">
        <v>2240</v>
      </c>
      <c r="C660" s="322" t="s">
        <v>2241</v>
      </c>
      <c r="D660" s="323" t="s">
        <v>290</v>
      </c>
      <c r="E660" s="324" t="s">
        <v>236</v>
      </c>
      <c r="F660" s="325">
        <v>790.72</v>
      </c>
      <c r="G660" s="325"/>
      <c r="H660" s="326"/>
      <c r="I660" s="329"/>
      <c r="J660" s="333"/>
      <c r="K660" s="329">
        <v>1118</v>
      </c>
      <c r="L660" s="330"/>
      <c r="M660" s="331">
        <f t="shared" si="30"/>
        <v>1908.72</v>
      </c>
      <c r="N660" s="326"/>
      <c r="O660" s="326"/>
      <c r="P660" s="326"/>
      <c r="Q660" s="326"/>
      <c r="R660" s="332">
        <f t="shared" si="31"/>
        <v>1908.72</v>
      </c>
      <c r="S660" s="325">
        <v>1248.6999999999998</v>
      </c>
      <c r="T660" s="332">
        <f t="shared" si="32"/>
        <v>660.0200000000002</v>
      </c>
      <c r="U660" s="333"/>
      <c r="V660" s="325">
        <v>70.89</v>
      </c>
      <c r="W660" s="325">
        <v>2.76</v>
      </c>
      <c r="X660" s="325"/>
      <c r="Y660" s="325">
        <v>4.65</v>
      </c>
    </row>
    <row r="661" spans="1:25" ht="18.75" customHeight="1">
      <c r="A661" s="322" t="s">
        <v>2242</v>
      </c>
      <c r="B661" s="323" t="s">
        <v>2243</v>
      </c>
      <c r="C661" s="322" t="s">
        <v>2244</v>
      </c>
      <c r="D661" s="323" t="s">
        <v>245</v>
      </c>
      <c r="E661" s="324" t="s">
        <v>286</v>
      </c>
      <c r="F661" s="325">
        <v>856.7800000000001</v>
      </c>
      <c r="G661" s="325"/>
      <c r="H661" s="326"/>
      <c r="I661" s="329"/>
      <c r="J661" s="333"/>
      <c r="K661" s="329">
        <v>1118</v>
      </c>
      <c r="L661" s="330"/>
      <c r="M661" s="331">
        <f t="shared" si="30"/>
        <v>1974.7800000000002</v>
      </c>
      <c r="N661" s="326"/>
      <c r="O661" s="326"/>
      <c r="P661" s="326"/>
      <c r="Q661" s="326"/>
      <c r="R661" s="332">
        <f t="shared" si="31"/>
        <v>1974.7800000000002</v>
      </c>
      <c r="S661" s="325">
        <v>112.39</v>
      </c>
      <c r="T661" s="332">
        <f t="shared" si="32"/>
        <v>1862.39</v>
      </c>
      <c r="U661" s="333"/>
      <c r="V661" s="325">
        <v>74.35</v>
      </c>
      <c r="W661" s="325"/>
      <c r="X661" s="325">
        <v>1.28</v>
      </c>
      <c r="Y661" s="325">
        <v>4.87</v>
      </c>
    </row>
    <row r="662" spans="1:25" ht="18.75" customHeight="1">
      <c r="A662" s="322" t="s">
        <v>2245</v>
      </c>
      <c r="B662" s="323" t="s">
        <v>2246</v>
      </c>
      <c r="C662" s="322" t="s">
        <v>2247</v>
      </c>
      <c r="D662" s="323" t="s">
        <v>213</v>
      </c>
      <c r="E662" s="324" t="s">
        <v>241</v>
      </c>
      <c r="F662" s="325">
        <v>987.4</v>
      </c>
      <c r="G662" s="325">
        <v>934.49</v>
      </c>
      <c r="H662" s="326"/>
      <c r="I662" s="329"/>
      <c r="J662" s="333"/>
      <c r="K662" s="329">
        <v>1118</v>
      </c>
      <c r="L662" s="330"/>
      <c r="M662" s="331">
        <f t="shared" si="30"/>
        <v>3039.89</v>
      </c>
      <c r="N662" s="326"/>
      <c r="O662" s="326"/>
      <c r="P662" s="326"/>
      <c r="Q662" s="326"/>
      <c r="R662" s="332">
        <f t="shared" si="31"/>
        <v>3039.89</v>
      </c>
      <c r="S662" s="325">
        <v>235.38</v>
      </c>
      <c r="T662" s="332">
        <f t="shared" si="32"/>
        <v>2804.5099999999998</v>
      </c>
      <c r="U662" s="333"/>
      <c r="V662" s="325">
        <v>80.94</v>
      </c>
      <c r="W662" s="325">
        <v>3.27</v>
      </c>
      <c r="X662" s="325"/>
      <c r="Y662" s="325">
        <v>5.31</v>
      </c>
    </row>
    <row r="663" spans="1:25" ht="18.75" customHeight="1">
      <c r="A663" s="322" t="s">
        <v>2248</v>
      </c>
      <c r="B663" s="323" t="s">
        <v>2249</v>
      </c>
      <c r="C663" s="322" t="s">
        <v>2250</v>
      </c>
      <c r="D663" s="323" t="s">
        <v>213</v>
      </c>
      <c r="E663" s="324" t="s">
        <v>214</v>
      </c>
      <c r="F663" s="325">
        <v>952.43</v>
      </c>
      <c r="G663" s="325">
        <v>915.4</v>
      </c>
      <c r="H663" s="326"/>
      <c r="I663" s="329"/>
      <c r="J663" s="333"/>
      <c r="K663" s="329">
        <v>1118</v>
      </c>
      <c r="L663" s="330"/>
      <c r="M663" s="331">
        <f t="shared" si="30"/>
        <v>2985.83</v>
      </c>
      <c r="N663" s="326"/>
      <c r="O663" s="326"/>
      <c r="P663" s="326"/>
      <c r="Q663" s="326"/>
      <c r="R663" s="332">
        <f t="shared" si="31"/>
        <v>2985.83</v>
      </c>
      <c r="S663" s="325">
        <v>196.86</v>
      </c>
      <c r="T663" s="332">
        <f t="shared" si="32"/>
        <v>2788.97</v>
      </c>
      <c r="U663" s="333"/>
      <c r="V663" s="325">
        <v>77.79</v>
      </c>
      <c r="W663" s="325">
        <v>3.15</v>
      </c>
      <c r="X663" s="325"/>
      <c r="Y663" s="325">
        <v>5.1</v>
      </c>
    </row>
    <row r="664" spans="1:25" ht="18.75" customHeight="1">
      <c r="A664" s="322" t="s">
        <v>2251</v>
      </c>
      <c r="B664" s="323" t="s">
        <v>2252</v>
      </c>
      <c r="C664" s="322" t="s">
        <v>2253</v>
      </c>
      <c r="D664" s="323" t="s">
        <v>224</v>
      </c>
      <c r="E664" s="324" t="s">
        <v>225</v>
      </c>
      <c r="F664" s="325">
        <v>766.6800000000001</v>
      </c>
      <c r="G664" s="325">
        <v>347.1</v>
      </c>
      <c r="H664" s="326"/>
      <c r="I664" s="329"/>
      <c r="J664" s="333"/>
      <c r="K664" s="329">
        <v>993.64</v>
      </c>
      <c r="L664" s="330"/>
      <c r="M664" s="331">
        <f t="shared" si="30"/>
        <v>2107.42</v>
      </c>
      <c r="N664" s="326"/>
      <c r="O664" s="326"/>
      <c r="P664" s="326"/>
      <c r="Q664" s="326"/>
      <c r="R664" s="332">
        <f t="shared" si="31"/>
        <v>2107.42</v>
      </c>
      <c r="S664" s="325">
        <v>1520.53</v>
      </c>
      <c r="T664" s="332">
        <f t="shared" si="32"/>
        <v>586.8900000000001</v>
      </c>
      <c r="U664" s="333"/>
      <c r="V664" s="325">
        <v>68.72</v>
      </c>
      <c r="W664" s="325">
        <v>2.67</v>
      </c>
      <c r="X664" s="325"/>
      <c r="Y664" s="325">
        <v>4.51</v>
      </c>
    </row>
    <row r="665" spans="1:25" ht="18.75" customHeight="1">
      <c r="A665" s="322" t="s">
        <v>2254</v>
      </c>
      <c r="B665" s="323" t="s">
        <v>2255</v>
      </c>
      <c r="C665" s="322" t="s">
        <v>2256</v>
      </c>
      <c r="D665" s="323" t="s">
        <v>213</v>
      </c>
      <c r="E665" s="324" t="s">
        <v>214</v>
      </c>
      <c r="F665" s="325">
        <v>956.4399999999999</v>
      </c>
      <c r="G665" s="325">
        <v>867.1</v>
      </c>
      <c r="H665" s="326"/>
      <c r="I665" s="329"/>
      <c r="J665" s="333"/>
      <c r="K665" s="329">
        <v>1118</v>
      </c>
      <c r="L665" s="330"/>
      <c r="M665" s="331">
        <f t="shared" si="30"/>
        <v>2941.54</v>
      </c>
      <c r="N665" s="326"/>
      <c r="O665" s="326"/>
      <c r="P665" s="326"/>
      <c r="Q665" s="326"/>
      <c r="R665" s="332">
        <f t="shared" si="31"/>
        <v>2941.54</v>
      </c>
      <c r="S665" s="325">
        <v>199.67000000000002</v>
      </c>
      <c r="T665" s="332">
        <f t="shared" si="32"/>
        <v>2741.87</v>
      </c>
      <c r="U665" s="328"/>
      <c r="V665" s="325">
        <v>78.15</v>
      </c>
      <c r="W665" s="325">
        <v>3.16</v>
      </c>
      <c r="X665" s="325"/>
      <c r="Y665" s="325">
        <v>5.12</v>
      </c>
    </row>
    <row r="666" spans="1:25" ht="18.75" customHeight="1">
      <c r="A666" s="322" t="s">
        <v>2257</v>
      </c>
      <c r="B666" s="323" t="s">
        <v>2258</v>
      </c>
      <c r="C666" s="322" t="s">
        <v>2259</v>
      </c>
      <c r="D666" s="323" t="s">
        <v>197</v>
      </c>
      <c r="E666" s="324" t="s">
        <v>225</v>
      </c>
      <c r="F666" s="325">
        <v>781.6800000000001</v>
      </c>
      <c r="G666" s="325">
        <v>532.22</v>
      </c>
      <c r="H666" s="326"/>
      <c r="I666" s="329"/>
      <c r="J666" s="333"/>
      <c r="K666" s="329">
        <v>1023.64</v>
      </c>
      <c r="L666" s="330"/>
      <c r="M666" s="331">
        <f t="shared" si="30"/>
        <v>2337.54</v>
      </c>
      <c r="N666" s="326"/>
      <c r="O666" s="326"/>
      <c r="P666" s="326"/>
      <c r="Q666" s="326"/>
      <c r="R666" s="332">
        <f t="shared" si="31"/>
        <v>2337.54</v>
      </c>
      <c r="S666" s="325">
        <v>355.5</v>
      </c>
      <c r="T666" s="332">
        <f t="shared" si="32"/>
        <v>1982.04</v>
      </c>
      <c r="U666" s="328"/>
      <c r="V666" s="325">
        <v>70.07</v>
      </c>
      <c r="W666" s="325">
        <v>2.73</v>
      </c>
      <c r="X666" s="325"/>
      <c r="Y666" s="325">
        <v>4.59</v>
      </c>
    </row>
    <row r="667" spans="1:25" ht="18.75" customHeight="1">
      <c r="A667" s="322" t="s">
        <v>2260</v>
      </c>
      <c r="B667" s="323" t="s">
        <v>2261</v>
      </c>
      <c r="C667" s="322" t="s">
        <v>2262</v>
      </c>
      <c r="D667" s="323" t="s">
        <v>965</v>
      </c>
      <c r="E667" s="324" t="s">
        <v>2263</v>
      </c>
      <c r="F667" s="325">
        <v>2255.75</v>
      </c>
      <c r="G667" s="325"/>
      <c r="H667" s="326"/>
      <c r="I667" s="329">
        <v>1118</v>
      </c>
      <c r="J667" s="333"/>
      <c r="K667" s="329"/>
      <c r="L667" s="330"/>
      <c r="M667" s="331">
        <f t="shared" si="30"/>
        <v>3373.75</v>
      </c>
      <c r="N667" s="326"/>
      <c r="O667" s="326"/>
      <c r="P667" s="326"/>
      <c r="Q667" s="326"/>
      <c r="R667" s="332">
        <f t="shared" si="31"/>
        <v>3373.75</v>
      </c>
      <c r="S667" s="325">
        <v>1377.29</v>
      </c>
      <c r="T667" s="332">
        <f t="shared" si="32"/>
        <v>1996.46</v>
      </c>
      <c r="U667" s="333"/>
      <c r="V667" s="325">
        <v>87.6</v>
      </c>
      <c r="W667" s="325"/>
      <c r="X667" s="325">
        <v>1.51</v>
      </c>
      <c r="Y667" s="325">
        <v>5.74</v>
      </c>
    </row>
    <row r="668" spans="1:25" ht="18.75" customHeight="1">
      <c r="A668" s="322" t="s">
        <v>2264</v>
      </c>
      <c r="B668" s="323" t="s">
        <v>2265</v>
      </c>
      <c r="C668" s="322" t="s">
        <v>2266</v>
      </c>
      <c r="D668" s="323" t="s">
        <v>360</v>
      </c>
      <c r="E668" s="324" t="s">
        <v>329</v>
      </c>
      <c r="F668" s="325">
        <v>773.7</v>
      </c>
      <c r="G668" s="325"/>
      <c r="H668" s="326"/>
      <c r="I668" s="327">
        <v>1118</v>
      </c>
      <c r="J668" s="328"/>
      <c r="K668" s="329"/>
      <c r="L668" s="330"/>
      <c r="M668" s="331">
        <f t="shared" si="30"/>
        <v>1891.7</v>
      </c>
      <c r="N668" s="326"/>
      <c r="O668" s="326"/>
      <c r="P668" s="326"/>
      <c r="Q668" s="326"/>
      <c r="R668" s="332">
        <f t="shared" si="31"/>
        <v>1891.7</v>
      </c>
      <c r="S668" s="325">
        <v>1236.53</v>
      </c>
      <c r="T668" s="332">
        <f t="shared" si="32"/>
        <v>655.1700000000001</v>
      </c>
      <c r="U668" s="328"/>
      <c r="V668" s="325">
        <v>69.35</v>
      </c>
      <c r="W668" s="325"/>
      <c r="X668" s="325">
        <v>1.16</v>
      </c>
      <c r="Y668" s="325">
        <v>4.55</v>
      </c>
    </row>
    <row r="669" spans="1:25" ht="18.75" customHeight="1">
      <c r="A669" s="322" t="s">
        <v>2267</v>
      </c>
      <c r="B669" s="323" t="s">
        <v>2268</v>
      </c>
      <c r="C669" s="322" t="s">
        <v>2269</v>
      </c>
      <c r="D669" s="323" t="s">
        <v>219</v>
      </c>
      <c r="E669" s="324" t="s">
        <v>225</v>
      </c>
      <c r="F669" s="325">
        <v>717.1800000000001</v>
      </c>
      <c r="G669" s="325"/>
      <c r="H669" s="326"/>
      <c r="I669" s="329">
        <v>1118</v>
      </c>
      <c r="J669" s="333"/>
      <c r="K669" s="329"/>
      <c r="L669" s="330"/>
      <c r="M669" s="331">
        <f t="shared" si="30"/>
        <v>1835.18</v>
      </c>
      <c r="N669" s="326"/>
      <c r="O669" s="326"/>
      <c r="P669" s="326"/>
      <c r="Q669" s="326"/>
      <c r="R669" s="332">
        <f t="shared" si="31"/>
        <v>1835.18</v>
      </c>
      <c r="S669" s="325">
        <v>1525.0900000000001</v>
      </c>
      <c r="T669" s="332">
        <f t="shared" si="32"/>
        <v>310.0899999999999</v>
      </c>
      <c r="U669" s="333"/>
      <c r="V669" s="325">
        <v>67.5</v>
      </c>
      <c r="W669" s="325"/>
      <c r="X669" s="325">
        <v>1.07</v>
      </c>
      <c r="Y669" s="325">
        <v>4.21</v>
      </c>
    </row>
    <row r="670" spans="1:25" ht="18.75" customHeight="1">
      <c r="A670" s="322" t="s">
        <v>2270</v>
      </c>
      <c r="B670" s="323" t="s">
        <v>2271</v>
      </c>
      <c r="C670" s="322" t="s">
        <v>2272</v>
      </c>
      <c r="D670" s="323" t="s">
        <v>208</v>
      </c>
      <c r="E670" s="324" t="s">
        <v>209</v>
      </c>
      <c r="F670" s="325">
        <v>808.2700000000001</v>
      </c>
      <c r="G670" s="325">
        <v>300.25</v>
      </c>
      <c r="H670" s="326"/>
      <c r="I670" s="329"/>
      <c r="J670" s="333"/>
      <c r="K670" s="329">
        <v>1118</v>
      </c>
      <c r="L670" s="330"/>
      <c r="M670" s="331">
        <f t="shared" si="30"/>
        <v>2226.52</v>
      </c>
      <c r="N670" s="326"/>
      <c r="O670" s="326"/>
      <c r="P670" s="326"/>
      <c r="Q670" s="326"/>
      <c r="R670" s="332">
        <f t="shared" si="31"/>
        <v>2226.52</v>
      </c>
      <c r="S670" s="325">
        <v>992.3499999999999</v>
      </c>
      <c r="T670" s="332">
        <f t="shared" si="32"/>
        <v>1234.17</v>
      </c>
      <c r="U670" s="333"/>
      <c r="V670" s="325">
        <v>72.23</v>
      </c>
      <c r="W670" s="325">
        <v>2.82</v>
      </c>
      <c r="X670" s="325"/>
      <c r="Y670" s="325">
        <v>4.74</v>
      </c>
    </row>
    <row r="671" spans="1:25" ht="18.75" customHeight="1">
      <c r="A671" s="322" t="s">
        <v>2273</v>
      </c>
      <c r="B671" s="323" t="s">
        <v>2274</v>
      </c>
      <c r="C671" s="322" t="s">
        <v>2275</v>
      </c>
      <c r="D671" s="323" t="s">
        <v>197</v>
      </c>
      <c r="E671" s="324" t="s">
        <v>204</v>
      </c>
      <c r="F671" s="325">
        <v>818.84</v>
      </c>
      <c r="G671" s="325">
        <v>573.72</v>
      </c>
      <c r="H671" s="326"/>
      <c r="I671" s="329"/>
      <c r="J671" s="333"/>
      <c r="K671" s="329">
        <v>1118</v>
      </c>
      <c r="L671" s="330"/>
      <c r="M671" s="331">
        <f t="shared" si="30"/>
        <v>2510.56</v>
      </c>
      <c r="N671" s="326"/>
      <c r="O671" s="326"/>
      <c r="P671" s="326"/>
      <c r="Q671" s="326"/>
      <c r="R671" s="332">
        <f t="shared" si="31"/>
        <v>2510.56</v>
      </c>
      <c r="S671" s="325">
        <v>1818.75</v>
      </c>
      <c r="T671" s="332">
        <f t="shared" si="32"/>
        <v>691.81</v>
      </c>
      <c r="U671" s="333"/>
      <c r="V671" s="325">
        <v>72.73</v>
      </c>
      <c r="W671" s="325">
        <v>2.86</v>
      </c>
      <c r="X671" s="325"/>
      <c r="Y671" s="325">
        <v>4.77</v>
      </c>
    </row>
    <row r="672" spans="1:25" ht="18.75" customHeight="1">
      <c r="A672" s="322" t="s">
        <v>2276</v>
      </c>
      <c r="B672" s="323" t="s">
        <v>2277</v>
      </c>
      <c r="C672" s="322" t="s">
        <v>2278</v>
      </c>
      <c r="D672" s="323" t="s">
        <v>197</v>
      </c>
      <c r="E672" s="324" t="s">
        <v>204</v>
      </c>
      <c r="F672" s="325">
        <v>826.0200000000001</v>
      </c>
      <c r="G672" s="325"/>
      <c r="H672" s="326"/>
      <c r="I672" s="329"/>
      <c r="J672" s="333"/>
      <c r="K672" s="329">
        <v>1118</v>
      </c>
      <c r="L672" s="330"/>
      <c r="M672" s="331">
        <f t="shared" si="30"/>
        <v>1944.02</v>
      </c>
      <c r="N672" s="326"/>
      <c r="O672" s="326"/>
      <c r="P672" s="326"/>
      <c r="Q672" s="326"/>
      <c r="R672" s="332">
        <f t="shared" si="31"/>
        <v>1944.02</v>
      </c>
      <c r="S672" s="325">
        <v>1501</v>
      </c>
      <c r="T672" s="332">
        <f t="shared" si="32"/>
        <v>443.02</v>
      </c>
      <c r="U672" s="333"/>
      <c r="V672" s="325">
        <v>73.38</v>
      </c>
      <c r="W672" s="325">
        <v>2.88</v>
      </c>
      <c r="X672" s="325"/>
      <c r="Y672" s="325">
        <v>4.81</v>
      </c>
    </row>
    <row r="673" spans="1:25" ht="18.75" customHeight="1">
      <c r="A673" s="322" t="s">
        <v>2279</v>
      </c>
      <c r="B673" s="323" t="s">
        <v>2280</v>
      </c>
      <c r="C673" s="322" t="s">
        <v>2281</v>
      </c>
      <c r="D673" s="323" t="s">
        <v>197</v>
      </c>
      <c r="E673" s="324" t="s">
        <v>204</v>
      </c>
      <c r="F673" s="325">
        <v>3511.6800000000003</v>
      </c>
      <c r="G673" s="325">
        <v>609.39</v>
      </c>
      <c r="H673" s="326"/>
      <c r="I673" s="329"/>
      <c r="J673" s="333"/>
      <c r="K673" s="329">
        <v>1118</v>
      </c>
      <c r="L673" s="330"/>
      <c r="M673" s="331">
        <f t="shared" si="30"/>
        <v>5239.070000000001</v>
      </c>
      <c r="N673" s="326"/>
      <c r="O673" s="326"/>
      <c r="P673" s="326"/>
      <c r="Q673" s="326"/>
      <c r="R673" s="332">
        <f t="shared" si="31"/>
        <v>5239.070000000001</v>
      </c>
      <c r="S673" s="325">
        <v>148.23000000000002</v>
      </c>
      <c r="T673" s="332">
        <f t="shared" si="32"/>
        <v>5090.84</v>
      </c>
      <c r="U673" s="333"/>
      <c r="V673" s="325">
        <v>78.05</v>
      </c>
      <c r="W673" s="325">
        <v>3.06</v>
      </c>
      <c r="X673" s="325"/>
      <c r="Y673" s="325">
        <v>5.12</v>
      </c>
    </row>
    <row r="674" spans="1:25" ht="18.75" customHeight="1">
      <c r="A674" s="322" t="s">
        <v>2282</v>
      </c>
      <c r="B674" s="323" t="s">
        <v>2283</v>
      </c>
      <c r="C674" s="322" t="s">
        <v>2284</v>
      </c>
      <c r="D674" s="323" t="s">
        <v>208</v>
      </c>
      <c r="E674" s="324" t="s">
        <v>209</v>
      </c>
      <c r="F674" s="325">
        <v>794.91</v>
      </c>
      <c r="G674" s="325">
        <v>347.81</v>
      </c>
      <c r="H674" s="326"/>
      <c r="I674" s="329"/>
      <c r="J674" s="333"/>
      <c r="K674" s="329">
        <v>1118</v>
      </c>
      <c r="L674" s="330"/>
      <c r="M674" s="331">
        <f t="shared" si="30"/>
        <v>2260.7200000000003</v>
      </c>
      <c r="N674" s="326"/>
      <c r="O674" s="326"/>
      <c r="P674" s="326"/>
      <c r="Q674" s="326"/>
      <c r="R674" s="332">
        <f t="shared" si="31"/>
        <v>2260.7200000000003</v>
      </c>
      <c r="S674" s="325">
        <v>1007.07</v>
      </c>
      <c r="T674" s="332">
        <f t="shared" si="32"/>
        <v>1253.65</v>
      </c>
      <c r="U674" s="333"/>
      <c r="V674" s="325">
        <v>71.03</v>
      </c>
      <c r="W674" s="325">
        <v>2.77</v>
      </c>
      <c r="X674" s="325"/>
      <c r="Y674" s="325">
        <v>4.66</v>
      </c>
    </row>
    <row r="675" spans="1:25" ht="18.75" customHeight="1">
      <c r="A675" s="322" t="s">
        <v>2285</v>
      </c>
      <c r="B675" s="323" t="s">
        <v>2286</v>
      </c>
      <c r="C675" s="322" t="s">
        <v>2287</v>
      </c>
      <c r="D675" s="323" t="s">
        <v>197</v>
      </c>
      <c r="E675" s="324" t="s">
        <v>204</v>
      </c>
      <c r="F675" s="325">
        <v>802.79</v>
      </c>
      <c r="G675" s="325">
        <v>575.72</v>
      </c>
      <c r="H675" s="326"/>
      <c r="I675" s="329"/>
      <c r="J675" s="333"/>
      <c r="K675" s="329">
        <v>1118</v>
      </c>
      <c r="L675" s="330"/>
      <c r="M675" s="331">
        <f t="shared" si="30"/>
        <v>2496.51</v>
      </c>
      <c r="N675" s="326"/>
      <c r="O675" s="326"/>
      <c r="P675" s="326"/>
      <c r="Q675" s="326"/>
      <c r="R675" s="332">
        <f t="shared" si="31"/>
        <v>2496.51</v>
      </c>
      <c r="S675" s="325">
        <v>1193.14</v>
      </c>
      <c r="T675" s="332">
        <f t="shared" si="32"/>
        <v>1303.3700000000001</v>
      </c>
      <c r="U675" s="333"/>
      <c r="V675" s="325">
        <v>71.29</v>
      </c>
      <c r="W675" s="325">
        <v>2.8</v>
      </c>
      <c r="X675" s="325"/>
      <c r="Y675" s="325">
        <v>4.67</v>
      </c>
    </row>
    <row r="676" spans="1:25" ht="18.75" customHeight="1">
      <c r="A676" s="322" t="s">
        <v>2288</v>
      </c>
      <c r="B676" s="323" t="s">
        <v>2289</v>
      </c>
      <c r="C676" s="322" t="s">
        <v>2290</v>
      </c>
      <c r="D676" s="323" t="s">
        <v>208</v>
      </c>
      <c r="E676" s="324" t="s">
        <v>209</v>
      </c>
      <c r="F676" s="325">
        <v>802.87</v>
      </c>
      <c r="G676" s="325">
        <v>302.25</v>
      </c>
      <c r="H676" s="326"/>
      <c r="I676" s="329"/>
      <c r="J676" s="333"/>
      <c r="K676" s="329">
        <v>1118</v>
      </c>
      <c r="L676" s="330"/>
      <c r="M676" s="331">
        <f t="shared" si="30"/>
        <v>2223.12</v>
      </c>
      <c r="N676" s="326"/>
      <c r="O676" s="326"/>
      <c r="P676" s="326"/>
      <c r="Q676" s="326"/>
      <c r="R676" s="332">
        <f t="shared" si="31"/>
        <v>2223.12</v>
      </c>
      <c r="S676" s="325">
        <v>118.63</v>
      </c>
      <c r="T676" s="332">
        <f t="shared" si="32"/>
        <v>2104.49</v>
      </c>
      <c r="U676" s="333"/>
      <c r="V676" s="325">
        <v>71.75</v>
      </c>
      <c r="W676" s="325">
        <v>2.8</v>
      </c>
      <c r="X676" s="325"/>
      <c r="Y676" s="325">
        <v>4.7</v>
      </c>
    </row>
    <row r="677" spans="1:25" ht="18.75" customHeight="1">
      <c r="A677" s="322" t="s">
        <v>2291</v>
      </c>
      <c r="B677" s="323" t="s">
        <v>2292</v>
      </c>
      <c r="C677" s="322" t="s">
        <v>2293</v>
      </c>
      <c r="D677" s="323" t="s">
        <v>245</v>
      </c>
      <c r="E677" s="324" t="s">
        <v>209</v>
      </c>
      <c r="F677" s="325">
        <v>739.85</v>
      </c>
      <c r="G677" s="325"/>
      <c r="H677" s="326"/>
      <c r="I677" s="329"/>
      <c r="J677" s="333"/>
      <c r="K677" s="329">
        <v>1118</v>
      </c>
      <c r="L677" s="330"/>
      <c r="M677" s="331">
        <f t="shared" si="30"/>
        <v>1857.85</v>
      </c>
      <c r="N677" s="326"/>
      <c r="O677" s="326"/>
      <c r="P677" s="326"/>
      <c r="Q677" s="326"/>
      <c r="R677" s="332">
        <f t="shared" si="31"/>
        <v>1857.85</v>
      </c>
      <c r="S677" s="325">
        <v>115.44</v>
      </c>
      <c r="T677" s="332">
        <f t="shared" si="32"/>
        <v>1742.4099999999999</v>
      </c>
      <c r="U677" s="328"/>
      <c r="V677" s="325">
        <v>67.5</v>
      </c>
      <c r="W677" s="325">
        <v>2.58</v>
      </c>
      <c r="X677" s="325"/>
      <c r="Y677" s="325">
        <v>4.33</v>
      </c>
    </row>
    <row r="678" spans="1:25" ht="18.75" customHeight="1">
      <c r="A678" s="322" t="s">
        <v>2294</v>
      </c>
      <c r="B678" s="323" t="s">
        <v>2295</v>
      </c>
      <c r="C678" s="322" t="s">
        <v>2296</v>
      </c>
      <c r="D678" s="323" t="s">
        <v>245</v>
      </c>
      <c r="E678" s="324" t="s">
        <v>259</v>
      </c>
      <c r="F678" s="325">
        <v>791.6100000000001</v>
      </c>
      <c r="G678" s="325"/>
      <c r="H678" s="326"/>
      <c r="I678" s="329"/>
      <c r="J678" s="333"/>
      <c r="K678" s="329">
        <v>1118</v>
      </c>
      <c r="L678" s="330"/>
      <c r="M678" s="331">
        <f t="shared" si="30"/>
        <v>1909.6100000000001</v>
      </c>
      <c r="N678" s="326"/>
      <c r="O678" s="326"/>
      <c r="P678" s="326"/>
      <c r="Q678" s="326"/>
      <c r="R678" s="332">
        <f t="shared" si="31"/>
        <v>1909.6100000000001</v>
      </c>
      <c r="S678" s="325">
        <v>659.2</v>
      </c>
      <c r="T678" s="332">
        <f t="shared" si="32"/>
        <v>1250.41</v>
      </c>
      <c r="U678" s="333"/>
      <c r="V678" s="325">
        <v>69.38</v>
      </c>
      <c r="W678" s="325"/>
      <c r="X678" s="325">
        <v>1.18</v>
      </c>
      <c r="Y678" s="325">
        <v>4.55</v>
      </c>
    </row>
    <row r="679" spans="1:25" ht="18.75" customHeight="1">
      <c r="A679" s="322" t="s">
        <v>2297</v>
      </c>
      <c r="B679" s="323" t="s">
        <v>2298</v>
      </c>
      <c r="C679" s="322" t="s">
        <v>2299</v>
      </c>
      <c r="D679" s="323" t="s">
        <v>2300</v>
      </c>
      <c r="E679" s="324" t="s">
        <v>2301</v>
      </c>
      <c r="F679" s="325">
        <v>3453.41</v>
      </c>
      <c r="G679" s="325"/>
      <c r="H679" s="326"/>
      <c r="I679" s="329">
        <v>5458</v>
      </c>
      <c r="J679" s="333"/>
      <c r="K679" s="329"/>
      <c r="L679" s="330"/>
      <c r="M679" s="331">
        <f t="shared" si="30"/>
        <v>8911.41</v>
      </c>
      <c r="N679" s="326"/>
      <c r="O679" s="326"/>
      <c r="P679" s="326"/>
      <c r="Q679" s="326"/>
      <c r="R679" s="332">
        <f t="shared" si="31"/>
        <v>8911.41</v>
      </c>
      <c r="S679" s="325">
        <v>1726.7099999999996</v>
      </c>
      <c r="T679" s="332">
        <f t="shared" si="32"/>
        <v>7184.700000000001</v>
      </c>
      <c r="U679" s="328"/>
      <c r="V679" s="325">
        <v>310.81</v>
      </c>
      <c r="W679" s="325"/>
      <c r="X679" s="325">
        <v>5.18</v>
      </c>
      <c r="Y679" s="325">
        <v>20.38</v>
      </c>
    </row>
    <row r="680" spans="1:25" ht="18.75" customHeight="1">
      <c r="A680" s="322" t="s">
        <v>2302</v>
      </c>
      <c r="B680" s="323" t="s">
        <v>2303</v>
      </c>
      <c r="C680" s="322" t="s">
        <v>2304</v>
      </c>
      <c r="D680" s="323" t="s">
        <v>208</v>
      </c>
      <c r="E680" s="324" t="s">
        <v>209</v>
      </c>
      <c r="F680" s="325">
        <v>825.99</v>
      </c>
      <c r="G680" s="325">
        <v>279.47</v>
      </c>
      <c r="H680" s="326"/>
      <c r="I680" s="329"/>
      <c r="J680" s="333"/>
      <c r="K680" s="329">
        <v>1118</v>
      </c>
      <c r="L680" s="330"/>
      <c r="M680" s="331">
        <f t="shared" si="30"/>
        <v>2223.46</v>
      </c>
      <c r="N680" s="326"/>
      <c r="O680" s="326"/>
      <c r="P680" s="326"/>
      <c r="Q680" s="326"/>
      <c r="R680" s="332">
        <f t="shared" si="31"/>
        <v>2223.46</v>
      </c>
      <c r="S680" s="325">
        <v>118.13</v>
      </c>
      <c r="T680" s="332">
        <f t="shared" si="32"/>
        <v>2105.33</v>
      </c>
      <c r="U680" s="333"/>
      <c r="V680" s="325">
        <v>73.83</v>
      </c>
      <c r="W680" s="325">
        <v>2.88</v>
      </c>
      <c r="X680" s="325"/>
      <c r="Y680" s="325">
        <v>4.84</v>
      </c>
    </row>
    <row r="681" spans="1:25" ht="18.75" customHeight="1">
      <c r="A681" s="322" t="s">
        <v>2305</v>
      </c>
      <c r="B681" s="323" t="s">
        <v>2306</v>
      </c>
      <c r="C681" s="322" t="s">
        <v>2307</v>
      </c>
      <c r="D681" s="323" t="s">
        <v>675</v>
      </c>
      <c r="E681" s="324" t="s">
        <v>254</v>
      </c>
      <c r="F681" s="325">
        <v>940.2399999999999</v>
      </c>
      <c r="G681" s="325"/>
      <c r="H681" s="326"/>
      <c r="I681" s="329"/>
      <c r="J681" s="333"/>
      <c r="K681" s="329"/>
      <c r="L681" s="330"/>
      <c r="M681" s="331">
        <f t="shared" si="30"/>
        <v>940.2399999999999</v>
      </c>
      <c r="N681" s="326"/>
      <c r="O681" s="326"/>
      <c r="P681" s="326"/>
      <c r="Q681" s="326"/>
      <c r="R681" s="332">
        <f t="shared" si="31"/>
        <v>940.2399999999999</v>
      </c>
      <c r="S681" s="325">
        <v>344.21</v>
      </c>
      <c r="T681" s="332">
        <f t="shared" si="32"/>
        <v>596.03</v>
      </c>
      <c r="U681" s="333"/>
      <c r="V681" s="325">
        <v>76.69</v>
      </c>
      <c r="W681" s="325">
        <v>3.1</v>
      </c>
      <c r="X681" s="325"/>
      <c r="Y681" s="325">
        <v>5.03</v>
      </c>
    </row>
    <row r="682" spans="1:25" ht="18.75" customHeight="1">
      <c r="A682" s="322" t="s">
        <v>2308</v>
      </c>
      <c r="B682" s="323" t="s">
        <v>2309</v>
      </c>
      <c r="C682" s="322" t="s">
        <v>2310</v>
      </c>
      <c r="D682" s="323" t="s">
        <v>197</v>
      </c>
      <c r="E682" s="324" t="s">
        <v>204</v>
      </c>
      <c r="F682" s="325">
        <v>799.78</v>
      </c>
      <c r="G682" s="325">
        <v>609.39</v>
      </c>
      <c r="H682" s="326"/>
      <c r="I682" s="329"/>
      <c r="J682" s="333"/>
      <c r="K682" s="329">
        <v>1118</v>
      </c>
      <c r="L682" s="330"/>
      <c r="M682" s="331">
        <f t="shared" si="30"/>
        <v>2527.17</v>
      </c>
      <c r="N682" s="326"/>
      <c r="O682" s="326"/>
      <c r="P682" s="326"/>
      <c r="Q682" s="326"/>
      <c r="R682" s="332">
        <f t="shared" si="31"/>
        <v>2527.17</v>
      </c>
      <c r="S682" s="325">
        <v>117.58</v>
      </c>
      <c r="T682" s="332">
        <f t="shared" si="32"/>
        <v>2409.59</v>
      </c>
      <c r="U682" s="333"/>
      <c r="V682" s="325">
        <v>71.02</v>
      </c>
      <c r="W682" s="325">
        <v>2.79</v>
      </c>
      <c r="X682" s="325"/>
      <c r="Y682" s="325">
        <v>4.66</v>
      </c>
    </row>
    <row r="683" spans="1:25" ht="18.75" customHeight="1">
      <c r="A683" s="322" t="s">
        <v>2311</v>
      </c>
      <c r="B683" s="323" t="s">
        <v>2312</v>
      </c>
      <c r="C683" s="322" t="s">
        <v>2313</v>
      </c>
      <c r="D683" s="323" t="s">
        <v>197</v>
      </c>
      <c r="E683" s="324" t="s">
        <v>434</v>
      </c>
      <c r="F683" s="325">
        <v>797.67</v>
      </c>
      <c r="G683" s="325">
        <v>462.8</v>
      </c>
      <c r="H683" s="326"/>
      <c r="I683" s="329"/>
      <c r="J683" s="333"/>
      <c r="K683" s="329">
        <v>1118</v>
      </c>
      <c r="L683" s="330"/>
      <c r="M683" s="331">
        <f t="shared" si="30"/>
        <v>2378.4700000000003</v>
      </c>
      <c r="N683" s="326"/>
      <c r="O683" s="326"/>
      <c r="P683" s="326"/>
      <c r="Q683" s="326"/>
      <c r="R683" s="332">
        <f t="shared" si="31"/>
        <v>2378.4700000000003</v>
      </c>
      <c r="S683" s="325">
        <v>118.29</v>
      </c>
      <c r="T683" s="332">
        <f t="shared" si="32"/>
        <v>2260.1800000000003</v>
      </c>
      <c r="U683" s="333"/>
      <c r="V683" s="325">
        <v>71.51</v>
      </c>
      <c r="W683" s="325">
        <v>2.78</v>
      </c>
      <c r="X683" s="325"/>
      <c r="Y683" s="325">
        <v>4.69</v>
      </c>
    </row>
    <row r="684" spans="1:25" ht="18.75" customHeight="1">
      <c r="A684" s="322" t="s">
        <v>2314</v>
      </c>
      <c r="B684" s="323" t="s">
        <v>2315</v>
      </c>
      <c r="C684" s="322" t="s">
        <v>2316</v>
      </c>
      <c r="D684" s="323" t="s">
        <v>235</v>
      </c>
      <c r="E684" s="324" t="s">
        <v>329</v>
      </c>
      <c r="F684" s="325">
        <v>779.1</v>
      </c>
      <c r="G684" s="325">
        <v>347.1</v>
      </c>
      <c r="H684" s="326"/>
      <c r="I684" s="329"/>
      <c r="J684" s="333"/>
      <c r="K684" s="329">
        <v>1118</v>
      </c>
      <c r="L684" s="330"/>
      <c r="M684" s="331">
        <f t="shared" si="30"/>
        <v>2244.2</v>
      </c>
      <c r="N684" s="326"/>
      <c r="O684" s="326"/>
      <c r="P684" s="326"/>
      <c r="Q684" s="326"/>
      <c r="R684" s="332">
        <f t="shared" si="31"/>
        <v>2244.2</v>
      </c>
      <c r="S684" s="325">
        <v>744.24</v>
      </c>
      <c r="T684" s="332">
        <f t="shared" si="32"/>
        <v>1499.9599999999998</v>
      </c>
      <c r="U684" s="333"/>
      <c r="V684" s="325">
        <v>69.84</v>
      </c>
      <c r="W684" s="325">
        <v>2.72</v>
      </c>
      <c r="X684" s="325"/>
      <c r="Y684" s="325">
        <v>4.58</v>
      </c>
    </row>
    <row r="685" spans="1:25" ht="18.75" customHeight="1">
      <c r="A685" s="322" t="s">
        <v>2317</v>
      </c>
      <c r="B685" s="323" t="s">
        <v>2318</v>
      </c>
      <c r="C685" s="322" t="s">
        <v>2319</v>
      </c>
      <c r="D685" s="323" t="s">
        <v>245</v>
      </c>
      <c r="E685" s="324" t="s">
        <v>259</v>
      </c>
      <c r="F685" s="325">
        <v>2765.3</v>
      </c>
      <c r="G685" s="325"/>
      <c r="H685" s="326"/>
      <c r="I685" s="329"/>
      <c r="J685" s="333"/>
      <c r="K685" s="329">
        <v>1118</v>
      </c>
      <c r="L685" s="330"/>
      <c r="M685" s="331">
        <f t="shared" si="30"/>
        <v>3883.3</v>
      </c>
      <c r="N685" s="326"/>
      <c r="O685" s="326"/>
      <c r="P685" s="326"/>
      <c r="Q685" s="326"/>
      <c r="R685" s="332">
        <f t="shared" si="31"/>
        <v>3883.3</v>
      </c>
      <c r="S685" s="325">
        <v>314.33</v>
      </c>
      <c r="T685" s="332">
        <f t="shared" si="32"/>
        <v>3568.9700000000003</v>
      </c>
      <c r="U685" s="333"/>
      <c r="V685" s="325">
        <v>73.92</v>
      </c>
      <c r="W685" s="325"/>
      <c r="X685" s="325">
        <v>1.26</v>
      </c>
      <c r="Y685" s="325">
        <v>4.85</v>
      </c>
    </row>
    <row r="686" spans="1:25" ht="18.75" customHeight="1">
      <c r="A686" s="322" t="s">
        <v>2320</v>
      </c>
      <c r="B686" s="323" t="s">
        <v>2321</v>
      </c>
      <c r="C686" s="322" t="s">
        <v>2322</v>
      </c>
      <c r="D686" s="323" t="s">
        <v>235</v>
      </c>
      <c r="E686" s="324" t="s">
        <v>236</v>
      </c>
      <c r="F686" s="325">
        <v>796.1</v>
      </c>
      <c r="G686" s="325"/>
      <c r="H686" s="326"/>
      <c r="I686" s="329"/>
      <c r="J686" s="333"/>
      <c r="K686" s="329">
        <v>1118</v>
      </c>
      <c r="L686" s="330"/>
      <c r="M686" s="331">
        <f t="shared" si="30"/>
        <v>1914.1</v>
      </c>
      <c r="N686" s="326"/>
      <c r="O686" s="326"/>
      <c r="P686" s="326"/>
      <c r="Q686" s="326"/>
      <c r="R686" s="332">
        <f t="shared" si="31"/>
        <v>1914.1</v>
      </c>
      <c r="S686" s="325">
        <v>113.09</v>
      </c>
      <c r="T686" s="332">
        <f t="shared" si="32"/>
        <v>1801.01</v>
      </c>
      <c r="U686" s="333"/>
      <c r="V686" s="325">
        <v>71.37</v>
      </c>
      <c r="W686" s="325">
        <v>2.78</v>
      </c>
      <c r="X686" s="325"/>
      <c r="Y686" s="325">
        <v>4.68</v>
      </c>
    </row>
    <row r="687" spans="1:25" ht="18.75" customHeight="1">
      <c r="A687" s="322" t="s">
        <v>2323</v>
      </c>
      <c r="B687" s="323" t="s">
        <v>2324</v>
      </c>
      <c r="C687" s="322" t="s">
        <v>2325</v>
      </c>
      <c r="D687" s="323" t="s">
        <v>245</v>
      </c>
      <c r="E687" s="324" t="s">
        <v>249</v>
      </c>
      <c r="F687" s="325">
        <v>863.91</v>
      </c>
      <c r="G687" s="325"/>
      <c r="H687" s="326"/>
      <c r="I687" s="329">
        <v>1118</v>
      </c>
      <c r="J687" s="333"/>
      <c r="K687" s="329"/>
      <c r="L687" s="330"/>
      <c r="M687" s="331">
        <f t="shared" si="30"/>
        <v>1981.9099999999999</v>
      </c>
      <c r="N687" s="326"/>
      <c r="O687" s="326"/>
      <c r="P687" s="326"/>
      <c r="Q687" s="326"/>
      <c r="R687" s="332">
        <f t="shared" si="31"/>
        <v>1981.9099999999999</v>
      </c>
      <c r="S687" s="325">
        <v>1073.28</v>
      </c>
      <c r="T687" s="332">
        <f t="shared" si="32"/>
        <v>908.6299999999999</v>
      </c>
      <c r="U687" s="333"/>
      <c r="V687" s="325">
        <v>76.34</v>
      </c>
      <c r="W687" s="325"/>
      <c r="X687" s="325">
        <v>1.29</v>
      </c>
      <c r="Y687" s="325">
        <v>5</v>
      </c>
    </row>
    <row r="688" spans="1:25" ht="18.75" customHeight="1">
      <c r="A688" s="322" t="s">
        <v>2326</v>
      </c>
      <c r="B688" s="323" t="s">
        <v>2327</v>
      </c>
      <c r="C688" s="322" t="s">
        <v>2328</v>
      </c>
      <c r="D688" s="323" t="s">
        <v>235</v>
      </c>
      <c r="E688" s="324" t="s">
        <v>236</v>
      </c>
      <c r="F688" s="325">
        <v>787.25</v>
      </c>
      <c r="G688" s="325">
        <v>143.68</v>
      </c>
      <c r="H688" s="326"/>
      <c r="I688" s="329"/>
      <c r="J688" s="333"/>
      <c r="K688" s="329">
        <v>1118</v>
      </c>
      <c r="L688" s="330"/>
      <c r="M688" s="331">
        <f t="shared" si="30"/>
        <v>2048.9300000000003</v>
      </c>
      <c r="N688" s="326"/>
      <c r="O688" s="326"/>
      <c r="P688" s="326"/>
      <c r="Q688" s="326"/>
      <c r="R688" s="332">
        <f t="shared" si="31"/>
        <v>2048.9300000000003</v>
      </c>
      <c r="S688" s="325">
        <v>465.47</v>
      </c>
      <c r="T688" s="332">
        <f t="shared" si="32"/>
        <v>1583.4600000000003</v>
      </c>
      <c r="U688" s="333"/>
      <c r="V688" s="325">
        <v>70.57</v>
      </c>
      <c r="W688" s="325">
        <v>2.74</v>
      </c>
      <c r="X688" s="325"/>
      <c r="Y688" s="325">
        <v>4.63</v>
      </c>
    </row>
    <row r="689" spans="1:25" ht="18.75" customHeight="1">
      <c r="A689" s="322" t="s">
        <v>2329</v>
      </c>
      <c r="B689" s="323" t="s">
        <v>2330</v>
      </c>
      <c r="C689" s="322" t="s">
        <v>2331</v>
      </c>
      <c r="D689" s="323" t="s">
        <v>235</v>
      </c>
      <c r="E689" s="324" t="s">
        <v>236</v>
      </c>
      <c r="F689" s="325">
        <v>794.76</v>
      </c>
      <c r="G689" s="325">
        <v>500.38</v>
      </c>
      <c r="H689" s="326"/>
      <c r="I689" s="329"/>
      <c r="J689" s="333"/>
      <c r="K689" s="329">
        <v>1118</v>
      </c>
      <c r="L689" s="330"/>
      <c r="M689" s="331">
        <f t="shared" si="30"/>
        <v>2413.14</v>
      </c>
      <c r="N689" s="326"/>
      <c r="O689" s="326"/>
      <c r="P689" s="326"/>
      <c r="Q689" s="326"/>
      <c r="R689" s="332">
        <f t="shared" si="31"/>
        <v>2413.14</v>
      </c>
      <c r="S689" s="325">
        <v>786.8499999999999</v>
      </c>
      <c r="T689" s="332">
        <f t="shared" si="32"/>
        <v>1626.29</v>
      </c>
      <c r="U689" s="333"/>
      <c r="V689" s="325">
        <v>71.25</v>
      </c>
      <c r="W689" s="325">
        <v>2.77</v>
      </c>
      <c r="X689" s="325"/>
      <c r="Y689" s="325">
        <v>4.67</v>
      </c>
    </row>
    <row r="690" spans="1:25" ht="18.75" customHeight="1">
      <c r="A690" s="322" t="s">
        <v>2332</v>
      </c>
      <c r="B690" s="323" t="s">
        <v>2333</v>
      </c>
      <c r="C690" s="322" t="s">
        <v>2334</v>
      </c>
      <c r="D690" s="323" t="s">
        <v>213</v>
      </c>
      <c r="E690" s="324" t="s">
        <v>214</v>
      </c>
      <c r="F690" s="325">
        <v>940.2399999999999</v>
      </c>
      <c r="G690" s="325"/>
      <c r="H690" s="326"/>
      <c r="I690" s="329"/>
      <c r="J690" s="333"/>
      <c r="K690" s="329">
        <v>1118</v>
      </c>
      <c r="L690" s="330"/>
      <c r="M690" s="331">
        <f t="shared" si="30"/>
        <v>2058.24</v>
      </c>
      <c r="N690" s="326"/>
      <c r="O690" s="326"/>
      <c r="P690" s="326"/>
      <c r="Q690" s="326"/>
      <c r="R690" s="332">
        <f t="shared" si="31"/>
        <v>2058.24</v>
      </c>
      <c r="S690" s="325">
        <v>1213.42</v>
      </c>
      <c r="T690" s="332">
        <f t="shared" si="32"/>
        <v>844.8199999999997</v>
      </c>
      <c r="U690" s="333"/>
      <c r="V690" s="325">
        <v>76.69</v>
      </c>
      <c r="W690" s="325">
        <v>3.1</v>
      </c>
      <c r="X690" s="325"/>
      <c r="Y690" s="325">
        <v>5.03</v>
      </c>
    </row>
    <row r="691" spans="1:25" ht="18.75" customHeight="1">
      <c r="A691" s="322" t="s">
        <v>2335</v>
      </c>
      <c r="B691" s="323" t="s">
        <v>2336</v>
      </c>
      <c r="C691" s="322" t="s">
        <v>2337</v>
      </c>
      <c r="D691" s="323" t="s">
        <v>235</v>
      </c>
      <c r="E691" s="324" t="s">
        <v>329</v>
      </c>
      <c r="F691" s="325">
        <v>576.47</v>
      </c>
      <c r="G691" s="325"/>
      <c r="H691" s="326"/>
      <c r="I691" s="329"/>
      <c r="J691" s="333"/>
      <c r="K691" s="329">
        <v>1118</v>
      </c>
      <c r="L691" s="330"/>
      <c r="M691" s="331">
        <f t="shared" si="30"/>
        <v>1694.47</v>
      </c>
      <c r="N691" s="326"/>
      <c r="O691" s="326"/>
      <c r="P691" s="326"/>
      <c r="Q691" s="326"/>
      <c r="R691" s="332">
        <f t="shared" si="31"/>
        <v>1694.47</v>
      </c>
      <c r="S691" s="325">
        <v>1062.54</v>
      </c>
      <c r="T691" s="332">
        <f t="shared" si="32"/>
        <v>631.9300000000001</v>
      </c>
      <c r="U691" s="333"/>
      <c r="V691" s="325">
        <v>54.44</v>
      </c>
      <c r="W691" s="325"/>
      <c r="X691" s="325">
        <v>0.86</v>
      </c>
      <c r="Y691" s="325">
        <v>3.38</v>
      </c>
    </row>
    <row r="692" spans="1:25" ht="18.75" customHeight="1">
      <c r="A692" s="322" t="s">
        <v>2338</v>
      </c>
      <c r="B692" s="323" t="s">
        <v>2339</v>
      </c>
      <c r="C692" s="322" t="s">
        <v>2340</v>
      </c>
      <c r="D692" s="323" t="s">
        <v>197</v>
      </c>
      <c r="E692" s="324" t="s">
        <v>204</v>
      </c>
      <c r="F692" s="325">
        <v>847.98</v>
      </c>
      <c r="G692" s="325">
        <v>575.72</v>
      </c>
      <c r="H692" s="326"/>
      <c r="I692" s="329"/>
      <c r="J692" s="333"/>
      <c r="K692" s="329">
        <v>1118</v>
      </c>
      <c r="L692" s="330"/>
      <c r="M692" s="331">
        <f t="shared" si="30"/>
        <v>2541.7</v>
      </c>
      <c r="N692" s="326"/>
      <c r="O692" s="326"/>
      <c r="P692" s="326"/>
      <c r="Q692" s="326"/>
      <c r="R692" s="332">
        <f t="shared" si="31"/>
        <v>2541.7</v>
      </c>
      <c r="S692" s="325">
        <v>1799.8400000000001</v>
      </c>
      <c r="T692" s="332">
        <f t="shared" si="32"/>
        <v>741.8599999999997</v>
      </c>
      <c r="U692" s="333"/>
      <c r="V692" s="325">
        <v>75.36</v>
      </c>
      <c r="W692" s="325">
        <v>2.96</v>
      </c>
      <c r="X692" s="325"/>
      <c r="Y692" s="325">
        <v>4.94</v>
      </c>
    </row>
    <row r="693" spans="1:25" ht="18.75" customHeight="1">
      <c r="A693" s="322" t="s">
        <v>2341</v>
      </c>
      <c r="B693" s="334" t="s">
        <v>2342</v>
      </c>
      <c r="C693" s="322" t="s">
        <v>2343</v>
      </c>
      <c r="D693" s="323" t="s">
        <v>245</v>
      </c>
      <c r="E693" s="324" t="s">
        <v>204</v>
      </c>
      <c r="F693" s="325">
        <v>847.8000000000001</v>
      </c>
      <c r="G693" s="325"/>
      <c r="H693" s="326"/>
      <c r="I693" s="329"/>
      <c r="J693" s="333"/>
      <c r="K693" s="329">
        <v>2458</v>
      </c>
      <c r="L693" s="330"/>
      <c r="M693" s="331">
        <f t="shared" si="30"/>
        <v>3305.8</v>
      </c>
      <c r="N693" s="326"/>
      <c r="O693" s="326"/>
      <c r="P693" s="326"/>
      <c r="Q693" s="326"/>
      <c r="R693" s="332">
        <f t="shared" si="31"/>
        <v>3305.8</v>
      </c>
      <c r="S693" s="325">
        <v>1463.16</v>
      </c>
      <c r="T693" s="332">
        <f t="shared" si="32"/>
        <v>1842.64</v>
      </c>
      <c r="U693" s="333"/>
      <c r="V693" s="325">
        <v>75.34</v>
      </c>
      <c r="W693" s="325"/>
      <c r="X693" s="325">
        <v>1.27</v>
      </c>
      <c r="Y693" s="325">
        <v>4.94</v>
      </c>
    </row>
    <row r="694" spans="1:25" ht="18.75" customHeight="1">
      <c r="A694" s="322" t="s">
        <v>2344</v>
      </c>
      <c r="B694" s="323" t="s">
        <v>2345</v>
      </c>
      <c r="C694" s="322" t="s">
        <v>2346</v>
      </c>
      <c r="D694" s="323" t="s">
        <v>235</v>
      </c>
      <c r="E694" s="324" t="s">
        <v>236</v>
      </c>
      <c r="F694" s="325">
        <v>813.7900000000001</v>
      </c>
      <c r="G694" s="325">
        <v>523.16</v>
      </c>
      <c r="H694" s="326"/>
      <c r="I694" s="329"/>
      <c r="J694" s="333"/>
      <c r="K694" s="329">
        <v>1070.82</v>
      </c>
      <c r="L694" s="330"/>
      <c r="M694" s="331">
        <f t="shared" si="30"/>
        <v>2407.77</v>
      </c>
      <c r="N694" s="326"/>
      <c r="O694" s="326"/>
      <c r="P694" s="326"/>
      <c r="Q694" s="326"/>
      <c r="R694" s="332">
        <f t="shared" si="31"/>
        <v>2407.77</v>
      </c>
      <c r="S694" s="325">
        <v>365.53999999999996</v>
      </c>
      <c r="T694" s="332">
        <f t="shared" si="32"/>
        <v>2042.23</v>
      </c>
      <c r="U694" s="333"/>
      <c r="V694" s="325">
        <v>72.96</v>
      </c>
      <c r="W694" s="325">
        <v>2.84</v>
      </c>
      <c r="X694" s="325"/>
      <c r="Y694" s="325">
        <v>4.78</v>
      </c>
    </row>
    <row r="695" spans="1:25" ht="18.75" customHeight="1">
      <c r="A695" s="322" t="s">
        <v>2347</v>
      </c>
      <c r="B695" s="323" t="s">
        <v>2348</v>
      </c>
      <c r="C695" s="322" t="s">
        <v>2349</v>
      </c>
      <c r="D695" s="323" t="s">
        <v>197</v>
      </c>
      <c r="E695" s="324" t="s">
        <v>204</v>
      </c>
      <c r="F695" s="325">
        <v>905.4100000000002</v>
      </c>
      <c r="G695" s="325"/>
      <c r="H695" s="326"/>
      <c r="I695" s="329"/>
      <c r="J695" s="333"/>
      <c r="K695" s="329"/>
      <c r="L695" s="330"/>
      <c r="M695" s="331">
        <f t="shared" si="30"/>
        <v>905.4100000000002</v>
      </c>
      <c r="N695" s="326"/>
      <c r="O695" s="326"/>
      <c r="P695" s="326"/>
      <c r="Q695" s="326"/>
      <c r="R695" s="332">
        <f t="shared" si="31"/>
        <v>905.4100000000002</v>
      </c>
      <c r="S695" s="325">
        <v>153.52</v>
      </c>
      <c r="T695" s="332">
        <f t="shared" si="32"/>
        <v>751.8900000000002</v>
      </c>
      <c r="U695" s="333"/>
      <c r="V695" s="325">
        <v>77.17</v>
      </c>
      <c r="W695" s="325">
        <v>3.03</v>
      </c>
      <c r="X695" s="325"/>
      <c r="Y695" s="325">
        <v>5.06</v>
      </c>
    </row>
    <row r="696" spans="1:25" ht="18.75" customHeight="1">
      <c r="A696" s="322" t="s">
        <v>2350</v>
      </c>
      <c r="B696" s="323" t="s">
        <v>2351</v>
      </c>
      <c r="C696" s="322" t="s">
        <v>2352</v>
      </c>
      <c r="D696" s="323" t="s">
        <v>240</v>
      </c>
      <c r="E696" s="324" t="s">
        <v>438</v>
      </c>
      <c r="F696" s="325">
        <v>1064.48</v>
      </c>
      <c r="G696" s="325">
        <v>890.79</v>
      </c>
      <c r="H696" s="326"/>
      <c r="I696" s="329"/>
      <c r="J696" s="333"/>
      <c r="K696" s="329">
        <v>1118</v>
      </c>
      <c r="L696" s="330"/>
      <c r="M696" s="331">
        <f t="shared" si="30"/>
        <v>3073.27</v>
      </c>
      <c r="N696" s="326"/>
      <c r="O696" s="326"/>
      <c r="P696" s="326"/>
      <c r="Q696" s="326"/>
      <c r="R696" s="332">
        <f t="shared" si="31"/>
        <v>3073.27</v>
      </c>
      <c r="S696" s="325">
        <v>249.78</v>
      </c>
      <c r="T696" s="332">
        <f t="shared" si="32"/>
        <v>2823.49</v>
      </c>
      <c r="U696" s="333"/>
      <c r="V696" s="325">
        <v>83.92</v>
      </c>
      <c r="W696" s="325">
        <v>3.39</v>
      </c>
      <c r="X696" s="325"/>
      <c r="Y696" s="325">
        <v>5.5</v>
      </c>
    </row>
    <row r="697" spans="1:25" ht="18.75" customHeight="1">
      <c r="A697" s="322" t="s">
        <v>2353</v>
      </c>
      <c r="B697" s="323" t="s">
        <v>2354</v>
      </c>
      <c r="C697" s="322" t="s">
        <v>2355</v>
      </c>
      <c r="D697" s="323" t="s">
        <v>258</v>
      </c>
      <c r="E697" s="324" t="s">
        <v>249</v>
      </c>
      <c r="F697" s="325">
        <v>860.86</v>
      </c>
      <c r="G697" s="325"/>
      <c r="H697" s="326"/>
      <c r="I697" s="329"/>
      <c r="J697" s="333"/>
      <c r="K697" s="329">
        <v>1118</v>
      </c>
      <c r="L697" s="330"/>
      <c r="M697" s="331">
        <f t="shared" si="30"/>
        <v>1978.8600000000001</v>
      </c>
      <c r="N697" s="326"/>
      <c r="O697" s="326"/>
      <c r="P697" s="326"/>
      <c r="Q697" s="326"/>
      <c r="R697" s="332">
        <f t="shared" si="31"/>
        <v>1978.8600000000001</v>
      </c>
      <c r="S697" s="325">
        <v>141.29000000000002</v>
      </c>
      <c r="T697" s="332">
        <f t="shared" si="32"/>
        <v>1837.5700000000002</v>
      </c>
      <c r="U697" s="333"/>
      <c r="V697" s="325">
        <v>76.06</v>
      </c>
      <c r="W697" s="325">
        <v>3</v>
      </c>
      <c r="X697" s="325"/>
      <c r="Y697" s="325">
        <v>4.99</v>
      </c>
    </row>
    <row r="698" spans="1:25" ht="18.75" customHeight="1">
      <c r="A698" s="322" t="s">
        <v>2356</v>
      </c>
      <c r="B698" s="323" t="s">
        <v>2357</v>
      </c>
      <c r="C698" s="322" t="s">
        <v>2358</v>
      </c>
      <c r="D698" s="323" t="s">
        <v>245</v>
      </c>
      <c r="E698" s="324" t="s">
        <v>204</v>
      </c>
      <c r="F698" s="325">
        <v>877.9200000000001</v>
      </c>
      <c r="G698" s="325"/>
      <c r="H698" s="326"/>
      <c r="I698" s="329"/>
      <c r="J698" s="333"/>
      <c r="K698" s="329">
        <v>1118</v>
      </c>
      <c r="L698" s="330"/>
      <c r="M698" s="331">
        <f t="shared" si="30"/>
        <v>1995.92</v>
      </c>
      <c r="N698" s="326"/>
      <c r="O698" s="326"/>
      <c r="P698" s="326"/>
      <c r="Q698" s="326"/>
      <c r="R698" s="332">
        <f t="shared" si="31"/>
        <v>1995.92</v>
      </c>
      <c r="S698" s="325">
        <v>116.23</v>
      </c>
      <c r="T698" s="332">
        <f t="shared" si="32"/>
        <v>1879.69</v>
      </c>
      <c r="U698" s="333" t="s">
        <v>2359</v>
      </c>
      <c r="V698" s="325">
        <v>78.05</v>
      </c>
      <c r="W698" s="325">
        <v>3.06</v>
      </c>
      <c r="X698" s="325"/>
      <c r="Y698" s="325">
        <v>5.12</v>
      </c>
    </row>
    <row r="699" spans="1:25" ht="18.75" customHeight="1">
      <c r="A699" s="322" t="s">
        <v>2360</v>
      </c>
      <c r="B699" s="323" t="s">
        <v>2361</v>
      </c>
      <c r="C699" s="322" t="s">
        <v>2362</v>
      </c>
      <c r="D699" s="323" t="s">
        <v>197</v>
      </c>
      <c r="E699" s="324" t="s">
        <v>204</v>
      </c>
      <c r="F699" s="325">
        <v>847.8000000000001</v>
      </c>
      <c r="G699" s="325">
        <v>551.94</v>
      </c>
      <c r="H699" s="326"/>
      <c r="I699" s="329"/>
      <c r="J699" s="333"/>
      <c r="K699" s="329">
        <v>1118</v>
      </c>
      <c r="L699" s="330"/>
      <c r="M699" s="331">
        <f t="shared" si="30"/>
        <v>2517.7400000000002</v>
      </c>
      <c r="N699" s="326"/>
      <c r="O699" s="326"/>
      <c r="P699" s="326"/>
      <c r="Q699" s="326"/>
      <c r="R699" s="332">
        <f t="shared" si="31"/>
        <v>2517.7400000000002</v>
      </c>
      <c r="S699" s="325">
        <v>1726.05</v>
      </c>
      <c r="T699" s="332">
        <f t="shared" si="32"/>
        <v>791.6900000000003</v>
      </c>
      <c r="U699" s="333"/>
      <c r="V699" s="325">
        <v>75.34</v>
      </c>
      <c r="W699" s="325">
        <v>2.96</v>
      </c>
      <c r="X699" s="325"/>
      <c r="Y699" s="325">
        <v>4.94</v>
      </c>
    </row>
    <row r="700" spans="1:25" ht="18.75" customHeight="1">
      <c r="A700" s="322" t="s">
        <v>2363</v>
      </c>
      <c r="B700" s="323" t="s">
        <v>2364</v>
      </c>
      <c r="C700" s="322" t="s">
        <v>2365</v>
      </c>
      <c r="D700" s="323" t="s">
        <v>197</v>
      </c>
      <c r="E700" s="324" t="s">
        <v>204</v>
      </c>
      <c r="F700" s="325">
        <v>799.79</v>
      </c>
      <c r="G700" s="325">
        <v>551.94</v>
      </c>
      <c r="H700" s="326"/>
      <c r="I700" s="329"/>
      <c r="J700" s="333"/>
      <c r="K700" s="329">
        <v>1118</v>
      </c>
      <c r="L700" s="330"/>
      <c r="M700" s="331">
        <f t="shared" si="30"/>
        <v>2469.73</v>
      </c>
      <c r="N700" s="326"/>
      <c r="O700" s="326"/>
      <c r="P700" s="326"/>
      <c r="Q700" s="326"/>
      <c r="R700" s="332">
        <f t="shared" si="31"/>
        <v>2469.73</v>
      </c>
      <c r="S700" s="325">
        <v>117.58</v>
      </c>
      <c r="T700" s="332">
        <f t="shared" si="32"/>
        <v>2352.15</v>
      </c>
      <c r="U700" s="333"/>
      <c r="V700" s="325">
        <v>71.02</v>
      </c>
      <c r="W700" s="325">
        <v>2.79</v>
      </c>
      <c r="X700" s="325"/>
      <c r="Y700" s="325">
        <v>4.66</v>
      </c>
    </row>
    <row r="701" spans="1:25" ht="18.75" customHeight="1">
      <c r="A701" s="322" t="s">
        <v>2366</v>
      </c>
      <c r="B701" s="323" t="s">
        <v>2367</v>
      </c>
      <c r="C701" s="322" t="s">
        <v>2368</v>
      </c>
      <c r="D701" s="323" t="s">
        <v>197</v>
      </c>
      <c r="E701" s="324" t="s">
        <v>204</v>
      </c>
      <c r="F701" s="325">
        <v>818.84</v>
      </c>
      <c r="G701" s="325">
        <v>551.94</v>
      </c>
      <c r="H701" s="326"/>
      <c r="I701" s="329"/>
      <c r="J701" s="333"/>
      <c r="K701" s="329">
        <v>1118</v>
      </c>
      <c r="L701" s="330"/>
      <c r="M701" s="331">
        <f t="shared" si="30"/>
        <v>2488.78</v>
      </c>
      <c r="N701" s="326"/>
      <c r="O701" s="326"/>
      <c r="P701" s="326"/>
      <c r="Q701" s="326"/>
      <c r="R701" s="332">
        <f t="shared" si="31"/>
        <v>2488.78</v>
      </c>
      <c r="S701" s="325">
        <v>120.06</v>
      </c>
      <c r="T701" s="332">
        <f t="shared" si="32"/>
        <v>2368.7200000000003</v>
      </c>
      <c r="U701" s="333"/>
      <c r="V701" s="325">
        <v>72.73</v>
      </c>
      <c r="W701" s="325">
        <v>2.86</v>
      </c>
      <c r="X701" s="325"/>
      <c r="Y701" s="325">
        <v>4.77</v>
      </c>
    </row>
    <row r="702" spans="1:25" ht="18.75" customHeight="1">
      <c r="A702" s="322" t="s">
        <v>2369</v>
      </c>
      <c r="B702" s="323" t="s">
        <v>2370</v>
      </c>
      <c r="C702" s="322" t="s">
        <v>2371</v>
      </c>
      <c r="D702" s="323" t="s">
        <v>213</v>
      </c>
      <c r="E702" s="324" t="s">
        <v>214</v>
      </c>
      <c r="F702" s="325">
        <v>971.5600000000001</v>
      </c>
      <c r="G702" s="325">
        <v>678.6</v>
      </c>
      <c r="H702" s="326"/>
      <c r="I702" s="329"/>
      <c r="J702" s="333"/>
      <c r="K702" s="329">
        <v>1118</v>
      </c>
      <c r="L702" s="330"/>
      <c r="M702" s="331">
        <f t="shared" si="30"/>
        <v>2768.16</v>
      </c>
      <c r="N702" s="326"/>
      <c r="O702" s="326"/>
      <c r="P702" s="326"/>
      <c r="Q702" s="326"/>
      <c r="R702" s="332">
        <f t="shared" si="31"/>
        <v>2768.16</v>
      </c>
      <c r="S702" s="325">
        <v>1913.08</v>
      </c>
      <c r="T702" s="332">
        <f t="shared" si="32"/>
        <v>855.0799999999999</v>
      </c>
      <c r="U702" s="333"/>
      <c r="V702" s="325">
        <v>79.51</v>
      </c>
      <c r="W702" s="325">
        <v>3.21</v>
      </c>
      <c r="X702" s="325"/>
      <c r="Y702" s="325">
        <v>5.21</v>
      </c>
    </row>
    <row r="703" spans="1:25" ht="18.75" customHeight="1">
      <c r="A703" s="322" t="s">
        <v>2372</v>
      </c>
      <c r="B703" s="323" t="s">
        <v>2373</v>
      </c>
      <c r="C703" s="322" t="s">
        <v>2374</v>
      </c>
      <c r="D703" s="323" t="s">
        <v>208</v>
      </c>
      <c r="E703" s="324" t="s">
        <v>225</v>
      </c>
      <c r="F703" s="325">
        <v>811.0300000000001</v>
      </c>
      <c r="G703" s="325">
        <v>242.97</v>
      </c>
      <c r="H703" s="326"/>
      <c r="I703" s="329"/>
      <c r="J703" s="333"/>
      <c r="K703" s="329">
        <v>1118</v>
      </c>
      <c r="L703" s="330"/>
      <c r="M703" s="331">
        <f t="shared" si="30"/>
        <v>2172</v>
      </c>
      <c r="N703" s="326"/>
      <c r="O703" s="326"/>
      <c r="P703" s="326"/>
      <c r="Q703" s="326"/>
      <c r="R703" s="332">
        <f t="shared" si="31"/>
        <v>2172</v>
      </c>
      <c r="S703" s="325">
        <v>122.89000000000001</v>
      </c>
      <c r="T703" s="332">
        <f t="shared" si="32"/>
        <v>2049.11</v>
      </c>
      <c r="U703" s="333"/>
      <c r="V703" s="325">
        <v>72.71</v>
      </c>
      <c r="W703" s="325">
        <v>2.83</v>
      </c>
      <c r="X703" s="325"/>
      <c r="Y703" s="325">
        <v>4.77</v>
      </c>
    </row>
    <row r="704" spans="1:25" ht="18.75" customHeight="1">
      <c r="A704" s="322" t="s">
        <v>2375</v>
      </c>
      <c r="B704" s="323" t="s">
        <v>2376</v>
      </c>
      <c r="C704" s="322" t="s">
        <v>2377</v>
      </c>
      <c r="D704" s="323" t="s">
        <v>973</v>
      </c>
      <c r="E704" s="324" t="s">
        <v>249</v>
      </c>
      <c r="F704" s="325">
        <v>840.11</v>
      </c>
      <c r="G704" s="325">
        <v>383.48</v>
      </c>
      <c r="H704" s="326"/>
      <c r="I704" s="329"/>
      <c r="J704" s="333"/>
      <c r="K704" s="329">
        <v>1118</v>
      </c>
      <c r="L704" s="330"/>
      <c r="M704" s="331">
        <f t="shared" si="30"/>
        <v>2341.59</v>
      </c>
      <c r="N704" s="326"/>
      <c r="O704" s="326"/>
      <c r="P704" s="326"/>
      <c r="Q704" s="326"/>
      <c r="R704" s="332">
        <f t="shared" si="31"/>
        <v>2341.59</v>
      </c>
      <c r="S704" s="325">
        <v>164.67000000000002</v>
      </c>
      <c r="T704" s="332">
        <f t="shared" si="32"/>
        <v>2176.92</v>
      </c>
      <c r="U704" s="333"/>
      <c r="V704" s="325">
        <v>74.2</v>
      </c>
      <c r="W704" s="325">
        <v>2.93</v>
      </c>
      <c r="X704" s="325"/>
      <c r="Y704" s="325">
        <v>4.86</v>
      </c>
    </row>
    <row r="705" spans="1:25" ht="18.75" customHeight="1">
      <c r="A705" s="322" t="s">
        <v>2378</v>
      </c>
      <c r="B705" s="323" t="s">
        <v>2379</v>
      </c>
      <c r="C705" s="322" t="s">
        <v>2380</v>
      </c>
      <c r="D705" s="323" t="s">
        <v>253</v>
      </c>
      <c r="E705" s="324" t="s">
        <v>697</v>
      </c>
      <c r="F705" s="325">
        <v>976.5400000000001</v>
      </c>
      <c r="G705" s="325"/>
      <c r="H705" s="326"/>
      <c r="I705" s="329"/>
      <c r="J705" s="333"/>
      <c r="K705" s="329">
        <v>1118</v>
      </c>
      <c r="L705" s="330"/>
      <c r="M705" s="331">
        <f t="shared" si="30"/>
        <v>2094.54</v>
      </c>
      <c r="N705" s="326"/>
      <c r="O705" s="326"/>
      <c r="P705" s="326"/>
      <c r="Q705" s="326"/>
      <c r="R705" s="332">
        <f t="shared" si="31"/>
        <v>2094.54</v>
      </c>
      <c r="S705" s="325">
        <v>140.5</v>
      </c>
      <c r="T705" s="332">
        <f t="shared" si="32"/>
        <v>1954.04</v>
      </c>
      <c r="U705" s="333"/>
      <c r="V705" s="325">
        <v>79.96</v>
      </c>
      <c r="W705" s="325">
        <v>3.23</v>
      </c>
      <c r="X705" s="325"/>
      <c r="Y705" s="325">
        <v>5.24</v>
      </c>
    </row>
    <row r="706" spans="1:25" ht="18.75" customHeight="1">
      <c r="A706" s="322" t="s">
        <v>2381</v>
      </c>
      <c r="B706" s="323" t="s">
        <v>2382</v>
      </c>
      <c r="C706" s="322" t="s">
        <v>2383</v>
      </c>
      <c r="D706" s="323" t="s">
        <v>208</v>
      </c>
      <c r="E706" s="324" t="s">
        <v>209</v>
      </c>
      <c r="F706" s="325">
        <v>800.31</v>
      </c>
      <c r="G706" s="325">
        <v>279.47</v>
      </c>
      <c r="H706" s="326"/>
      <c r="I706" s="329"/>
      <c r="J706" s="333"/>
      <c r="K706" s="329">
        <v>1118</v>
      </c>
      <c r="L706" s="330"/>
      <c r="M706" s="331">
        <f t="shared" si="30"/>
        <v>2197.7799999999997</v>
      </c>
      <c r="N706" s="326"/>
      <c r="O706" s="326"/>
      <c r="P706" s="326"/>
      <c r="Q706" s="326"/>
      <c r="R706" s="332">
        <f t="shared" si="31"/>
        <v>2197.7799999999997</v>
      </c>
      <c r="S706" s="325">
        <v>1063.6200000000001</v>
      </c>
      <c r="T706" s="332">
        <f t="shared" si="32"/>
        <v>1134.1599999999996</v>
      </c>
      <c r="U706" s="333"/>
      <c r="V706" s="325">
        <v>71.51</v>
      </c>
      <c r="W706" s="325">
        <v>2.79</v>
      </c>
      <c r="X706" s="325"/>
      <c r="Y706" s="325">
        <v>4.69</v>
      </c>
    </row>
    <row r="707" spans="1:25" ht="18.75" customHeight="1">
      <c r="A707" s="322" t="s">
        <v>2384</v>
      </c>
      <c r="B707" s="323" t="s">
        <v>2385</v>
      </c>
      <c r="C707" s="322" t="s">
        <v>2386</v>
      </c>
      <c r="D707" s="323" t="s">
        <v>197</v>
      </c>
      <c r="E707" s="324" t="s">
        <v>249</v>
      </c>
      <c r="F707" s="325">
        <v>863.91</v>
      </c>
      <c r="G707" s="325">
        <v>575.72</v>
      </c>
      <c r="H707" s="326"/>
      <c r="I707" s="329"/>
      <c r="J707" s="333"/>
      <c r="K707" s="329">
        <v>1118</v>
      </c>
      <c r="L707" s="330"/>
      <c r="M707" s="331">
        <f t="shared" si="30"/>
        <v>2557.63</v>
      </c>
      <c r="N707" s="326"/>
      <c r="O707" s="326"/>
      <c r="P707" s="326"/>
      <c r="Q707" s="326"/>
      <c r="R707" s="332">
        <f t="shared" si="31"/>
        <v>2557.63</v>
      </c>
      <c r="S707" s="325">
        <v>1224.68</v>
      </c>
      <c r="T707" s="332">
        <f t="shared" si="32"/>
        <v>1332.95</v>
      </c>
      <c r="U707" s="333"/>
      <c r="V707" s="325">
        <v>76.34</v>
      </c>
      <c r="W707" s="325">
        <v>3.01</v>
      </c>
      <c r="X707" s="325"/>
      <c r="Y707" s="325">
        <v>5</v>
      </c>
    </row>
    <row r="708" spans="1:25" ht="18.75" customHeight="1">
      <c r="A708" s="322" t="s">
        <v>2387</v>
      </c>
      <c r="B708" s="323" t="s">
        <v>2388</v>
      </c>
      <c r="C708" s="322" t="s">
        <v>2389</v>
      </c>
      <c r="D708" s="323" t="s">
        <v>245</v>
      </c>
      <c r="E708" s="324" t="s">
        <v>209</v>
      </c>
      <c r="F708" s="325">
        <v>788.59</v>
      </c>
      <c r="G708" s="325"/>
      <c r="H708" s="326"/>
      <c r="I708" s="329">
        <v>2458</v>
      </c>
      <c r="J708" s="333"/>
      <c r="K708" s="329"/>
      <c r="L708" s="330"/>
      <c r="M708" s="331">
        <f t="shared" si="30"/>
        <v>3246.59</v>
      </c>
      <c r="N708" s="326"/>
      <c r="O708" s="326"/>
      <c r="P708" s="326"/>
      <c r="Q708" s="326"/>
      <c r="R708" s="332">
        <f t="shared" si="31"/>
        <v>3246.59</v>
      </c>
      <c r="S708" s="325">
        <v>131.61</v>
      </c>
      <c r="T708" s="332">
        <f t="shared" si="32"/>
        <v>3114.98</v>
      </c>
      <c r="U708" s="333"/>
      <c r="V708" s="325">
        <v>70.46</v>
      </c>
      <c r="W708" s="325"/>
      <c r="X708" s="325">
        <v>1.18</v>
      </c>
      <c r="Y708" s="325">
        <v>4.62</v>
      </c>
    </row>
    <row r="709" spans="1:25" ht="18.75" customHeight="1">
      <c r="A709" s="322" t="s">
        <v>2390</v>
      </c>
      <c r="B709" s="323" t="s">
        <v>2391</v>
      </c>
      <c r="C709" s="322" t="s">
        <v>2392</v>
      </c>
      <c r="D709" s="323" t="s">
        <v>465</v>
      </c>
      <c r="E709" s="324" t="s">
        <v>715</v>
      </c>
      <c r="F709" s="325">
        <v>1457.18</v>
      </c>
      <c r="G709" s="325"/>
      <c r="H709" s="326"/>
      <c r="I709" s="329">
        <v>3458</v>
      </c>
      <c r="J709" s="333"/>
      <c r="K709" s="329"/>
      <c r="L709" s="330"/>
      <c r="M709" s="331">
        <f t="shared" si="30"/>
        <v>4915.18</v>
      </c>
      <c r="N709" s="326"/>
      <c r="O709" s="326"/>
      <c r="P709" s="326"/>
      <c r="Q709" s="326"/>
      <c r="R709" s="332">
        <f t="shared" si="31"/>
        <v>4915.18</v>
      </c>
      <c r="S709" s="325">
        <v>933.63</v>
      </c>
      <c r="T709" s="332">
        <f t="shared" si="32"/>
        <v>3981.55</v>
      </c>
      <c r="U709" s="333"/>
      <c r="V709" s="325">
        <v>128.17</v>
      </c>
      <c r="W709" s="325"/>
      <c r="X709" s="325">
        <v>2.18</v>
      </c>
      <c r="Y709" s="325">
        <v>8.4</v>
      </c>
    </row>
    <row r="710" spans="1:25" ht="18.75" customHeight="1">
      <c r="A710" s="322" t="s">
        <v>2393</v>
      </c>
      <c r="B710" s="323" t="s">
        <v>2394</v>
      </c>
      <c r="C710" s="322" t="s">
        <v>2395</v>
      </c>
      <c r="D710" s="323" t="s">
        <v>224</v>
      </c>
      <c r="E710" s="324" t="s">
        <v>225</v>
      </c>
      <c r="F710" s="325">
        <v>763.19</v>
      </c>
      <c r="G710" s="325">
        <v>266.11</v>
      </c>
      <c r="H710" s="326"/>
      <c r="I710" s="329"/>
      <c r="J710" s="333"/>
      <c r="K710" s="329">
        <v>1088</v>
      </c>
      <c r="L710" s="330"/>
      <c r="M710" s="331">
        <f t="shared" si="30"/>
        <v>2117.3</v>
      </c>
      <c r="N710" s="326"/>
      <c r="O710" s="326"/>
      <c r="P710" s="326"/>
      <c r="Q710" s="326"/>
      <c r="R710" s="332">
        <f t="shared" si="31"/>
        <v>2117.3</v>
      </c>
      <c r="S710" s="325">
        <v>103.81</v>
      </c>
      <c r="T710" s="332">
        <f t="shared" si="32"/>
        <v>2013.4900000000002</v>
      </c>
      <c r="U710" s="333"/>
      <c r="V710" s="325">
        <v>68.41</v>
      </c>
      <c r="W710" s="325">
        <v>2.66</v>
      </c>
      <c r="X710" s="325"/>
      <c r="Y710" s="325">
        <v>4.48</v>
      </c>
    </row>
    <row r="711" spans="1:25" ht="18.75" customHeight="1">
      <c r="A711" s="322" t="s">
        <v>2396</v>
      </c>
      <c r="B711" s="323" t="s">
        <v>2397</v>
      </c>
      <c r="C711" s="322" t="s">
        <v>2398</v>
      </c>
      <c r="D711" s="323" t="s">
        <v>197</v>
      </c>
      <c r="E711" s="324" t="s">
        <v>198</v>
      </c>
      <c r="F711" s="325">
        <v>805.3599999999999</v>
      </c>
      <c r="G711" s="325">
        <v>520.65</v>
      </c>
      <c r="H711" s="326"/>
      <c r="I711" s="329"/>
      <c r="J711" s="333"/>
      <c r="K711" s="329">
        <v>1070.82</v>
      </c>
      <c r="L711" s="330"/>
      <c r="M711" s="331">
        <f t="shared" si="30"/>
        <v>2396.83</v>
      </c>
      <c r="N711" s="326"/>
      <c r="O711" s="326"/>
      <c r="P711" s="326"/>
      <c r="Q711" s="326"/>
      <c r="R711" s="332">
        <f t="shared" si="31"/>
        <v>2396.83</v>
      </c>
      <c r="S711" s="325">
        <v>1703.84</v>
      </c>
      <c r="T711" s="332">
        <f t="shared" si="32"/>
        <v>692.99</v>
      </c>
      <c r="U711" s="333"/>
      <c r="V711" s="325">
        <v>72.21</v>
      </c>
      <c r="W711" s="325">
        <v>2.81</v>
      </c>
      <c r="X711" s="325"/>
      <c r="Y711" s="325">
        <v>4.73</v>
      </c>
    </row>
    <row r="712" spans="1:25" ht="18.75" customHeight="1">
      <c r="A712" s="322" t="s">
        <v>2399</v>
      </c>
      <c r="B712" s="323" t="s">
        <v>2400</v>
      </c>
      <c r="C712" s="322" t="s">
        <v>2401</v>
      </c>
      <c r="D712" s="323" t="s">
        <v>197</v>
      </c>
      <c r="E712" s="324" t="s">
        <v>204</v>
      </c>
      <c r="F712" s="325">
        <v>799.79</v>
      </c>
      <c r="G712" s="325"/>
      <c r="H712" s="326"/>
      <c r="I712" s="329"/>
      <c r="J712" s="333"/>
      <c r="K712" s="329">
        <v>1118</v>
      </c>
      <c r="L712" s="330"/>
      <c r="M712" s="331">
        <f t="shared" si="30"/>
        <v>1917.79</v>
      </c>
      <c r="N712" s="326"/>
      <c r="O712" s="326"/>
      <c r="P712" s="326"/>
      <c r="Q712" s="326"/>
      <c r="R712" s="332">
        <f t="shared" si="31"/>
        <v>1917.79</v>
      </c>
      <c r="S712" s="325">
        <v>1887.6299999999999</v>
      </c>
      <c r="T712" s="332">
        <f t="shared" si="32"/>
        <v>30.160000000000082</v>
      </c>
      <c r="U712" s="333"/>
      <c r="V712" s="325">
        <v>71.02</v>
      </c>
      <c r="W712" s="325">
        <v>2.79</v>
      </c>
      <c r="X712" s="325"/>
      <c r="Y712" s="325">
        <v>4.66</v>
      </c>
    </row>
    <row r="713" spans="1:25" ht="18.75" customHeight="1">
      <c r="A713" s="322" t="s">
        <v>2402</v>
      </c>
      <c r="B713" s="323" t="s">
        <v>2403</v>
      </c>
      <c r="C713" s="322" t="s">
        <v>2404</v>
      </c>
      <c r="D713" s="323" t="s">
        <v>245</v>
      </c>
      <c r="E713" s="324" t="s">
        <v>209</v>
      </c>
      <c r="F713" s="325">
        <v>789.25</v>
      </c>
      <c r="G713" s="325"/>
      <c r="H713" s="326"/>
      <c r="I713" s="329">
        <v>2458</v>
      </c>
      <c r="J713" s="333"/>
      <c r="K713" s="329"/>
      <c r="L713" s="330"/>
      <c r="M713" s="331">
        <f t="shared" si="30"/>
        <v>3247.25</v>
      </c>
      <c r="N713" s="326"/>
      <c r="O713" s="326"/>
      <c r="P713" s="326"/>
      <c r="Q713" s="326"/>
      <c r="R713" s="332">
        <f t="shared" si="31"/>
        <v>3247.25</v>
      </c>
      <c r="S713" s="325">
        <v>574.12</v>
      </c>
      <c r="T713" s="332">
        <f t="shared" si="32"/>
        <v>2673.13</v>
      </c>
      <c r="U713" s="333"/>
      <c r="V713" s="325">
        <v>70.52</v>
      </c>
      <c r="W713" s="325"/>
      <c r="X713" s="325">
        <v>1.18</v>
      </c>
      <c r="Y713" s="325">
        <v>4.62</v>
      </c>
    </row>
    <row r="714" spans="1:25" ht="18.75" customHeight="1">
      <c r="A714" s="322" t="s">
        <v>2405</v>
      </c>
      <c r="B714" s="323" t="s">
        <v>2406</v>
      </c>
      <c r="C714" s="322" t="s">
        <v>2407</v>
      </c>
      <c r="D714" s="323" t="s">
        <v>197</v>
      </c>
      <c r="E714" s="324" t="s">
        <v>198</v>
      </c>
      <c r="F714" s="325">
        <v>789.66</v>
      </c>
      <c r="G714" s="325">
        <v>416.52</v>
      </c>
      <c r="H714" s="326"/>
      <c r="I714" s="329"/>
      <c r="J714" s="333"/>
      <c r="K714" s="329">
        <v>1118</v>
      </c>
      <c r="L714" s="330"/>
      <c r="M714" s="331">
        <f t="shared" si="30"/>
        <v>2324.18</v>
      </c>
      <c r="N714" s="326"/>
      <c r="O714" s="326"/>
      <c r="P714" s="326"/>
      <c r="Q714" s="326"/>
      <c r="R714" s="332">
        <f t="shared" si="31"/>
        <v>2324.18</v>
      </c>
      <c r="S714" s="325">
        <v>443.4</v>
      </c>
      <c r="T714" s="332">
        <f t="shared" si="32"/>
        <v>1880.7799999999997</v>
      </c>
      <c r="U714" s="333"/>
      <c r="V714" s="325">
        <v>70.79</v>
      </c>
      <c r="W714" s="325">
        <v>2.75</v>
      </c>
      <c r="X714" s="325"/>
      <c r="Y714" s="325">
        <v>4.64</v>
      </c>
    </row>
    <row r="715" spans="1:25" ht="18.75" customHeight="1">
      <c r="A715" s="322" t="s">
        <v>2408</v>
      </c>
      <c r="B715" s="323" t="s">
        <v>2409</v>
      </c>
      <c r="C715" s="322" t="s">
        <v>2410</v>
      </c>
      <c r="D715" s="323" t="s">
        <v>197</v>
      </c>
      <c r="E715" s="340" t="s">
        <v>204</v>
      </c>
      <c r="F715" s="325">
        <v>799.78</v>
      </c>
      <c r="G715" s="325"/>
      <c r="H715" s="326"/>
      <c r="I715" s="329"/>
      <c r="J715" s="333"/>
      <c r="K715" s="329">
        <v>1118</v>
      </c>
      <c r="L715" s="330"/>
      <c r="M715" s="331">
        <f aca="true" t="shared" si="33" ref="M715:M778">SUM(F715:L715)</f>
        <v>1917.78</v>
      </c>
      <c r="N715" s="326"/>
      <c r="O715" s="326"/>
      <c r="P715" s="326"/>
      <c r="Q715" s="326"/>
      <c r="R715" s="332">
        <f aca="true" t="shared" si="34" ref="R715:R778">SUM(M715:Q715)</f>
        <v>1917.78</v>
      </c>
      <c r="S715" s="325">
        <v>103.18</v>
      </c>
      <c r="T715" s="332">
        <f aca="true" t="shared" si="35" ref="T715:T778">R715-S715</f>
        <v>1814.6</v>
      </c>
      <c r="U715" s="333"/>
      <c r="V715" s="325">
        <v>71.98</v>
      </c>
      <c r="W715" s="325">
        <v>2.8</v>
      </c>
      <c r="X715" s="325"/>
      <c r="Y715" s="325">
        <v>4.72</v>
      </c>
    </row>
    <row r="716" spans="1:25" ht="18.75" customHeight="1">
      <c r="A716" s="322" t="s">
        <v>2411</v>
      </c>
      <c r="B716" s="323" t="s">
        <v>2412</v>
      </c>
      <c r="C716" s="322" t="s">
        <v>2413</v>
      </c>
      <c r="D716" s="323" t="s">
        <v>213</v>
      </c>
      <c r="E716" s="340" t="s">
        <v>430</v>
      </c>
      <c r="F716" s="325">
        <v>981.33</v>
      </c>
      <c r="G716" s="325"/>
      <c r="H716" s="326"/>
      <c r="I716" s="329"/>
      <c r="J716" s="333"/>
      <c r="K716" s="329">
        <v>1118</v>
      </c>
      <c r="L716" s="330"/>
      <c r="M716" s="331">
        <f t="shared" si="33"/>
        <v>2099.33</v>
      </c>
      <c r="N716" s="326"/>
      <c r="O716" s="326"/>
      <c r="P716" s="326"/>
      <c r="Q716" s="326"/>
      <c r="R716" s="332">
        <f t="shared" si="34"/>
        <v>2099.33</v>
      </c>
      <c r="S716" s="325">
        <v>832.05</v>
      </c>
      <c r="T716" s="332">
        <f t="shared" si="35"/>
        <v>1267.28</v>
      </c>
      <c r="U716" s="333"/>
      <c r="V716" s="325">
        <v>80.39</v>
      </c>
      <c r="W716" s="325">
        <v>3.25</v>
      </c>
      <c r="X716" s="325"/>
      <c r="Y716" s="325">
        <v>5.27</v>
      </c>
    </row>
    <row r="717" spans="1:25" ht="18.75" customHeight="1">
      <c r="A717" s="322" t="s">
        <v>2414</v>
      </c>
      <c r="B717" s="323" t="s">
        <v>2415</v>
      </c>
      <c r="C717" s="322" t="s">
        <v>2416</v>
      </c>
      <c r="D717" s="323" t="s">
        <v>208</v>
      </c>
      <c r="E717" s="340" t="s">
        <v>225</v>
      </c>
      <c r="F717" s="325">
        <v>805.1999999999999</v>
      </c>
      <c r="G717" s="325">
        <v>312.39</v>
      </c>
      <c r="H717" s="326"/>
      <c r="I717" s="329"/>
      <c r="J717" s="333"/>
      <c r="K717" s="329">
        <v>1118</v>
      </c>
      <c r="L717" s="330"/>
      <c r="M717" s="331">
        <f t="shared" si="33"/>
        <v>2235.59</v>
      </c>
      <c r="N717" s="326"/>
      <c r="O717" s="326"/>
      <c r="P717" s="326"/>
      <c r="Q717" s="326"/>
      <c r="R717" s="332">
        <f t="shared" si="34"/>
        <v>2235.59</v>
      </c>
      <c r="S717" s="325">
        <v>842.24</v>
      </c>
      <c r="T717" s="332">
        <f t="shared" si="35"/>
        <v>1393.3500000000001</v>
      </c>
      <c r="U717" s="333"/>
      <c r="V717" s="325">
        <v>72.19</v>
      </c>
      <c r="W717" s="325">
        <v>2.81</v>
      </c>
      <c r="X717" s="325"/>
      <c r="Y717" s="325">
        <v>4.73</v>
      </c>
    </row>
    <row r="718" spans="1:25" ht="18.75" customHeight="1">
      <c r="A718" s="322" t="s">
        <v>2417</v>
      </c>
      <c r="B718" s="323" t="s">
        <v>2418</v>
      </c>
      <c r="C718" s="322" t="s">
        <v>2419</v>
      </c>
      <c r="D718" s="323" t="s">
        <v>197</v>
      </c>
      <c r="E718" s="340" t="s">
        <v>204</v>
      </c>
      <c r="F718" s="325">
        <v>831.5400000000001</v>
      </c>
      <c r="G718" s="325">
        <v>551.94</v>
      </c>
      <c r="H718" s="326"/>
      <c r="I718" s="329"/>
      <c r="J718" s="333"/>
      <c r="K718" s="329">
        <v>1118</v>
      </c>
      <c r="L718" s="330"/>
      <c r="M718" s="331">
        <f t="shared" si="33"/>
        <v>2501.48</v>
      </c>
      <c r="N718" s="326"/>
      <c r="O718" s="326"/>
      <c r="P718" s="326"/>
      <c r="Q718" s="326"/>
      <c r="R718" s="332">
        <f t="shared" si="34"/>
        <v>2501.48</v>
      </c>
      <c r="S718" s="325">
        <v>420.04999999999995</v>
      </c>
      <c r="T718" s="332">
        <f t="shared" si="35"/>
        <v>2081.4300000000003</v>
      </c>
      <c r="U718" s="333"/>
      <c r="V718" s="325">
        <v>73.88</v>
      </c>
      <c r="W718" s="325">
        <v>2.9</v>
      </c>
      <c r="X718" s="325"/>
      <c r="Y718" s="325">
        <v>4.84</v>
      </c>
    </row>
    <row r="719" spans="1:25" ht="18.75" customHeight="1">
      <c r="A719" s="322" t="s">
        <v>2420</v>
      </c>
      <c r="B719" s="323" t="s">
        <v>2421</v>
      </c>
      <c r="C719" s="322" t="s">
        <v>2422</v>
      </c>
      <c r="D719" s="323" t="s">
        <v>188</v>
      </c>
      <c r="E719" s="340" t="s">
        <v>183</v>
      </c>
      <c r="F719" s="325">
        <v>3068.0299999999997</v>
      </c>
      <c r="G719" s="325">
        <v>378.4</v>
      </c>
      <c r="H719" s="326"/>
      <c r="I719" s="329"/>
      <c r="J719" s="333"/>
      <c r="K719" s="329">
        <v>818</v>
      </c>
      <c r="L719" s="330"/>
      <c r="M719" s="331">
        <f t="shared" si="33"/>
        <v>4264.43</v>
      </c>
      <c r="N719" s="326"/>
      <c r="O719" s="326"/>
      <c r="P719" s="326"/>
      <c r="Q719" s="326"/>
      <c r="R719" s="332">
        <f t="shared" si="34"/>
        <v>4264.43</v>
      </c>
      <c r="S719" s="325">
        <v>688.8100000000001</v>
      </c>
      <c r="T719" s="332">
        <f t="shared" si="35"/>
        <v>3575.6200000000003</v>
      </c>
      <c r="U719" s="333"/>
      <c r="V719" s="325">
        <v>276.12</v>
      </c>
      <c r="W719" s="325">
        <v>10.74</v>
      </c>
      <c r="X719" s="325"/>
      <c r="Y719" s="325">
        <v>18.1</v>
      </c>
    </row>
    <row r="720" spans="1:25" ht="18.75" customHeight="1">
      <c r="A720" s="322" t="s">
        <v>2423</v>
      </c>
      <c r="B720" s="323" t="s">
        <v>2424</v>
      </c>
      <c r="C720" s="322" t="s">
        <v>2425</v>
      </c>
      <c r="D720" s="323" t="s">
        <v>208</v>
      </c>
      <c r="E720" s="340" t="s">
        <v>209</v>
      </c>
      <c r="F720" s="325">
        <v>808.2700000000001</v>
      </c>
      <c r="G720" s="325">
        <v>302.25</v>
      </c>
      <c r="H720" s="326"/>
      <c r="I720" s="329"/>
      <c r="J720" s="333"/>
      <c r="K720" s="329">
        <v>1118</v>
      </c>
      <c r="L720" s="330"/>
      <c r="M720" s="331">
        <f t="shared" si="33"/>
        <v>2228.52</v>
      </c>
      <c r="N720" s="326"/>
      <c r="O720" s="326"/>
      <c r="P720" s="326"/>
      <c r="Q720" s="326"/>
      <c r="R720" s="332">
        <f t="shared" si="34"/>
        <v>2228.52</v>
      </c>
      <c r="S720" s="325">
        <v>147.56</v>
      </c>
      <c r="T720" s="332">
        <f t="shared" si="35"/>
        <v>2080.96</v>
      </c>
      <c r="U720" s="333"/>
      <c r="V720" s="325">
        <v>72.23</v>
      </c>
      <c r="W720" s="325">
        <v>2.82</v>
      </c>
      <c r="X720" s="325"/>
      <c r="Y720" s="325">
        <v>4.74</v>
      </c>
    </row>
    <row r="721" spans="1:25" ht="18.75" customHeight="1">
      <c r="A721" s="322" t="s">
        <v>2426</v>
      </c>
      <c r="B721" s="323" t="s">
        <v>2427</v>
      </c>
      <c r="C721" s="322" t="s">
        <v>2428</v>
      </c>
      <c r="D721" s="323" t="s">
        <v>360</v>
      </c>
      <c r="E721" s="340" t="s">
        <v>204</v>
      </c>
      <c r="F721" s="325">
        <v>801.59</v>
      </c>
      <c r="G721" s="325"/>
      <c r="H721" s="326"/>
      <c r="I721" s="329"/>
      <c r="J721" s="333"/>
      <c r="K721" s="329">
        <v>1118</v>
      </c>
      <c r="L721" s="330"/>
      <c r="M721" s="331">
        <f t="shared" si="33"/>
        <v>1919.5900000000001</v>
      </c>
      <c r="N721" s="326"/>
      <c r="O721" s="326"/>
      <c r="P721" s="326"/>
      <c r="Q721" s="326"/>
      <c r="R721" s="332">
        <f t="shared" si="34"/>
        <v>1919.5900000000001</v>
      </c>
      <c r="S721" s="325">
        <v>1678</v>
      </c>
      <c r="T721" s="332">
        <f t="shared" si="35"/>
        <v>241.59000000000015</v>
      </c>
      <c r="U721" s="333"/>
      <c r="V721" s="325">
        <v>71.18</v>
      </c>
      <c r="W721" s="325">
        <v>2.79</v>
      </c>
      <c r="X721" s="325"/>
      <c r="Y721" s="325">
        <v>4.67</v>
      </c>
    </row>
    <row r="722" spans="1:25" ht="18.75" customHeight="1">
      <c r="A722" s="322" t="s">
        <v>2429</v>
      </c>
      <c r="B722" s="323" t="s">
        <v>2430</v>
      </c>
      <c r="C722" s="322" t="s">
        <v>2431</v>
      </c>
      <c r="D722" s="323" t="s">
        <v>245</v>
      </c>
      <c r="E722" s="340" t="s">
        <v>2432</v>
      </c>
      <c r="F722" s="325">
        <v>944.84</v>
      </c>
      <c r="G722" s="325"/>
      <c r="H722" s="326"/>
      <c r="I722" s="329"/>
      <c r="J722" s="333"/>
      <c r="K722" s="329">
        <v>1118</v>
      </c>
      <c r="L722" s="330"/>
      <c r="M722" s="331">
        <f t="shared" si="33"/>
        <v>2062.84</v>
      </c>
      <c r="N722" s="326"/>
      <c r="O722" s="326"/>
      <c r="P722" s="326"/>
      <c r="Q722" s="326"/>
      <c r="R722" s="332">
        <f t="shared" si="34"/>
        <v>2062.84</v>
      </c>
      <c r="S722" s="325">
        <v>1164.73</v>
      </c>
      <c r="T722" s="332">
        <f t="shared" si="35"/>
        <v>898.1100000000001</v>
      </c>
      <c r="U722" s="333"/>
      <c r="V722" s="325">
        <v>84.52</v>
      </c>
      <c r="W722" s="325"/>
      <c r="X722" s="325">
        <v>1.41</v>
      </c>
      <c r="Y722" s="325">
        <v>5.54</v>
      </c>
    </row>
    <row r="723" spans="1:25" ht="18.75" customHeight="1">
      <c r="A723" s="322" t="s">
        <v>2433</v>
      </c>
      <c r="B723" s="323" t="s">
        <v>2434</v>
      </c>
      <c r="C723" s="322" t="s">
        <v>2435</v>
      </c>
      <c r="D723" s="323" t="s">
        <v>235</v>
      </c>
      <c r="E723" s="340" t="s">
        <v>225</v>
      </c>
      <c r="F723" s="325">
        <v>763.24</v>
      </c>
      <c r="G723" s="325">
        <v>417.9</v>
      </c>
      <c r="H723" s="326"/>
      <c r="I723" s="329"/>
      <c r="J723" s="333"/>
      <c r="K723" s="329">
        <v>1118</v>
      </c>
      <c r="L723" s="330"/>
      <c r="M723" s="331">
        <f t="shared" si="33"/>
        <v>2299.14</v>
      </c>
      <c r="N723" s="326"/>
      <c r="O723" s="326"/>
      <c r="P723" s="326"/>
      <c r="Q723" s="326"/>
      <c r="R723" s="332">
        <f t="shared" si="34"/>
        <v>2299.14</v>
      </c>
      <c r="S723" s="325">
        <v>100.72000000000001</v>
      </c>
      <c r="T723" s="332">
        <f t="shared" si="35"/>
        <v>2198.42</v>
      </c>
      <c r="U723" s="333"/>
      <c r="V723" s="325">
        <v>68.41</v>
      </c>
      <c r="W723" s="325">
        <v>2.66</v>
      </c>
      <c r="X723" s="325"/>
      <c r="Y723" s="325">
        <v>4.48</v>
      </c>
    </row>
    <row r="724" spans="1:25" ht="18.75" customHeight="1">
      <c r="A724" s="322" t="s">
        <v>2436</v>
      </c>
      <c r="B724" s="323" t="s">
        <v>2437</v>
      </c>
      <c r="C724" s="322" t="s">
        <v>2438</v>
      </c>
      <c r="D724" s="323" t="s">
        <v>197</v>
      </c>
      <c r="E724" s="340" t="s">
        <v>204</v>
      </c>
      <c r="F724" s="325">
        <v>809.78</v>
      </c>
      <c r="G724" s="325">
        <v>562.83</v>
      </c>
      <c r="H724" s="326"/>
      <c r="I724" s="329"/>
      <c r="J724" s="333"/>
      <c r="K724" s="329">
        <v>1118</v>
      </c>
      <c r="L724" s="330"/>
      <c r="M724" s="331">
        <f t="shared" si="33"/>
        <v>2490.61</v>
      </c>
      <c r="N724" s="326"/>
      <c r="O724" s="326"/>
      <c r="P724" s="326"/>
      <c r="Q724" s="326"/>
      <c r="R724" s="332">
        <f t="shared" si="34"/>
        <v>2490.61</v>
      </c>
      <c r="S724" s="325">
        <v>159.88</v>
      </c>
      <c r="T724" s="332">
        <f t="shared" si="35"/>
        <v>2330.73</v>
      </c>
      <c r="U724" s="333"/>
      <c r="V724" s="325">
        <v>71.92</v>
      </c>
      <c r="W724" s="325">
        <v>2.82</v>
      </c>
      <c r="X724" s="325"/>
      <c r="Y724" s="325">
        <v>4.71</v>
      </c>
    </row>
    <row r="725" spans="1:25" ht="18.75" customHeight="1">
      <c r="A725" s="322" t="s">
        <v>2439</v>
      </c>
      <c r="B725" s="323" t="s">
        <v>2440</v>
      </c>
      <c r="C725" s="322" t="s">
        <v>2441</v>
      </c>
      <c r="D725" s="323" t="s">
        <v>219</v>
      </c>
      <c r="E725" s="340" t="s">
        <v>236</v>
      </c>
      <c r="F725" s="325">
        <v>813.7900000000001</v>
      </c>
      <c r="G725" s="325"/>
      <c r="H725" s="326"/>
      <c r="I725" s="329"/>
      <c r="J725" s="333"/>
      <c r="K725" s="329">
        <v>1070.82</v>
      </c>
      <c r="L725" s="330"/>
      <c r="M725" s="331">
        <f t="shared" si="33"/>
        <v>1884.6100000000001</v>
      </c>
      <c r="N725" s="326"/>
      <c r="O725" s="326"/>
      <c r="P725" s="326"/>
      <c r="Q725" s="326"/>
      <c r="R725" s="332">
        <f t="shared" si="34"/>
        <v>1884.6100000000001</v>
      </c>
      <c r="S725" s="325">
        <v>821.55</v>
      </c>
      <c r="T725" s="332">
        <f t="shared" si="35"/>
        <v>1063.0600000000002</v>
      </c>
      <c r="U725" s="333"/>
      <c r="V725" s="325">
        <v>72.96</v>
      </c>
      <c r="W725" s="325"/>
      <c r="X725" s="325">
        <v>1.22</v>
      </c>
      <c r="Y725" s="325">
        <v>4.78</v>
      </c>
    </row>
    <row r="726" spans="1:25" ht="18.75" customHeight="1">
      <c r="A726" s="322" t="s">
        <v>2442</v>
      </c>
      <c r="B726" s="323" t="s">
        <v>2443</v>
      </c>
      <c r="C726" s="322" t="s">
        <v>2444</v>
      </c>
      <c r="D726" s="323" t="s">
        <v>208</v>
      </c>
      <c r="E726" s="340" t="s">
        <v>209</v>
      </c>
      <c r="F726" s="325">
        <v>797.91</v>
      </c>
      <c r="G726" s="325">
        <v>356.7</v>
      </c>
      <c r="H726" s="326"/>
      <c r="I726" s="329"/>
      <c r="J726" s="333"/>
      <c r="K726" s="329">
        <v>1118</v>
      </c>
      <c r="L726" s="330"/>
      <c r="M726" s="331">
        <f t="shared" si="33"/>
        <v>2272.6099999999997</v>
      </c>
      <c r="N726" s="326"/>
      <c r="O726" s="326"/>
      <c r="P726" s="326"/>
      <c r="Q726" s="326"/>
      <c r="R726" s="332">
        <f t="shared" si="34"/>
        <v>2272.6099999999997</v>
      </c>
      <c r="S726" s="325">
        <v>117.99</v>
      </c>
      <c r="T726" s="332">
        <f t="shared" si="35"/>
        <v>2154.62</v>
      </c>
      <c r="U726" s="333"/>
      <c r="V726" s="325">
        <v>71.3</v>
      </c>
      <c r="W726" s="325">
        <v>2.78</v>
      </c>
      <c r="X726" s="325"/>
      <c r="Y726" s="325">
        <v>4.67</v>
      </c>
    </row>
    <row r="727" spans="1:25" ht="18.75" customHeight="1">
      <c r="A727" s="322" t="s">
        <v>2445</v>
      </c>
      <c r="B727" s="323" t="s">
        <v>2446</v>
      </c>
      <c r="C727" s="322" t="s">
        <v>2447</v>
      </c>
      <c r="D727" s="323" t="s">
        <v>213</v>
      </c>
      <c r="E727" s="340" t="s">
        <v>214</v>
      </c>
      <c r="F727" s="325">
        <v>940.2299999999999</v>
      </c>
      <c r="G727" s="325">
        <v>885.95</v>
      </c>
      <c r="H727" s="326"/>
      <c r="I727" s="329"/>
      <c r="J727" s="333"/>
      <c r="K727" s="329">
        <v>1118</v>
      </c>
      <c r="L727" s="330"/>
      <c r="M727" s="331">
        <f t="shared" si="33"/>
        <v>2944.18</v>
      </c>
      <c r="N727" s="326"/>
      <c r="O727" s="326"/>
      <c r="P727" s="326"/>
      <c r="Q727" s="326"/>
      <c r="R727" s="332">
        <f t="shared" si="34"/>
        <v>2944.18</v>
      </c>
      <c r="S727" s="325">
        <v>184.28</v>
      </c>
      <c r="T727" s="332">
        <f t="shared" si="35"/>
        <v>2759.8999999999996</v>
      </c>
      <c r="U727" s="333"/>
      <c r="V727" s="325">
        <v>76.69</v>
      </c>
      <c r="W727" s="325">
        <v>3.1</v>
      </c>
      <c r="X727" s="325"/>
      <c r="Y727" s="325">
        <v>5.03</v>
      </c>
    </row>
    <row r="728" spans="1:25" ht="18.75" customHeight="1">
      <c r="A728" s="322" t="s">
        <v>2448</v>
      </c>
      <c r="B728" s="323" t="s">
        <v>2449</v>
      </c>
      <c r="C728" s="322" t="s">
        <v>2450</v>
      </c>
      <c r="D728" s="323" t="s">
        <v>208</v>
      </c>
      <c r="E728" s="340" t="s">
        <v>225</v>
      </c>
      <c r="F728" s="325">
        <v>781.6800000000001</v>
      </c>
      <c r="G728" s="325">
        <v>266.11</v>
      </c>
      <c r="H728" s="326"/>
      <c r="I728" s="329"/>
      <c r="J728" s="333"/>
      <c r="K728" s="329">
        <v>1118</v>
      </c>
      <c r="L728" s="330"/>
      <c r="M728" s="331">
        <f t="shared" si="33"/>
        <v>2165.79</v>
      </c>
      <c r="N728" s="326"/>
      <c r="O728" s="326"/>
      <c r="P728" s="326"/>
      <c r="Q728" s="326"/>
      <c r="R728" s="332">
        <f t="shared" si="34"/>
        <v>2165.79</v>
      </c>
      <c r="S728" s="325">
        <v>106.22</v>
      </c>
      <c r="T728" s="332">
        <f t="shared" si="35"/>
        <v>2059.57</v>
      </c>
      <c r="U728" s="333"/>
      <c r="V728" s="325">
        <v>70.07</v>
      </c>
      <c r="W728" s="325">
        <v>2.73</v>
      </c>
      <c r="X728" s="325"/>
      <c r="Y728" s="325">
        <v>4.59</v>
      </c>
    </row>
    <row r="729" spans="1:25" ht="18.75" customHeight="1">
      <c r="A729" s="322" t="s">
        <v>2451</v>
      </c>
      <c r="B729" s="323" t="s">
        <v>2452</v>
      </c>
      <c r="C729" s="322" t="s">
        <v>2453</v>
      </c>
      <c r="D729" s="323" t="s">
        <v>230</v>
      </c>
      <c r="E729" s="340" t="s">
        <v>269</v>
      </c>
      <c r="F729" s="325">
        <v>88.1</v>
      </c>
      <c r="G729" s="325"/>
      <c r="H729" s="326"/>
      <c r="I729" s="329"/>
      <c r="J729" s="333"/>
      <c r="K729" s="329">
        <v>1118</v>
      </c>
      <c r="L729" s="330"/>
      <c r="M729" s="331">
        <f t="shared" si="33"/>
        <v>1206.1</v>
      </c>
      <c r="N729" s="326"/>
      <c r="O729" s="326"/>
      <c r="P729" s="326"/>
      <c r="Q729" s="326"/>
      <c r="R729" s="332">
        <f t="shared" si="34"/>
        <v>1206.1</v>
      </c>
      <c r="S729" s="325">
        <v>0</v>
      </c>
      <c r="T729" s="332">
        <f t="shared" si="35"/>
        <v>1206.1</v>
      </c>
      <c r="U729" s="333"/>
      <c r="V729" s="325"/>
      <c r="W729" s="325"/>
      <c r="X729" s="325"/>
      <c r="Y729" s="325"/>
    </row>
    <row r="730" spans="1:25" ht="18.75" customHeight="1">
      <c r="A730" s="322" t="s">
        <v>2454</v>
      </c>
      <c r="B730" s="323" t="s">
        <v>2455</v>
      </c>
      <c r="C730" s="322" t="s">
        <v>2456</v>
      </c>
      <c r="D730" s="323" t="s">
        <v>675</v>
      </c>
      <c r="E730" s="340" t="s">
        <v>697</v>
      </c>
      <c r="F730" s="325">
        <v>2151.48</v>
      </c>
      <c r="G730" s="325"/>
      <c r="H730" s="326"/>
      <c r="I730" s="329"/>
      <c r="J730" s="333"/>
      <c r="K730" s="329">
        <v>2958</v>
      </c>
      <c r="L730" s="330"/>
      <c r="M730" s="331">
        <f t="shared" si="33"/>
        <v>5109.48</v>
      </c>
      <c r="N730" s="326"/>
      <c r="O730" s="326"/>
      <c r="P730" s="326"/>
      <c r="Q730" s="326"/>
      <c r="R730" s="332">
        <f t="shared" si="34"/>
        <v>5109.48</v>
      </c>
      <c r="S730" s="325">
        <v>1536.6399999999999</v>
      </c>
      <c r="T730" s="332">
        <f t="shared" si="35"/>
        <v>3572.8399999999997</v>
      </c>
      <c r="U730" s="333"/>
      <c r="V730" s="325">
        <v>80.2</v>
      </c>
      <c r="W730" s="325">
        <v>3.24</v>
      </c>
      <c r="X730" s="325"/>
      <c r="Y730" s="325">
        <v>5.26</v>
      </c>
    </row>
    <row r="731" spans="1:25" ht="18.75" customHeight="1">
      <c r="A731" s="322" t="s">
        <v>2457</v>
      </c>
      <c r="B731" s="323" t="s">
        <v>2458</v>
      </c>
      <c r="C731" s="322" t="s">
        <v>2459</v>
      </c>
      <c r="D731" s="323" t="s">
        <v>197</v>
      </c>
      <c r="E731" s="340" t="s">
        <v>204</v>
      </c>
      <c r="F731" s="325">
        <v>3296.88</v>
      </c>
      <c r="G731" s="325">
        <v>551.94</v>
      </c>
      <c r="H731" s="326"/>
      <c r="I731" s="329"/>
      <c r="J731" s="333"/>
      <c r="K731" s="329">
        <v>1118</v>
      </c>
      <c r="L731" s="330"/>
      <c r="M731" s="331">
        <f t="shared" si="33"/>
        <v>4966.82</v>
      </c>
      <c r="N731" s="326"/>
      <c r="O731" s="326"/>
      <c r="P731" s="326"/>
      <c r="Q731" s="326"/>
      <c r="R731" s="332">
        <f t="shared" si="34"/>
        <v>4966.82</v>
      </c>
      <c r="S731" s="325">
        <v>1326.55</v>
      </c>
      <c r="T731" s="332">
        <f t="shared" si="35"/>
        <v>3640.2699999999995</v>
      </c>
      <c r="U731" s="333"/>
      <c r="V731" s="325">
        <v>73.22</v>
      </c>
      <c r="W731" s="325">
        <v>2.87</v>
      </c>
      <c r="X731" s="325"/>
      <c r="Y731" s="325">
        <v>4.8</v>
      </c>
    </row>
    <row r="732" spans="1:25" ht="18.75" customHeight="1">
      <c r="A732" s="322" t="s">
        <v>2460</v>
      </c>
      <c r="B732" s="323" t="s">
        <v>2461</v>
      </c>
      <c r="C732" s="322" t="s">
        <v>2462</v>
      </c>
      <c r="D732" s="323" t="s">
        <v>240</v>
      </c>
      <c r="E732" s="340" t="s">
        <v>241</v>
      </c>
      <c r="F732" s="325">
        <v>1016.78</v>
      </c>
      <c r="G732" s="325"/>
      <c r="H732" s="326"/>
      <c r="I732" s="329"/>
      <c r="J732" s="333"/>
      <c r="K732" s="329">
        <v>2658</v>
      </c>
      <c r="L732" s="330"/>
      <c r="M732" s="331">
        <f t="shared" si="33"/>
        <v>3674.7799999999997</v>
      </c>
      <c r="N732" s="326"/>
      <c r="O732" s="326"/>
      <c r="P732" s="326"/>
      <c r="Q732" s="326"/>
      <c r="R732" s="332">
        <f t="shared" si="34"/>
        <v>3674.7799999999997</v>
      </c>
      <c r="S732" s="325">
        <v>449.12</v>
      </c>
      <c r="T732" s="332">
        <f t="shared" si="35"/>
        <v>3225.66</v>
      </c>
      <c r="U732" s="333"/>
      <c r="V732" s="325">
        <v>83.58</v>
      </c>
      <c r="W732" s="325">
        <v>3.37</v>
      </c>
      <c r="X732" s="325"/>
      <c r="Y732" s="325">
        <v>5.48</v>
      </c>
    </row>
    <row r="733" spans="1:25" ht="18.75" customHeight="1">
      <c r="A733" s="322" t="s">
        <v>2463</v>
      </c>
      <c r="B733" s="323" t="s">
        <v>2464</v>
      </c>
      <c r="C733" s="322" t="s">
        <v>2465</v>
      </c>
      <c r="D733" s="323" t="s">
        <v>230</v>
      </c>
      <c r="E733" s="340" t="s">
        <v>2466</v>
      </c>
      <c r="F733" s="325">
        <v>979.59</v>
      </c>
      <c r="G733" s="325">
        <v>557.2</v>
      </c>
      <c r="H733" s="326"/>
      <c r="I733" s="329"/>
      <c r="J733" s="333"/>
      <c r="K733" s="329">
        <v>1118</v>
      </c>
      <c r="L733" s="330"/>
      <c r="M733" s="331">
        <f t="shared" si="33"/>
        <v>2654.79</v>
      </c>
      <c r="N733" s="326"/>
      <c r="O733" s="326"/>
      <c r="P733" s="326"/>
      <c r="Q733" s="326"/>
      <c r="R733" s="332">
        <f t="shared" si="34"/>
        <v>2654.79</v>
      </c>
      <c r="S733" s="325">
        <v>266.65999999999997</v>
      </c>
      <c r="T733" s="332">
        <f t="shared" si="35"/>
        <v>2388.13</v>
      </c>
      <c r="U733" s="333"/>
      <c r="V733" s="325">
        <v>80.23</v>
      </c>
      <c r="W733" s="325">
        <v>3.24</v>
      </c>
      <c r="X733" s="325"/>
      <c r="Y733" s="325">
        <v>5.26</v>
      </c>
    </row>
    <row r="734" spans="1:25" ht="18.75" customHeight="1">
      <c r="A734" s="322" t="s">
        <v>2467</v>
      </c>
      <c r="B734" s="323" t="s">
        <v>2468</v>
      </c>
      <c r="C734" s="322" t="s">
        <v>2469</v>
      </c>
      <c r="D734" s="323" t="s">
        <v>482</v>
      </c>
      <c r="E734" s="340" t="s">
        <v>269</v>
      </c>
      <c r="F734" s="325">
        <v>939.84</v>
      </c>
      <c r="G734" s="325"/>
      <c r="H734" s="326"/>
      <c r="I734" s="329"/>
      <c r="J734" s="333"/>
      <c r="K734" s="329">
        <v>1118</v>
      </c>
      <c r="L734" s="330"/>
      <c r="M734" s="331">
        <f t="shared" si="33"/>
        <v>2057.84</v>
      </c>
      <c r="N734" s="326"/>
      <c r="O734" s="326"/>
      <c r="P734" s="326"/>
      <c r="Q734" s="326"/>
      <c r="R734" s="332">
        <f t="shared" si="34"/>
        <v>2057.84</v>
      </c>
      <c r="S734" s="325">
        <v>266.67</v>
      </c>
      <c r="T734" s="332">
        <f t="shared" si="35"/>
        <v>1791.17</v>
      </c>
      <c r="U734" s="333"/>
      <c r="V734" s="325">
        <v>76.66</v>
      </c>
      <c r="W734" s="325">
        <v>3.1</v>
      </c>
      <c r="X734" s="325"/>
      <c r="Y734" s="325">
        <v>5.03</v>
      </c>
    </row>
    <row r="735" spans="1:25" ht="18.75" customHeight="1">
      <c r="A735" s="322" t="s">
        <v>2470</v>
      </c>
      <c r="B735" s="323" t="s">
        <v>2471</v>
      </c>
      <c r="C735" s="322" t="s">
        <v>2472</v>
      </c>
      <c r="D735" s="323" t="s">
        <v>197</v>
      </c>
      <c r="E735" s="340" t="s">
        <v>204</v>
      </c>
      <c r="F735" s="325">
        <v>818.84</v>
      </c>
      <c r="G735" s="325"/>
      <c r="H735" s="326"/>
      <c r="I735" s="329"/>
      <c r="J735" s="333"/>
      <c r="K735" s="329">
        <v>1118</v>
      </c>
      <c r="L735" s="330"/>
      <c r="M735" s="331">
        <f t="shared" si="33"/>
        <v>1936.8400000000001</v>
      </c>
      <c r="N735" s="326"/>
      <c r="O735" s="326"/>
      <c r="P735" s="326"/>
      <c r="Q735" s="326"/>
      <c r="R735" s="332">
        <f t="shared" si="34"/>
        <v>1936.8400000000001</v>
      </c>
      <c r="S735" s="325">
        <v>110.06</v>
      </c>
      <c r="T735" s="332">
        <f t="shared" si="35"/>
        <v>1826.7800000000002</v>
      </c>
      <c r="U735" s="333"/>
      <c r="V735" s="325">
        <v>72.73</v>
      </c>
      <c r="W735" s="325">
        <v>2.86</v>
      </c>
      <c r="X735" s="325"/>
      <c r="Y735" s="325">
        <v>4.77</v>
      </c>
    </row>
    <row r="736" spans="1:25" ht="18.75" customHeight="1">
      <c r="A736" s="322" t="s">
        <v>2473</v>
      </c>
      <c r="B736" s="323" t="s">
        <v>2474</v>
      </c>
      <c r="C736" s="322" t="s">
        <v>2475</v>
      </c>
      <c r="D736" s="323" t="s">
        <v>235</v>
      </c>
      <c r="E736" s="340" t="s">
        <v>259</v>
      </c>
      <c r="F736" s="325">
        <v>850.73</v>
      </c>
      <c r="G736" s="325">
        <v>524.16</v>
      </c>
      <c r="H736" s="326"/>
      <c r="I736" s="329"/>
      <c r="J736" s="333"/>
      <c r="K736" s="329">
        <v>1118</v>
      </c>
      <c r="L736" s="330"/>
      <c r="M736" s="331">
        <f t="shared" si="33"/>
        <v>2492.89</v>
      </c>
      <c r="N736" s="326"/>
      <c r="O736" s="326"/>
      <c r="P736" s="326"/>
      <c r="Q736" s="326"/>
      <c r="R736" s="332">
        <f t="shared" si="34"/>
        <v>2492.89</v>
      </c>
      <c r="S736" s="325">
        <v>1200.98</v>
      </c>
      <c r="T736" s="332">
        <f t="shared" si="35"/>
        <v>1291.9099999999999</v>
      </c>
      <c r="U736" s="333"/>
      <c r="V736" s="325">
        <v>74.7</v>
      </c>
      <c r="W736" s="325">
        <v>2.97</v>
      </c>
      <c r="X736" s="325"/>
      <c r="Y736" s="325">
        <v>4.9</v>
      </c>
    </row>
    <row r="737" spans="1:25" ht="18.75" customHeight="1">
      <c r="A737" s="322" t="s">
        <v>2476</v>
      </c>
      <c r="B737" s="323" t="s">
        <v>2477</v>
      </c>
      <c r="C737" s="322" t="s">
        <v>2478</v>
      </c>
      <c r="D737" s="323" t="s">
        <v>2164</v>
      </c>
      <c r="E737" s="340" t="s">
        <v>329</v>
      </c>
      <c r="F737" s="325">
        <v>755.21</v>
      </c>
      <c r="G737" s="325">
        <v>347.1</v>
      </c>
      <c r="H737" s="326"/>
      <c r="I737" s="329"/>
      <c r="J737" s="333"/>
      <c r="K737" s="329">
        <v>1118</v>
      </c>
      <c r="L737" s="330"/>
      <c r="M737" s="331">
        <f t="shared" si="33"/>
        <v>2220.31</v>
      </c>
      <c r="N737" s="326"/>
      <c r="O737" s="326"/>
      <c r="P737" s="326"/>
      <c r="Q737" s="326"/>
      <c r="R737" s="332">
        <f t="shared" si="34"/>
        <v>2220.31</v>
      </c>
      <c r="S737" s="325">
        <v>1143.3200000000002</v>
      </c>
      <c r="T737" s="332">
        <f t="shared" si="35"/>
        <v>1076.9899999999998</v>
      </c>
      <c r="U737" s="333"/>
      <c r="V737" s="325">
        <v>67.69</v>
      </c>
      <c r="W737" s="325">
        <v>2.63</v>
      </c>
      <c r="X737" s="325"/>
      <c r="Y737" s="325">
        <v>4.44</v>
      </c>
    </row>
    <row r="738" spans="1:25" ht="18.75" customHeight="1">
      <c r="A738" s="322" t="s">
        <v>2479</v>
      </c>
      <c r="B738" s="323" t="s">
        <v>2480</v>
      </c>
      <c r="C738" s="322" t="s">
        <v>2481</v>
      </c>
      <c r="D738" s="323" t="s">
        <v>197</v>
      </c>
      <c r="E738" s="340" t="s">
        <v>204</v>
      </c>
      <c r="F738" s="325">
        <v>3275.36</v>
      </c>
      <c r="G738" s="325">
        <v>551.94</v>
      </c>
      <c r="H738" s="326"/>
      <c r="I738" s="329"/>
      <c r="J738" s="333"/>
      <c r="K738" s="329">
        <v>1118</v>
      </c>
      <c r="L738" s="330"/>
      <c r="M738" s="331">
        <f t="shared" si="33"/>
        <v>4945.3</v>
      </c>
      <c r="N738" s="326"/>
      <c r="O738" s="326"/>
      <c r="P738" s="326"/>
      <c r="Q738" s="326"/>
      <c r="R738" s="332">
        <f t="shared" si="34"/>
        <v>4945.3</v>
      </c>
      <c r="S738" s="325">
        <v>1057</v>
      </c>
      <c r="T738" s="332">
        <f t="shared" si="35"/>
        <v>3888.3</v>
      </c>
      <c r="U738" s="333"/>
      <c r="V738" s="325">
        <v>72.73</v>
      </c>
      <c r="W738" s="325">
        <v>2.86</v>
      </c>
      <c r="X738" s="325"/>
      <c r="Y738" s="325">
        <v>4.77</v>
      </c>
    </row>
    <row r="739" spans="1:25" ht="18.75" customHeight="1">
      <c r="A739" s="322" t="s">
        <v>2482</v>
      </c>
      <c r="B739" s="323" t="s">
        <v>2483</v>
      </c>
      <c r="C739" s="322" t="s">
        <v>2484</v>
      </c>
      <c r="D739" s="323" t="s">
        <v>182</v>
      </c>
      <c r="E739" s="340" t="s">
        <v>183</v>
      </c>
      <c r="F739" s="325">
        <v>3068.04</v>
      </c>
      <c r="G739" s="325">
        <v>151.36</v>
      </c>
      <c r="H739" s="326"/>
      <c r="I739" s="329"/>
      <c r="J739" s="333"/>
      <c r="K739" s="329">
        <v>818</v>
      </c>
      <c r="L739" s="330"/>
      <c r="M739" s="331">
        <f t="shared" si="33"/>
        <v>4037.4</v>
      </c>
      <c r="N739" s="326"/>
      <c r="O739" s="326"/>
      <c r="P739" s="326"/>
      <c r="Q739" s="326"/>
      <c r="R739" s="332">
        <f t="shared" si="34"/>
        <v>4037.4</v>
      </c>
      <c r="S739" s="325">
        <v>1119.58</v>
      </c>
      <c r="T739" s="332">
        <f t="shared" si="35"/>
        <v>2917.82</v>
      </c>
      <c r="U739" s="333"/>
      <c r="V739" s="325">
        <v>276.12</v>
      </c>
      <c r="W739" s="325">
        <v>10.74</v>
      </c>
      <c r="X739" s="325"/>
      <c r="Y739" s="325">
        <v>18.1</v>
      </c>
    </row>
    <row r="740" spans="1:25" ht="18.75" customHeight="1">
      <c r="A740" s="322" t="s">
        <v>2485</v>
      </c>
      <c r="B740" s="323" t="s">
        <v>2486</v>
      </c>
      <c r="C740" s="322" t="s">
        <v>2487</v>
      </c>
      <c r="D740" s="323" t="s">
        <v>240</v>
      </c>
      <c r="E740" s="340" t="s">
        <v>298</v>
      </c>
      <c r="F740" s="325">
        <v>1007.5499999999998</v>
      </c>
      <c r="G740" s="325"/>
      <c r="H740" s="326"/>
      <c r="I740" s="329"/>
      <c r="J740" s="333"/>
      <c r="K740" s="329">
        <v>2658</v>
      </c>
      <c r="L740" s="330"/>
      <c r="M740" s="331">
        <f t="shared" si="33"/>
        <v>3665.5499999999997</v>
      </c>
      <c r="N740" s="326"/>
      <c r="O740" s="326"/>
      <c r="P740" s="326"/>
      <c r="Q740" s="326"/>
      <c r="R740" s="332">
        <f t="shared" si="34"/>
        <v>3665.5499999999997</v>
      </c>
      <c r="S740" s="325">
        <v>369.90999999999997</v>
      </c>
      <c r="T740" s="332">
        <f t="shared" si="35"/>
        <v>3295.64</v>
      </c>
      <c r="U740" s="333"/>
      <c r="V740" s="325">
        <v>82.75</v>
      </c>
      <c r="W740" s="325">
        <v>3.34</v>
      </c>
      <c r="X740" s="325"/>
      <c r="Y740" s="325">
        <v>5.42</v>
      </c>
    </row>
    <row r="741" spans="1:25" ht="18.75" customHeight="1">
      <c r="A741" s="322" t="s">
        <v>2488</v>
      </c>
      <c r="B741" s="323" t="s">
        <v>2489</v>
      </c>
      <c r="C741" s="322" t="s">
        <v>2490</v>
      </c>
      <c r="D741" s="323" t="s">
        <v>675</v>
      </c>
      <c r="E741" s="340" t="s">
        <v>254</v>
      </c>
      <c r="F741" s="325">
        <v>998.8700000000001</v>
      </c>
      <c r="G741" s="325"/>
      <c r="H741" s="326"/>
      <c r="I741" s="329"/>
      <c r="J741" s="333"/>
      <c r="K741" s="329"/>
      <c r="L741" s="330"/>
      <c r="M741" s="331">
        <f t="shared" si="33"/>
        <v>998.8700000000001</v>
      </c>
      <c r="N741" s="326"/>
      <c r="O741" s="326"/>
      <c r="P741" s="326"/>
      <c r="Q741" s="326"/>
      <c r="R741" s="332">
        <f t="shared" si="34"/>
        <v>998.8700000000001</v>
      </c>
      <c r="S741" s="325">
        <v>137.49</v>
      </c>
      <c r="T741" s="332">
        <f t="shared" si="35"/>
        <v>861.3800000000001</v>
      </c>
      <c r="U741" s="333"/>
      <c r="V741" s="325">
        <v>81.97</v>
      </c>
      <c r="W741" s="325">
        <v>3.31</v>
      </c>
      <c r="X741" s="325"/>
      <c r="Y741" s="325">
        <v>5.37</v>
      </c>
    </row>
    <row r="742" spans="1:25" ht="18.75" customHeight="1">
      <c r="A742" s="322" t="s">
        <v>2491</v>
      </c>
      <c r="B742" s="323" t="s">
        <v>2492</v>
      </c>
      <c r="C742" s="322" t="s">
        <v>2493</v>
      </c>
      <c r="D742" s="323" t="s">
        <v>213</v>
      </c>
      <c r="E742" s="340" t="s">
        <v>298</v>
      </c>
      <c r="F742" s="325">
        <v>981.18</v>
      </c>
      <c r="G742" s="325">
        <v>754.11</v>
      </c>
      <c r="H742" s="326"/>
      <c r="I742" s="329"/>
      <c r="J742" s="333"/>
      <c r="K742" s="329">
        <v>1118</v>
      </c>
      <c r="L742" s="330"/>
      <c r="M742" s="331">
        <f t="shared" si="33"/>
        <v>2853.29</v>
      </c>
      <c r="N742" s="326"/>
      <c r="O742" s="326"/>
      <c r="P742" s="326"/>
      <c r="Q742" s="326"/>
      <c r="R742" s="332">
        <f t="shared" si="34"/>
        <v>2853.29</v>
      </c>
      <c r="S742" s="325">
        <v>412</v>
      </c>
      <c r="T742" s="332">
        <f t="shared" si="35"/>
        <v>2441.29</v>
      </c>
      <c r="U742" s="333"/>
      <c r="V742" s="325">
        <v>80.38</v>
      </c>
      <c r="W742" s="325">
        <v>3.25</v>
      </c>
      <c r="X742" s="325"/>
      <c r="Y742" s="325">
        <v>5.27</v>
      </c>
    </row>
    <row r="743" spans="1:25" ht="18.75" customHeight="1">
      <c r="A743" s="322" t="s">
        <v>2494</v>
      </c>
      <c r="B743" s="323" t="s">
        <v>2495</v>
      </c>
      <c r="C743" s="322" t="s">
        <v>2496</v>
      </c>
      <c r="D743" s="323" t="s">
        <v>1007</v>
      </c>
      <c r="E743" s="340" t="s">
        <v>269</v>
      </c>
      <c r="F743" s="325">
        <v>945.0199999999999</v>
      </c>
      <c r="G743" s="325"/>
      <c r="H743" s="326"/>
      <c r="I743" s="329"/>
      <c r="J743" s="333"/>
      <c r="K743" s="329">
        <v>2958</v>
      </c>
      <c r="L743" s="330"/>
      <c r="M743" s="331">
        <f t="shared" si="33"/>
        <v>3903.02</v>
      </c>
      <c r="N743" s="326"/>
      <c r="O743" s="326"/>
      <c r="P743" s="326"/>
      <c r="Q743" s="326"/>
      <c r="R743" s="332">
        <f t="shared" si="34"/>
        <v>3903.02</v>
      </c>
      <c r="S743" s="325">
        <v>318.4</v>
      </c>
      <c r="T743" s="332">
        <f t="shared" si="35"/>
        <v>3584.62</v>
      </c>
      <c r="U743" s="333"/>
      <c r="V743" s="325">
        <v>77.12</v>
      </c>
      <c r="W743" s="325">
        <v>3.12</v>
      </c>
      <c r="X743" s="325"/>
      <c r="Y743" s="325">
        <v>5.06</v>
      </c>
    </row>
    <row r="744" spans="1:25" ht="18.75" customHeight="1">
      <c r="A744" s="322" t="s">
        <v>2497</v>
      </c>
      <c r="B744" s="323" t="s">
        <v>2498</v>
      </c>
      <c r="C744" s="322" t="s">
        <v>2499</v>
      </c>
      <c r="D744" s="323" t="s">
        <v>197</v>
      </c>
      <c r="E744" s="340" t="s">
        <v>204</v>
      </c>
      <c r="F744" s="325">
        <v>823.52</v>
      </c>
      <c r="G744" s="325">
        <v>551.94</v>
      </c>
      <c r="H744" s="326"/>
      <c r="I744" s="329"/>
      <c r="J744" s="333"/>
      <c r="K744" s="329">
        <v>1118</v>
      </c>
      <c r="L744" s="330"/>
      <c r="M744" s="331">
        <f t="shared" si="33"/>
        <v>2493.46</v>
      </c>
      <c r="N744" s="326"/>
      <c r="O744" s="326"/>
      <c r="P744" s="326"/>
      <c r="Q744" s="326"/>
      <c r="R744" s="332">
        <f t="shared" si="34"/>
        <v>2493.46</v>
      </c>
      <c r="S744" s="325">
        <v>130.67000000000002</v>
      </c>
      <c r="T744" s="332">
        <f t="shared" si="35"/>
        <v>2362.79</v>
      </c>
      <c r="U744" s="333"/>
      <c r="V744" s="325">
        <v>73.15</v>
      </c>
      <c r="W744" s="325">
        <v>2.87</v>
      </c>
      <c r="X744" s="325"/>
      <c r="Y744" s="325">
        <v>4.8</v>
      </c>
    </row>
    <row r="745" spans="1:25" ht="18.75" customHeight="1">
      <c r="A745" s="322" t="s">
        <v>2500</v>
      </c>
      <c r="B745" s="323" t="s">
        <v>2501</v>
      </c>
      <c r="C745" s="322" t="s">
        <v>2502</v>
      </c>
      <c r="D745" s="323" t="s">
        <v>235</v>
      </c>
      <c r="E745" s="340" t="s">
        <v>204</v>
      </c>
      <c r="F745" s="325">
        <v>824.1600000000001</v>
      </c>
      <c r="G745" s="325"/>
      <c r="H745" s="326"/>
      <c r="I745" s="329"/>
      <c r="J745" s="333"/>
      <c r="K745" s="329">
        <v>1118</v>
      </c>
      <c r="L745" s="330"/>
      <c r="M745" s="331">
        <f t="shared" si="33"/>
        <v>1942.16</v>
      </c>
      <c r="N745" s="326"/>
      <c r="O745" s="326"/>
      <c r="P745" s="326"/>
      <c r="Q745" s="326"/>
      <c r="R745" s="332">
        <f t="shared" si="34"/>
        <v>1942.16</v>
      </c>
      <c r="S745" s="325">
        <v>1009.95</v>
      </c>
      <c r="T745" s="332">
        <f t="shared" si="35"/>
        <v>932.21</v>
      </c>
      <c r="U745" s="333"/>
      <c r="V745" s="325">
        <v>73.21</v>
      </c>
      <c r="W745" s="325">
        <v>2.87</v>
      </c>
      <c r="X745" s="325"/>
      <c r="Y745" s="325">
        <v>4.8</v>
      </c>
    </row>
    <row r="746" spans="1:25" ht="18.75" customHeight="1">
      <c r="A746" s="322" t="s">
        <v>2503</v>
      </c>
      <c r="B746" s="323" t="s">
        <v>2504</v>
      </c>
      <c r="C746" s="322" t="s">
        <v>2505</v>
      </c>
      <c r="D746" s="323" t="s">
        <v>219</v>
      </c>
      <c r="E746" s="340" t="s">
        <v>209</v>
      </c>
      <c r="F746" s="325">
        <v>721.39</v>
      </c>
      <c r="G746" s="325"/>
      <c r="H746" s="326"/>
      <c r="I746" s="329">
        <v>1118</v>
      </c>
      <c r="J746" s="333"/>
      <c r="K746" s="329"/>
      <c r="L746" s="330"/>
      <c r="M746" s="331">
        <f t="shared" si="33"/>
        <v>1839.3899999999999</v>
      </c>
      <c r="N746" s="326"/>
      <c r="O746" s="326"/>
      <c r="P746" s="326"/>
      <c r="Q746" s="326"/>
      <c r="R746" s="332">
        <f t="shared" si="34"/>
        <v>1839.3899999999999</v>
      </c>
      <c r="S746" s="325">
        <v>847.14</v>
      </c>
      <c r="T746" s="332">
        <f t="shared" si="35"/>
        <v>992.2499999999999</v>
      </c>
      <c r="U746" s="333"/>
      <c r="V746" s="325">
        <v>67.5</v>
      </c>
      <c r="W746" s="325"/>
      <c r="X746" s="325">
        <v>1.08</v>
      </c>
      <c r="Y746" s="325">
        <v>4.22</v>
      </c>
    </row>
    <row r="747" spans="1:25" ht="18.75" customHeight="1">
      <c r="A747" s="322" t="s">
        <v>2506</v>
      </c>
      <c r="B747" s="323" t="s">
        <v>2507</v>
      </c>
      <c r="C747" s="322" t="s">
        <v>2508</v>
      </c>
      <c r="D747" s="323" t="s">
        <v>235</v>
      </c>
      <c r="E747" s="340" t="s">
        <v>236</v>
      </c>
      <c r="F747" s="325">
        <v>771.7</v>
      </c>
      <c r="G747" s="325">
        <v>523.16</v>
      </c>
      <c r="H747" s="326"/>
      <c r="I747" s="329"/>
      <c r="J747" s="333"/>
      <c r="K747" s="329">
        <v>1118</v>
      </c>
      <c r="L747" s="330"/>
      <c r="M747" s="331">
        <f t="shared" si="33"/>
        <v>2412.86</v>
      </c>
      <c r="N747" s="326"/>
      <c r="O747" s="326"/>
      <c r="P747" s="326"/>
      <c r="Q747" s="326"/>
      <c r="R747" s="332">
        <f t="shared" si="34"/>
        <v>2412.86</v>
      </c>
      <c r="S747" s="325">
        <v>1363.13</v>
      </c>
      <c r="T747" s="332">
        <f t="shared" si="35"/>
        <v>1049.73</v>
      </c>
      <c r="U747" s="333"/>
      <c r="V747" s="325">
        <v>69.17</v>
      </c>
      <c r="W747" s="325">
        <v>2.69</v>
      </c>
      <c r="X747" s="325"/>
      <c r="Y747" s="325">
        <v>4.53</v>
      </c>
    </row>
    <row r="748" spans="1:25" ht="18.75" customHeight="1">
      <c r="A748" s="322" t="s">
        <v>2509</v>
      </c>
      <c r="B748" s="323" t="s">
        <v>2510</v>
      </c>
      <c r="C748" s="322" t="s">
        <v>2511</v>
      </c>
      <c r="D748" s="323" t="s">
        <v>219</v>
      </c>
      <c r="E748" s="340" t="s">
        <v>209</v>
      </c>
      <c r="F748" s="325">
        <v>721.39</v>
      </c>
      <c r="G748" s="325"/>
      <c r="H748" s="326"/>
      <c r="I748" s="329"/>
      <c r="J748" s="333"/>
      <c r="K748" s="329">
        <v>1118</v>
      </c>
      <c r="L748" s="330"/>
      <c r="M748" s="331">
        <f t="shared" si="33"/>
        <v>1839.3899999999999</v>
      </c>
      <c r="N748" s="326"/>
      <c r="O748" s="326"/>
      <c r="P748" s="326"/>
      <c r="Q748" s="326"/>
      <c r="R748" s="332">
        <f t="shared" si="34"/>
        <v>1839.3899999999999</v>
      </c>
      <c r="S748" s="325">
        <v>101.22000000000001</v>
      </c>
      <c r="T748" s="332">
        <f t="shared" si="35"/>
        <v>1738.1699999999998</v>
      </c>
      <c r="U748" s="333"/>
      <c r="V748" s="325">
        <v>67.5</v>
      </c>
      <c r="W748" s="325">
        <v>2.51</v>
      </c>
      <c r="X748" s="325"/>
      <c r="Y748" s="325">
        <v>4.22</v>
      </c>
    </row>
    <row r="749" spans="1:25" ht="18.75" customHeight="1">
      <c r="A749" s="322" t="s">
        <v>2512</v>
      </c>
      <c r="B749" s="323" t="s">
        <v>2513</v>
      </c>
      <c r="C749" s="322" t="s">
        <v>2514</v>
      </c>
      <c r="D749" s="323" t="s">
        <v>182</v>
      </c>
      <c r="E749" s="340" t="s">
        <v>534</v>
      </c>
      <c r="F749" s="325">
        <v>3456.42</v>
      </c>
      <c r="G749" s="325">
        <v>669.41</v>
      </c>
      <c r="H749" s="326"/>
      <c r="I749" s="329"/>
      <c r="J749" s="333"/>
      <c r="K749" s="329">
        <v>818</v>
      </c>
      <c r="L749" s="330"/>
      <c r="M749" s="331">
        <f t="shared" si="33"/>
        <v>4943.83</v>
      </c>
      <c r="N749" s="326"/>
      <c r="O749" s="326"/>
      <c r="P749" s="326"/>
      <c r="Q749" s="326"/>
      <c r="R749" s="332">
        <f t="shared" si="34"/>
        <v>4943.83</v>
      </c>
      <c r="S749" s="325">
        <v>868.0099999999999</v>
      </c>
      <c r="T749" s="332">
        <f t="shared" si="35"/>
        <v>4075.82</v>
      </c>
      <c r="U749" s="333"/>
      <c r="V749" s="325">
        <v>311.08</v>
      </c>
      <c r="W749" s="325">
        <v>12.1</v>
      </c>
      <c r="X749" s="325"/>
      <c r="Y749" s="325">
        <v>20.39</v>
      </c>
    </row>
    <row r="750" spans="1:25" ht="18.75" customHeight="1">
      <c r="A750" s="322" t="s">
        <v>2515</v>
      </c>
      <c r="B750" s="323" t="s">
        <v>2516</v>
      </c>
      <c r="C750" s="322" t="s">
        <v>2517</v>
      </c>
      <c r="D750" s="323" t="s">
        <v>188</v>
      </c>
      <c r="E750" s="340" t="s">
        <v>183</v>
      </c>
      <c r="F750" s="325">
        <v>3068.0299999999997</v>
      </c>
      <c r="G750" s="325">
        <v>416.24</v>
      </c>
      <c r="H750" s="326"/>
      <c r="I750" s="329"/>
      <c r="J750" s="333"/>
      <c r="K750" s="329">
        <v>818</v>
      </c>
      <c r="L750" s="330"/>
      <c r="M750" s="331">
        <f t="shared" si="33"/>
        <v>4302.2699999999995</v>
      </c>
      <c r="N750" s="326"/>
      <c r="O750" s="326"/>
      <c r="P750" s="326"/>
      <c r="Q750" s="326"/>
      <c r="R750" s="332">
        <f t="shared" si="34"/>
        <v>4302.2699999999995</v>
      </c>
      <c r="S750" s="325">
        <v>2992.4</v>
      </c>
      <c r="T750" s="332">
        <f t="shared" si="35"/>
        <v>1309.8699999999994</v>
      </c>
      <c r="U750" s="333"/>
      <c r="V750" s="325">
        <v>276.12</v>
      </c>
      <c r="W750" s="325">
        <v>10.74</v>
      </c>
      <c r="X750" s="325"/>
      <c r="Y750" s="325">
        <v>18.1</v>
      </c>
    </row>
    <row r="751" spans="1:25" ht="18.75" customHeight="1">
      <c r="A751" s="322" t="s">
        <v>2518</v>
      </c>
      <c r="B751" s="323" t="s">
        <v>2519</v>
      </c>
      <c r="C751" s="322" t="s">
        <v>2520</v>
      </c>
      <c r="D751" s="323" t="s">
        <v>197</v>
      </c>
      <c r="E751" s="340" t="s">
        <v>204</v>
      </c>
      <c r="F751" s="325">
        <v>799.78</v>
      </c>
      <c r="G751" s="325">
        <v>574.72</v>
      </c>
      <c r="H751" s="326"/>
      <c r="I751" s="329"/>
      <c r="J751" s="333"/>
      <c r="K751" s="329">
        <v>1118</v>
      </c>
      <c r="L751" s="330"/>
      <c r="M751" s="331">
        <f t="shared" si="33"/>
        <v>2492.5</v>
      </c>
      <c r="N751" s="326"/>
      <c r="O751" s="326"/>
      <c r="P751" s="326"/>
      <c r="Q751" s="326"/>
      <c r="R751" s="332">
        <f t="shared" si="34"/>
        <v>2492.5</v>
      </c>
      <c r="S751" s="325">
        <v>890.7800000000001</v>
      </c>
      <c r="T751" s="332">
        <f t="shared" si="35"/>
        <v>1601.7199999999998</v>
      </c>
      <c r="U751" s="333"/>
      <c r="V751" s="325">
        <v>71.02</v>
      </c>
      <c r="W751" s="325">
        <v>2.79</v>
      </c>
      <c r="X751" s="325"/>
      <c r="Y751" s="325">
        <v>4.66</v>
      </c>
    </row>
    <row r="752" spans="1:25" ht="18.75" customHeight="1">
      <c r="A752" s="322" t="s">
        <v>2521</v>
      </c>
      <c r="B752" s="323" t="s">
        <v>2522</v>
      </c>
      <c r="C752" s="322" t="s">
        <v>2523</v>
      </c>
      <c r="D752" s="323" t="s">
        <v>290</v>
      </c>
      <c r="E752" s="340" t="s">
        <v>291</v>
      </c>
      <c r="F752" s="325">
        <v>763.54</v>
      </c>
      <c r="G752" s="325"/>
      <c r="H752" s="326"/>
      <c r="I752" s="329"/>
      <c r="J752" s="333"/>
      <c r="K752" s="329">
        <v>1118</v>
      </c>
      <c r="L752" s="330"/>
      <c r="M752" s="331">
        <f t="shared" si="33"/>
        <v>1881.54</v>
      </c>
      <c r="N752" s="326"/>
      <c r="O752" s="326"/>
      <c r="P752" s="326"/>
      <c r="Q752" s="326"/>
      <c r="R752" s="332">
        <f t="shared" si="34"/>
        <v>1881.54</v>
      </c>
      <c r="S752" s="325">
        <v>1045.98</v>
      </c>
      <c r="T752" s="332">
        <f t="shared" si="35"/>
        <v>835.56</v>
      </c>
      <c r="U752" s="333"/>
      <c r="V752" s="325">
        <v>68.44</v>
      </c>
      <c r="W752" s="325">
        <v>2.66</v>
      </c>
      <c r="X752" s="325"/>
      <c r="Y752" s="325">
        <v>4.49</v>
      </c>
    </row>
    <row r="753" spans="1:25" ht="18.75" customHeight="1">
      <c r="A753" s="322" t="s">
        <v>2524</v>
      </c>
      <c r="B753" s="323" t="s">
        <v>2525</v>
      </c>
      <c r="C753" s="322" t="s">
        <v>2526</v>
      </c>
      <c r="D753" s="323" t="s">
        <v>482</v>
      </c>
      <c r="E753" s="340" t="s">
        <v>269</v>
      </c>
      <c r="F753" s="325">
        <v>939.83</v>
      </c>
      <c r="G753" s="325"/>
      <c r="H753" s="326"/>
      <c r="I753" s="329"/>
      <c r="J753" s="333"/>
      <c r="K753" s="329">
        <v>1118</v>
      </c>
      <c r="L753" s="330"/>
      <c r="M753" s="331">
        <f t="shared" si="33"/>
        <v>2057.83</v>
      </c>
      <c r="N753" s="326"/>
      <c r="O753" s="326"/>
      <c r="P753" s="326"/>
      <c r="Q753" s="326"/>
      <c r="R753" s="332">
        <f t="shared" si="34"/>
        <v>2057.83</v>
      </c>
      <c r="S753" s="325">
        <v>122.85</v>
      </c>
      <c r="T753" s="332">
        <f t="shared" si="35"/>
        <v>1934.98</v>
      </c>
      <c r="U753" s="333"/>
      <c r="V753" s="325">
        <v>76.66</v>
      </c>
      <c r="W753" s="325">
        <v>3.1</v>
      </c>
      <c r="X753" s="325"/>
      <c r="Y753" s="325">
        <v>5.03</v>
      </c>
    </row>
    <row r="754" spans="1:25" ht="18.75" customHeight="1">
      <c r="A754" s="322" t="s">
        <v>2527</v>
      </c>
      <c r="B754" s="323" t="s">
        <v>2528</v>
      </c>
      <c r="C754" s="322" t="s">
        <v>2529</v>
      </c>
      <c r="D754" s="323" t="s">
        <v>197</v>
      </c>
      <c r="E754" s="340" t="s">
        <v>259</v>
      </c>
      <c r="F754" s="325">
        <v>873.9599999999999</v>
      </c>
      <c r="G754" s="325">
        <v>599.5</v>
      </c>
      <c r="H754" s="326"/>
      <c r="I754" s="329"/>
      <c r="J754" s="333"/>
      <c r="K754" s="329">
        <v>1118</v>
      </c>
      <c r="L754" s="330"/>
      <c r="M754" s="331">
        <f t="shared" si="33"/>
        <v>2591.46</v>
      </c>
      <c r="N754" s="326"/>
      <c r="O754" s="326"/>
      <c r="P754" s="326"/>
      <c r="Q754" s="326"/>
      <c r="R754" s="332">
        <f t="shared" si="34"/>
        <v>2591.46</v>
      </c>
      <c r="S754" s="325">
        <v>1223.01</v>
      </c>
      <c r="T754" s="332">
        <f t="shared" si="35"/>
        <v>1368.45</v>
      </c>
      <c r="U754" s="333"/>
      <c r="V754" s="325">
        <v>76.79</v>
      </c>
      <c r="W754" s="325">
        <v>3.05</v>
      </c>
      <c r="X754" s="325"/>
      <c r="Y754" s="325">
        <v>5.03</v>
      </c>
    </row>
    <row r="755" spans="1:25" ht="18.75" customHeight="1">
      <c r="A755" s="322" t="s">
        <v>2530</v>
      </c>
      <c r="B755" s="323" t="s">
        <v>2531</v>
      </c>
      <c r="C755" s="322" t="s">
        <v>2532</v>
      </c>
      <c r="D755" s="323" t="s">
        <v>213</v>
      </c>
      <c r="E755" s="340" t="s">
        <v>214</v>
      </c>
      <c r="F755" s="325">
        <v>940.2399999999999</v>
      </c>
      <c r="G755" s="325">
        <v>885.95</v>
      </c>
      <c r="H755" s="326"/>
      <c r="I755" s="329"/>
      <c r="J755" s="333"/>
      <c r="K755" s="329">
        <v>1118</v>
      </c>
      <c r="L755" s="330"/>
      <c r="M755" s="331">
        <f t="shared" si="33"/>
        <v>2944.19</v>
      </c>
      <c r="N755" s="326"/>
      <c r="O755" s="326"/>
      <c r="P755" s="326"/>
      <c r="Q755" s="326"/>
      <c r="R755" s="332">
        <f t="shared" si="34"/>
        <v>2944.19</v>
      </c>
      <c r="S755" s="325">
        <v>184.28</v>
      </c>
      <c r="T755" s="332">
        <f t="shared" si="35"/>
        <v>2759.91</v>
      </c>
      <c r="U755" s="333"/>
      <c r="V755" s="325">
        <v>76.69</v>
      </c>
      <c r="W755" s="325">
        <v>3.1</v>
      </c>
      <c r="X755" s="325"/>
      <c r="Y755" s="325">
        <v>5.03</v>
      </c>
    </row>
    <row r="756" spans="1:25" ht="18.75" customHeight="1">
      <c r="A756" s="322" t="s">
        <v>2533</v>
      </c>
      <c r="B756" s="323" t="s">
        <v>2534</v>
      </c>
      <c r="C756" s="322" t="s">
        <v>2535</v>
      </c>
      <c r="D756" s="323" t="s">
        <v>965</v>
      </c>
      <c r="E756" s="340" t="s">
        <v>966</v>
      </c>
      <c r="F756" s="325">
        <v>869.85</v>
      </c>
      <c r="G756" s="325"/>
      <c r="H756" s="326"/>
      <c r="I756" s="329">
        <v>1118</v>
      </c>
      <c r="J756" s="333"/>
      <c r="K756" s="329"/>
      <c r="L756" s="330"/>
      <c r="M756" s="331">
        <f t="shared" si="33"/>
        <v>1987.85</v>
      </c>
      <c r="N756" s="326"/>
      <c r="O756" s="326"/>
      <c r="P756" s="326"/>
      <c r="Q756" s="326"/>
      <c r="R756" s="332">
        <f t="shared" si="34"/>
        <v>1987.85</v>
      </c>
      <c r="S756" s="325">
        <v>123.57</v>
      </c>
      <c r="T756" s="332">
        <f t="shared" si="35"/>
        <v>1864.28</v>
      </c>
      <c r="U756" s="333"/>
      <c r="V756" s="325">
        <v>75.16</v>
      </c>
      <c r="W756" s="325"/>
      <c r="X756" s="325">
        <v>1.3</v>
      </c>
      <c r="Y756" s="325">
        <v>4.93</v>
      </c>
    </row>
    <row r="757" spans="1:25" ht="18.75" customHeight="1">
      <c r="A757" s="322" t="s">
        <v>2536</v>
      </c>
      <c r="B757" s="323" t="s">
        <v>2537</v>
      </c>
      <c r="C757" s="322" t="s">
        <v>2538</v>
      </c>
      <c r="D757" s="323" t="s">
        <v>2539</v>
      </c>
      <c r="E757" s="340" t="s">
        <v>286</v>
      </c>
      <c r="F757" s="325">
        <v>840.1500000000001</v>
      </c>
      <c r="G757" s="325"/>
      <c r="H757" s="326"/>
      <c r="I757" s="329">
        <v>1118</v>
      </c>
      <c r="J757" s="333"/>
      <c r="K757" s="329"/>
      <c r="L757" s="330"/>
      <c r="M757" s="331">
        <f t="shared" si="33"/>
        <v>1958.15</v>
      </c>
      <c r="N757" s="326"/>
      <c r="O757" s="326"/>
      <c r="P757" s="326"/>
      <c r="Q757" s="326"/>
      <c r="R757" s="332">
        <f t="shared" si="34"/>
        <v>1958.15</v>
      </c>
      <c r="S757" s="325">
        <v>137.84</v>
      </c>
      <c r="T757" s="332">
        <f t="shared" si="35"/>
        <v>1820.3100000000002</v>
      </c>
      <c r="U757" s="333"/>
      <c r="V757" s="325">
        <v>72.85</v>
      </c>
      <c r="W757" s="325"/>
      <c r="X757" s="325">
        <v>1.26</v>
      </c>
      <c r="Y757" s="325">
        <v>4.78</v>
      </c>
    </row>
    <row r="758" spans="1:25" ht="18.75" customHeight="1">
      <c r="A758" s="322" t="s">
        <v>2540</v>
      </c>
      <c r="B758" s="323" t="s">
        <v>2541</v>
      </c>
      <c r="C758" s="322" t="s">
        <v>2542</v>
      </c>
      <c r="D758" s="323" t="s">
        <v>219</v>
      </c>
      <c r="E758" s="340" t="s">
        <v>198</v>
      </c>
      <c r="F758" s="325">
        <v>750.7800000000001</v>
      </c>
      <c r="G758" s="325"/>
      <c r="H758" s="326"/>
      <c r="I758" s="329"/>
      <c r="J758" s="333"/>
      <c r="K758" s="329">
        <v>1118</v>
      </c>
      <c r="L758" s="330"/>
      <c r="M758" s="331">
        <f t="shared" si="33"/>
        <v>1868.7800000000002</v>
      </c>
      <c r="N758" s="326"/>
      <c r="O758" s="326"/>
      <c r="P758" s="326"/>
      <c r="Q758" s="326"/>
      <c r="R758" s="332">
        <f t="shared" si="34"/>
        <v>1868.7800000000002</v>
      </c>
      <c r="S758" s="325">
        <v>1204.71</v>
      </c>
      <c r="T758" s="332">
        <f t="shared" si="35"/>
        <v>664.0700000000002</v>
      </c>
      <c r="U758" s="333"/>
      <c r="V758" s="325">
        <v>67.5</v>
      </c>
      <c r="W758" s="325"/>
      <c r="X758" s="325">
        <v>1.12</v>
      </c>
      <c r="Y758" s="325">
        <v>4.41</v>
      </c>
    </row>
    <row r="759" spans="1:25" ht="18.75" customHeight="1">
      <c r="A759" s="322" t="s">
        <v>2543</v>
      </c>
      <c r="B759" s="323" t="s">
        <v>2544</v>
      </c>
      <c r="C759" s="322" t="s">
        <v>2545</v>
      </c>
      <c r="D759" s="323" t="s">
        <v>208</v>
      </c>
      <c r="E759" s="340" t="s">
        <v>209</v>
      </c>
      <c r="F759" s="325">
        <v>802.87</v>
      </c>
      <c r="G759" s="325">
        <v>302.25</v>
      </c>
      <c r="H759" s="326"/>
      <c r="I759" s="329"/>
      <c r="J759" s="333"/>
      <c r="K759" s="329">
        <v>1118</v>
      </c>
      <c r="L759" s="330"/>
      <c r="M759" s="331">
        <f t="shared" si="33"/>
        <v>2223.12</v>
      </c>
      <c r="N759" s="326"/>
      <c r="O759" s="326"/>
      <c r="P759" s="326"/>
      <c r="Q759" s="326"/>
      <c r="R759" s="332">
        <f t="shared" si="34"/>
        <v>2223.12</v>
      </c>
      <c r="S759" s="325">
        <v>108.63</v>
      </c>
      <c r="T759" s="332">
        <f t="shared" si="35"/>
        <v>2114.49</v>
      </c>
      <c r="U759" s="333"/>
      <c r="V759" s="325">
        <v>71.75</v>
      </c>
      <c r="W759" s="325">
        <v>2.8</v>
      </c>
      <c r="X759" s="325"/>
      <c r="Y759" s="325">
        <v>4.7</v>
      </c>
    </row>
    <row r="760" spans="1:25" ht="18.75" customHeight="1">
      <c r="A760" s="322" t="s">
        <v>2546</v>
      </c>
      <c r="B760" s="323" t="s">
        <v>2547</v>
      </c>
      <c r="C760" s="322" t="s">
        <v>2548</v>
      </c>
      <c r="D760" s="323" t="s">
        <v>253</v>
      </c>
      <c r="E760" s="340" t="s">
        <v>254</v>
      </c>
      <c r="F760" s="325">
        <v>940.1100000000001</v>
      </c>
      <c r="G760" s="325"/>
      <c r="H760" s="326"/>
      <c r="I760" s="329"/>
      <c r="J760" s="333"/>
      <c r="K760" s="329">
        <v>834.92</v>
      </c>
      <c r="L760" s="330"/>
      <c r="M760" s="331">
        <f t="shared" si="33"/>
        <v>1775.0300000000002</v>
      </c>
      <c r="N760" s="326"/>
      <c r="O760" s="326"/>
      <c r="P760" s="326"/>
      <c r="Q760" s="326"/>
      <c r="R760" s="332">
        <f t="shared" si="34"/>
        <v>1775.0300000000002</v>
      </c>
      <c r="S760" s="325">
        <v>1171.5900000000001</v>
      </c>
      <c r="T760" s="332">
        <f t="shared" si="35"/>
        <v>603.44</v>
      </c>
      <c r="U760" s="333"/>
      <c r="V760" s="325">
        <v>76.68</v>
      </c>
      <c r="W760" s="325">
        <v>3.1</v>
      </c>
      <c r="X760" s="325"/>
      <c r="Y760" s="325">
        <v>5.03</v>
      </c>
    </row>
    <row r="761" spans="1:25" ht="18.75" customHeight="1">
      <c r="A761" s="322" t="s">
        <v>2549</v>
      </c>
      <c r="B761" s="323" t="s">
        <v>2550</v>
      </c>
      <c r="C761" s="322" t="s">
        <v>2551</v>
      </c>
      <c r="D761" s="323" t="s">
        <v>213</v>
      </c>
      <c r="E761" s="340" t="s">
        <v>241</v>
      </c>
      <c r="F761" s="325">
        <v>991.38</v>
      </c>
      <c r="G761" s="325">
        <v>975.12</v>
      </c>
      <c r="H761" s="326"/>
      <c r="I761" s="329"/>
      <c r="J761" s="333"/>
      <c r="K761" s="329">
        <v>1118</v>
      </c>
      <c r="L761" s="330"/>
      <c r="M761" s="331">
        <f t="shared" si="33"/>
        <v>3084.5</v>
      </c>
      <c r="N761" s="326"/>
      <c r="O761" s="326"/>
      <c r="P761" s="326"/>
      <c r="Q761" s="326"/>
      <c r="R761" s="332">
        <f t="shared" si="34"/>
        <v>3084.5</v>
      </c>
      <c r="S761" s="325">
        <v>262.92999999999995</v>
      </c>
      <c r="T761" s="332">
        <f t="shared" si="35"/>
        <v>2821.57</v>
      </c>
      <c r="U761" s="333"/>
      <c r="V761" s="325">
        <v>81.3</v>
      </c>
      <c r="W761" s="325">
        <v>3.28</v>
      </c>
      <c r="X761" s="325"/>
      <c r="Y761" s="325">
        <v>5.33</v>
      </c>
    </row>
    <row r="762" spans="1:25" ht="18.75" customHeight="1">
      <c r="A762" s="322" t="s">
        <v>2552</v>
      </c>
      <c r="B762" s="323" t="s">
        <v>2553</v>
      </c>
      <c r="C762" s="322" t="s">
        <v>2554</v>
      </c>
      <c r="D762" s="323" t="s">
        <v>188</v>
      </c>
      <c r="E762" s="340" t="s">
        <v>183</v>
      </c>
      <c r="F762" s="325">
        <v>0</v>
      </c>
      <c r="G762" s="325"/>
      <c r="H762" s="326"/>
      <c r="I762" s="329"/>
      <c r="J762" s="333"/>
      <c r="K762" s="329"/>
      <c r="L762" s="330"/>
      <c r="M762" s="331">
        <f t="shared" si="33"/>
        <v>0</v>
      </c>
      <c r="N762" s="326"/>
      <c r="O762" s="326"/>
      <c r="P762" s="326"/>
      <c r="Q762" s="326"/>
      <c r="R762" s="332">
        <f t="shared" si="34"/>
        <v>0</v>
      </c>
      <c r="S762" s="325">
        <v>0</v>
      </c>
      <c r="T762" s="332">
        <f t="shared" si="35"/>
        <v>0</v>
      </c>
      <c r="U762" s="333"/>
      <c r="V762" s="325"/>
      <c r="W762" s="325"/>
      <c r="X762" s="325"/>
      <c r="Y762" s="325"/>
    </row>
    <row r="763" spans="1:25" ht="18.75" customHeight="1">
      <c r="A763" s="322" t="s">
        <v>2555</v>
      </c>
      <c r="B763" s="323" t="s">
        <v>2556</v>
      </c>
      <c r="C763" s="322" t="s">
        <v>2557</v>
      </c>
      <c r="D763" s="323" t="s">
        <v>240</v>
      </c>
      <c r="E763" s="340" t="s">
        <v>241</v>
      </c>
      <c r="F763" s="325">
        <v>1019.6000000000001</v>
      </c>
      <c r="G763" s="325"/>
      <c r="H763" s="326"/>
      <c r="I763" s="329"/>
      <c r="J763" s="333"/>
      <c r="K763" s="329">
        <v>2658</v>
      </c>
      <c r="L763" s="330"/>
      <c r="M763" s="331">
        <f t="shared" si="33"/>
        <v>3677.6000000000004</v>
      </c>
      <c r="N763" s="326"/>
      <c r="O763" s="326"/>
      <c r="P763" s="326"/>
      <c r="Q763" s="326"/>
      <c r="R763" s="332">
        <f t="shared" si="34"/>
        <v>3677.6000000000004</v>
      </c>
      <c r="S763" s="325">
        <v>338.67</v>
      </c>
      <c r="T763" s="332">
        <f t="shared" si="35"/>
        <v>3338.9300000000003</v>
      </c>
      <c r="U763" s="333"/>
      <c r="V763" s="325">
        <v>83.84</v>
      </c>
      <c r="W763" s="325">
        <v>3.38</v>
      </c>
      <c r="X763" s="325"/>
      <c r="Y763" s="325">
        <v>5.5</v>
      </c>
    </row>
    <row r="764" spans="1:25" ht="18.75" customHeight="1">
      <c r="A764" s="322" t="s">
        <v>2558</v>
      </c>
      <c r="B764" s="323" t="s">
        <v>2559</v>
      </c>
      <c r="C764" s="322" t="s">
        <v>2560</v>
      </c>
      <c r="D764" s="323" t="s">
        <v>482</v>
      </c>
      <c r="E764" s="340" t="s">
        <v>269</v>
      </c>
      <c r="F764" s="325">
        <v>975.4600000000002</v>
      </c>
      <c r="G764" s="325">
        <v>119.4</v>
      </c>
      <c r="H764" s="326"/>
      <c r="I764" s="329"/>
      <c r="J764" s="333"/>
      <c r="K764" s="329">
        <v>1118</v>
      </c>
      <c r="L764" s="330"/>
      <c r="M764" s="331">
        <f t="shared" si="33"/>
        <v>2212.86</v>
      </c>
      <c r="N764" s="326"/>
      <c r="O764" s="326"/>
      <c r="P764" s="326"/>
      <c r="Q764" s="326"/>
      <c r="R764" s="332">
        <f t="shared" si="34"/>
        <v>2212.86</v>
      </c>
      <c r="S764" s="325">
        <v>1723.49</v>
      </c>
      <c r="T764" s="332">
        <f t="shared" si="35"/>
        <v>489.3700000000001</v>
      </c>
      <c r="U764" s="333"/>
      <c r="V764" s="325">
        <v>79.86</v>
      </c>
      <c r="W764" s="325">
        <v>3.23</v>
      </c>
      <c r="X764" s="325"/>
      <c r="Y764" s="325">
        <v>5.24</v>
      </c>
    </row>
    <row r="765" spans="1:25" ht="18.75" customHeight="1">
      <c r="A765" s="322" t="s">
        <v>2561</v>
      </c>
      <c r="B765" s="323" t="s">
        <v>2562</v>
      </c>
      <c r="C765" s="322" t="s">
        <v>2563</v>
      </c>
      <c r="D765" s="323" t="s">
        <v>197</v>
      </c>
      <c r="E765" s="340" t="s">
        <v>204</v>
      </c>
      <c r="F765" s="325">
        <v>824.22</v>
      </c>
      <c r="G765" s="325">
        <v>575.72</v>
      </c>
      <c r="H765" s="326"/>
      <c r="I765" s="329"/>
      <c r="J765" s="333"/>
      <c r="K765" s="329">
        <v>1118</v>
      </c>
      <c r="L765" s="330"/>
      <c r="M765" s="331">
        <f t="shared" si="33"/>
        <v>2517.94</v>
      </c>
      <c r="N765" s="326"/>
      <c r="O765" s="326"/>
      <c r="P765" s="326"/>
      <c r="Q765" s="326"/>
      <c r="R765" s="332">
        <f t="shared" si="34"/>
        <v>2517.94</v>
      </c>
      <c r="S765" s="325">
        <v>223.33999999999997</v>
      </c>
      <c r="T765" s="332">
        <f t="shared" si="35"/>
        <v>2294.6</v>
      </c>
      <c r="U765" s="333"/>
      <c r="V765" s="325">
        <v>73.22</v>
      </c>
      <c r="W765" s="325">
        <v>2.87</v>
      </c>
      <c r="X765" s="325"/>
      <c r="Y765" s="325">
        <v>4.8</v>
      </c>
    </row>
    <row r="766" spans="1:25" ht="18.75" customHeight="1">
      <c r="A766" s="322" t="s">
        <v>2564</v>
      </c>
      <c r="B766" s="323" t="s">
        <v>2565</v>
      </c>
      <c r="C766" s="322" t="s">
        <v>2566</v>
      </c>
      <c r="D766" s="323" t="s">
        <v>188</v>
      </c>
      <c r="E766" s="340" t="s">
        <v>534</v>
      </c>
      <c r="F766" s="325">
        <v>3542.84</v>
      </c>
      <c r="G766" s="325"/>
      <c r="H766" s="326"/>
      <c r="I766" s="329"/>
      <c r="J766" s="333"/>
      <c r="K766" s="329">
        <v>2958</v>
      </c>
      <c r="L766" s="330"/>
      <c r="M766" s="331">
        <f t="shared" si="33"/>
        <v>6500.84</v>
      </c>
      <c r="N766" s="326"/>
      <c r="O766" s="326"/>
      <c r="P766" s="326"/>
      <c r="Q766" s="326"/>
      <c r="R766" s="332">
        <f t="shared" si="34"/>
        <v>6500.84</v>
      </c>
      <c r="S766" s="325">
        <v>1236.44</v>
      </c>
      <c r="T766" s="332">
        <f t="shared" si="35"/>
        <v>5264.4</v>
      </c>
      <c r="U766" s="333"/>
      <c r="V766" s="325">
        <v>318.86</v>
      </c>
      <c r="W766" s="325">
        <v>12.4</v>
      </c>
      <c r="X766" s="325"/>
      <c r="Y766" s="325">
        <v>20.9</v>
      </c>
    </row>
    <row r="767" spans="1:25" ht="18.75" customHeight="1">
      <c r="A767" s="322" t="s">
        <v>2567</v>
      </c>
      <c r="B767" s="323" t="s">
        <v>2568</v>
      </c>
      <c r="C767" s="322" t="s">
        <v>2569</v>
      </c>
      <c r="D767" s="323" t="s">
        <v>208</v>
      </c>
      <c r="E767" s="340" t="s">
        <v>225</v>
      </c>
      <c r="F767" s="325">
        <v>784.08</v>
      </c>
      <c r="G767" s="325">
        <v>242.97</v>
      </c>
      <c r="H767" s="326"/>
      <c r="I767" s="329"/>
      <c r="J767" s="333"/>
      <c r="K767" s="329">
        <v>1118</v>
      </c>
      <c r="L767" s="330"/>
      <c r="M767" s="331">
        <f t="shared" si="33"/>
        <v>2145.05</v>
      </c>
      <c r="N767" s="326"/>
      <c r="O767" s="326"/>
      <c r="P767" s="326"/>
      <c r="Q767" s="326"/>
      <c r="R767" s="332">
        <f t="shared" si="34"/>
        <v>2145.05</v>
      </c>
      <c r="S767" s="325">
        <v>207.24</v>
      </c>
      <c r="T767" s="332">
        <f t="shared" si="35"/>
        <v>1937.8100000000002</v>
      </c>
      <c r="U767" s="333"/>
      <c r="V767" s="325">
        <v>70.29</v>
      </c>
      <c r="W767" s="325">
        <v>2.73</v>
      </c>
      <c r="X767" s="325"/>
      <c r="Y767" s="325">
        <v>4.61</v>
      </c>
    </row>
    <row r="768" spans="1:25" ht="18.75" customHeight="1">
      <c r="A768" s="322" t="s">
        <v>2570</v>
      </c>
      <c r="B768" s="323" t="s">
        <v>2571</v>
      </c>
      <c r="C768" s="322" t="s">
        <v>2572</v>
      </c>
      <c r="D768" s="323" t="s">
        <v>197</v>
      </c>
      <c r="E768" s="340" t="s">
        <v>249</v>
      </c>
      <c r="F768" s="325">
        <v>857.8900000000001</v>
      </c>
      <c r="G768" s="325">
        <v>551.94</v>
      </c>
      <c r="H768" s="326"/>
      <c r="I768" s="329"/>
      <c r="J768" s="333"/>
      <c r="K768" s="329">
        <v>1118</v>
      </c>
      <c r="L768" s="330"/>
      <c r="M768" s="331">
        <f t="shared" si="33"/>
        <v>2527.83</v>
      </c>
      <c r="N768" s="326"/>
      <c r="O768" s="326"/>
      <c r="P768" s="326"/>
      <c r="Q768" s="326"/>
      <c r="R768" s="332">
        <f t="shared" si="34"/>
        <v>2527.83</v>
      </c>
      <c r="S768" s="325">
        <v>1142.08</v>
      </c>
      <c r="T768" s="332">
        <f t="shared" si="35"/>
        <v>1385.75</v>
      </c>
      <c r="U768" s="333"/>
      <c r="V768" s="325">
        <v>75.8</v>
      </c>
      <c r="W768" s="325">
        <v>2.99</v>
      </c>
      <c r="X768" s="325"/>
      <c r="Y768" s="325">
        <v>4.97</v>
      </c>
    </row>
    <row r="769" spans="1:25" ht="18.75" customHeight="1">
      <c r="A769" s="322" t="s">
        <v>2573</v>
      </c>
      <c r="B769" s="323" t="s">
        <v>2574</v>
      </c>
      <c r="C769" s="322" t="s">
        <v>2575</v>
      </c>
      <c r="D769" s="323" t="s">
        <v>197</v>
      </c>
      <c r="E769" s="340" t="s">
        <v>198</v>
      </c>
      <c r="F769" s="325">
        <v>774.1700000000001</v>
      </c>
      <c r="G769" s="325">
        <v>509.08</v>
      </c>
      <c r="H769" s="326"/>
      <c r="I769" s="329"/>
      <c r="J769" s="333"/>
      <c r="K769" s="329">
        <v>1118</v>
      </c>
      <c r="L769" s="330"/>
      <c r="M769" s="331">
        <f t="shared" si="33"/>
        <v>2401.25</v>
      </c>
      <c r="N769" s="326"/>
      <c r="O769" s="326"/>
      <c r="P769" s="326"/>
      <c r="Q769" s="326"/>
      <c r="R769" s="332">
        <f t="shared" si="34"/>
        <v>2401.25</v>
      </c>
      <c r="S769" s="325">
        <v>1109.7</v>
      </c>
      <c r="T769" s="332">
        <f t="shared" si="35"/>
        <v>1291.55</v>
      </c>
      <c r="U769" s="333"/>
      <c r="V769" s="325">
        <v>69.4</v>
      </c>
      <c r="W769" s="325">
        <v>2.7</v>
      </c>
      <c r="X769" s="325"/>
      <c r="Y769" s="325">
        <v>4.55</v>
      </c>
    </row>
    <row r="770" spans="1:25" ht="18.75" customHeight="1">
      <c r="A770" s="322" t="s">
        <v>2576</v>
      </c>
      <c r="B770" s="323" t="s">
        <v>2577</v>
      </c>
      <c r="C770" s="322" t="s">
        <v>2578</v>
      </c>
      <c r="D770" s="323" t="s">
        <v>253</v>
      </c>
      <c r="E770" s="340" t="s">
        <v>254</v>
      </c>
      <c r="F770" s="325">
        <v>971.87</v>
      </c>
      <c r="G770" s="325"/>
      <c r="H770" s="326"/>
      <c r="I770" s="329"/>
      <c r="J770" s="333"/>
      <c r="K770" s="329">
        <v>1118</v>
      </c>
      <c r="L770" s="330"/>
      <c r="M770" s="331">
        <f t="shared" si="33"/>
        <v>2089.87</v>
      </c>
      <c r="N770" s="326"/>
      <c r="O770" s="326"/>
      <c r="P770" s="326"/>
      <c r="Q770" s="326"/>
      <c r="R770" s="332">
        <f t="shared" si="34"/>
        <v>2089.87</v>
      </c>
      <c r="S770" s="325">
        <v>1002.52</v>
      </c>
      <c r="T770" s="332">
        <f t="shared" si="35"/>
        <v>1087.35</v>
      </c>
      <c r="U770" s="333"/>
      <c r="V770" s="325">
        <v>79.54</v>
      </c>
      <c r="W770" s="325">
        <v>3.22</v>
      </c>
      <c r="X770" s="325"/>
      <c r="Y770" s="325">
        <v>5.21</v>
      </c>
    </row>
    <row r="771" spans="1:25" ht="18.75" customHeight="1">
      <c r="A771" s="322" t="s">
        <v>2579</v>
      </c>
      <c r="B771" s="323" t="s">
        <v>2580</v>
      </c>
      <c r="C771" s="322" t="s">
        <v>2581</v>
      </c>
      <c r="D771" s="323" t="s">
        <v>219</v>
      </c>
      <c r="E771" s="340" t="s">
        <v>198</v>
      </c>
      <c r="F771" s="325">
        <v>725.1700000000001</v>
      </c>
      <c r="G771" s="325"/>
      <c r="H771" s="326"/>
      <c r="I771" s="329">
        <v>1118</v>
      </c>
      <c r="J771" s="333"/>
      <c r="K771" s="329"/>
      <c r="L771" s="330"/>
      <c r="M771" s="331">
        <f t="shared" si="33"/>
        <v>1843.17</v>
      </c>
      <c r="N771" s="326"/>
      <c r="O771" s="326"/>
      <c r="P771" s="326"/>
      <c r="Q771" s="326"/>
      <c r="R771" s="332">
        <f t="shared" si="34"/>
        <v>1843.17</v>
      </c>
      <c r="S771" s="325">
        <v>248.87</v>
      </c>
      <c r="T771" s="332">
        <f t="shared" si="35"/>
        <v>1594.3000000000002</v>
      </c>
      <c r="U771" s="333"/>
      <c r="V771" s="325">
        <v>67.5</v>
      </c>
      <c r="W771" s="325"/>
      <c r="X771" s="325">
        <v>1.08</v>
      </c>
      <c r="Y771" s="325">
        <v>4.26</v>
      </c>
    </row>
    <row r="772" spans="1:25" ht="18.75" customHeight="1">
      <c r="A772" s="322" t="s">
        <v>2582</v>
      </c>
      <c r="B772" s="323" t="s">
        <v>2583</v>
      </c>
      <c r="C772" s="322" t="s">
        <v>2584</v>
      </c>
      <c r="D772" s="323" t="s">
        <v>188</v>
      </c>
      <c r="E772" s="340" t="s">
        <v>183</v>
      </c>
      <c r="F772" s="325">
        <v>3068.0299999999997</v>
      </c>
      <c r="G772" s="325">
        <v>491.92</v>
      </c>
      <c r="H772" s="326"/>
      <c r="I772" s="329"/>
      <c r="J772" s="333"/>
      <c r="K772" s="329">
        <v>818</v>
      </c>
      <c r="L772" s="330"/>
      <c r="M772" s="331">
        <f t="shared" si="33"/>
        <v>4377.95</v>
      </c>
      <c r="N772" s="326"/>
      <c r="O772" s="326"/>
      <c r="P772" s="326"/>
      <c r="Q772" s="326"/>
      <c r="R772" s="332">
        <f t="shared" si="34"/>
        <v>4377.95</v>
      </c>
      <c r="S772" s="325">
        <v>1017.52</v>
      </c>
      <c r="T772" s="332">
        <f t="shared" si="35"/>
        <v>3360.43</v>
      </c>
      <c r="U772" s="333"/>
      <c r="V772" s="325">
        <v>276.12</v>
      </c>
      <c r="W772" s="325">
        <v>10.74</v>
      </c>
      <c r="X772" s="325"/>
      <c r="Y772" s="325">
        <v>18.1</v>
      </c>
    </row>
    <row r="773" spans="1:25" ht="18.75" customHeight="1">
      <c r="A773" s="322" t="s">
        <v>2585</v>
      </c>
      <c r="B773" s="323" t="s">
        <v>2586</v>
      </c>
      <c r="C773" s="322" t="s">
        <v>2587</v>
      </c>
      <c r="D773" s="323" t="s">
        <v>188</v>
      </c>
      <c r="E773" s="340" t="s">
        <v>534</v>
      </c>
      <c r="F773" s="325">
        <v>3542.88</v>
      </c>
      <c r="G773" s="325"/>
      <c r="H773" s="326"/>
      <c r="I773" s="329"/>
      <c r="J773" s="333"/>
      <c r="K773" s="329">
        <v>818</v>
      </c>
      <c r="L773" s="330"/>
      <c r="M773" s="331">
        <f t="shared" si="33"/>
        <v>4360.88</v>
      </c>
      <c r="N773" s="326"/>
      <c r="O773" s="326"/>
      <c r="P773" s="326"/>
      <c r="Q773" s="326"/>
      <c r="R773" s="332">
        <f t="shared" si="34"/>
        <v>4360.88</v>
      </c>
      <c r="S773" s="325">
        <v>822.72</v>
      </c>
      <c r="T773" s="332">
        <f t="shared" si="35"/>
        <v>3538.16</v>
      </c>
      <c r="U773" s="333"/>
      <c r="V773" s="325">
        <v>318.86</v>
      </c>
      <c r="W773" s="325">
        <v>12.4</v>
      </c>
      <c r="X773" s="325"/>
      <c r="Y773" s="325">
        <v>20.9</v>
      </c>
    </row>
    <row r="774" spans="1:25" ht="18.75" customHeight="1">
      <c r="A774" s="322" t="s">
        <v>2588</v>
      </c>
      <c r="B774" s="323" t="s">
        <v>2589</v>
      </c>
      <c r="C774" s="322" t="s">
        <v>2590</v>
      </c>
      <c r="D774" s="323" t="s">
        <v>973</v>
      </c>
      <c r="E774" s="340" t="s">
        <v>329</v>
      </c>
      <c r="F774" s="325">
        <v>797.21</v>
      </c>
      <c r="G774" s="325">
        <v>347.1</v>
      </c>
      <c r="H774" s="326"/>
      <c r="I774" s="329"/>
      <c r="J774" s="333"/>
      <c r="K774" s="329">
        <v>1118</v>
      </c>
      <c r="L774" s="330"/>
      <c r="M774" s="331">
        <f t="shared" si="33"/>
        <v>2262.31</v>
      </c>
      <c r="N774" s="326"/>
      <c r="O774" s="326"/>
      <c r="P774" s="326"/>
      <c r="Q774" s="326"/>
      <c r="R774" s="332">
        <f t="shared" si="34"/>
        <v>2262.31</v>
      </c>
      <c r="S774" s="325">
        <v>973.6600000000001</v>
      </c>
      <c r="T774" s="332">
        <f t="shared" si="35"/>
        <v>1288.6499999999999</v>
      </c>
      <c r="U774" s="333"/>
      <c r="V774" s="325">
        <v>71.47</v>
      </c>
      <c r="W774" s="325">
        <v>2.78</v>
      </c>
      <c r="X774" s="325"/>
      <c r="Y774" s="325">
        <v>4.69</v>
      </c>
    </row>
    <row r="775" spans="1:25" ht="18.75" customHeight="1">
      <c r="A775" s="322" t="s">
        <v>2591</v>
      </c>
      <c r="B775" s="323" t="s">
        <v>2592</v>
      </c>
      <c r="C775" s="322" t="s">
        <v>2593</v>
      </c>
      <c r="D775" s="323" t="s">
        <v>197</v>
      </c>
      <c r="E775" s="340" t="s">
        <v>204</v>
      </c>
      <c r="F775" s="325">
        <v>877.5100000000001</v>
      </c>
      <c r="G775" s="325">
        <v>551.94</v>
      </c>
      <c r="H775" s="326"/>
      <c r="I775" s="329"/>
      <c r="J775" s="333"/>
      <c r="K775" s="329">
        <v>1118</v>
      </c>
      <c r="L775" s="330"/>
      <c r="M775" s="331">
        <f t="shared" si="33"/>
        <v>2547.4500000000003</v>
      </c>
      <c r="N775" s="326"/>
      <c r="O775" s="326"/>
      <c r="P775" s="326"/>
      <c r="Q775" s="326"/>
      <c r="R775" s="332">
        <f t="shared" si="34"/>
        <v>2547.4500000000003</v>
      </c>
      <c r="S775" s="325">
        <v>1319.69</v>
      </c>
      <c r="T775" s="332">
        <f t="shared" si="35"/>
        <v>1227.7600000000002</v>
      </c>
      <c r="U775" s="333"/>
      <c r="V775" s="325">
        <v>78.01</v>
      </c>
      <c r="W775" s="325">
        <v>3.06</v>
      </c>
      <c r="X775" s="325"/>
      <c r="Y775" s="325">
        <v>5.11</v>
      </c>
    </row>
    <row r="776" spans="1:25" ht="18.75" customHeight="1">
      <c r="A776" s="322" t="s">
        <v>2594</v>
      </c>
      <c r="B776" s="323" t="s">
        <v>2595</v>
      </c>
      <c r="C776" s="322" t="s">
        <v>2596</v>
      </c>
      <c r="D776" s="323" t="s">
        <v>208</v>
      </c>
      <c r="E776" s="340" t="s">
        <v>249</v>
      </c>
      <c r="F776" s="325">
        <v>837.11</v>
      </c>
      <c r="G776" s="325"/>
      <c r="H776" s="326"/>
      <c r="I776" s="329"/>
      <c r="J776" s="333"/>
      <c r="K776" s="329">
        <v>1118</v>
      </c>
      <c r="L776" s="330"/>
      <c r="M776" s="331">
        <f t="shared" si="33"/>
        <v>1955.1100000000001</v>
      </c>
      <c r="N776" s="326"/>
      <c r="O776" s="326"/>
      <c r="P776" s="326"/>
      <c r="Q776" s="326"/>
      <c r="R776" s="332">
        <f t="shared" si="34"/>
        <v>1955.1100000000001</v>
      </c>
      <c r="S776" s="325">
        <v>111.78</v>
      </c>
      <c r="T776" s="332">
        <f t="shared" si="35"/>
        <v>1843.3300000000002</v>
      </c>
      <c r="U776" s="333"/>
      <c r="V776" s="325">
        <v>73.93</v>
      </c>
      <c r="W776" s="325">
        <v>2.92</v>
      </c>
      <c r="X776" s="325"/>
      <c r="Y776" s="325">
        <v>4.85</v>
      </c>
    </row>
    <row r="777" spans="1:25" ht="18.75" customHeight="1">
      <c r="A777" s="322" t="s">
        <v>2597</v>
      </c>
      <c r="B777" s="323" t="s">
        <v>2598</v>
      </c>
      <c r="C777" s="322" t="s">
        <v>2599</v>
      </c>
      <c r="D777" s="323" t="s">
        <v>197</v>
      </c>
      <c r="E777" s="340" t="s">
        <v>225</v>
      </c>
      <c r="F777" s="325">
        <v>781.6800000000001</v>
      </c>
      <c r="G777" s="325">
        <v>509.08</v>
      </c>
      <c r="H777" s="326"/>
      <c r="I777" s="329"/>
      <c r="J777" s="333"/>
      <c r="K777" s="329">
        <v>1118</v>
      </c>
      <c r="L777" s="330"/>
      <c r="M777" s="331">
        <f t="shared" si="33"/>
        <v>2408.76</v>
      </c>
      <c r="N777" s="326"/>
      <c r="O777" s="326"/>
      <c r="P777" s="326"/>
      <c r="Q777" s="326"/>
      <c r="R777" s="332">
        <f t="shared" si="34"/>
        <v>2408.76</v>
      </c>
      <c r="S777" s="325">
        <v>178.62</v>
      </c>
      <c r="T777" s="332">
        <f t="shared" si="35"/>
        <v>2230.1400000000003</v>
      </c>
      <c r="U777" s="333"/>
      <c r="V777" s="325">
        <v>70.07</v>
      </c>
      <c r="W777" s="325">
        <v>2.73</v>
      </c>
      <c r="X777" s="325"/>
      <c r="Y777" s="325">
        <v>4.59</v>
      </c>
    </row>
    <row r="778" spans="1:25" ht="18.75" customHeight="1">
      <c r="A778" s="322" t="s">
        <v>2600</v>
      </c>
      <c r="B778" s="323" t="s">
        <v>2601</v>
      </c>
      <c r="C778" s="322" t="s">
        <v>2602</v>
      </c>
      <c r="D778" s="323" t="s">
        <v>290</v>
      </c>
      <c r="E778" s="340" t="s">
        <v>249</v>
      </c>
      <c r="F778" s="325">
        <v>2187.8500000000004</v>
      </c>
      <c r="G778" s="325"/>
      <c r="H778" s="326"/>
      <c r="I778" s="329"/>
      <c r="J778" s="333"/>
      <c r="K778" s="329">
        <v>1118</v>
      </c>
      <c r="L778" s="330"/>
      <c r="M778" s="331">
        <f t="shared" si="33"/>
        <v>3305.8500000000004</v>
      </c>
      <c r="N778" s="326"/>
      <c r="O778" s="326"/>
      <c r="P778" s="326"/>
      <c r="Q778" s="326"/>
      <c r="R778" s="332">
        <f t="shared" si="34"/>
        <v>3305.8500000000004</v>
      </c>
      <c r="S778" s="325">
        <v>452.48</v>
      </c>
      <c r="T778" s="332">
        <f t="shared" si="35"/>
        <v>2853.3700000000003</v>
      </c>
      <c r="U778" s="333"/>
      <c r="V778" s="325">
        <v>75.8</v>
      </c>
      <c r="W778" s="325">
        <v>2.99</v>
      </c>
      <c r="X778" s="325"/>
      <c r="Y778" s="325">
        <v>4.97</v>
      </c>
    </row>
    <row r="779" spans="1:25" ht="18.75" customHeight="1">
      <c r="A779" s="322" t="s">
        <v>2603</v>
      </c>
      <c r="B779" s="323" t="s">
        <v>2604</v>
      </c>
      <c r="C779" s="322" t="s">
        <v>2605</v>
      </c>
      <c r="D779" s="323" t="s">
        <v>203</v>
      </c>
      <c r="E779" s="340" t="s">
        <v>434</v>
      </c>
      <c r="F779" s="325">
        <v>758.79</v>
      </c>
      <c r="G779" s="325">
        <v>509.08</v>
      </c>
      <c r="H779" s="326"/>
      <c r="I779" s="329"/>
      <c r="J779" s="333"/>
      <c r="K779" s="329">
        <v>1118</v>
      </c>
      <c r="L779" s="330"/>
      <c r="M779" s="331">
        <f aca="true" t="shared" si="36" ref="M779:M801">SUM(F779:L779)</f>
        <v>2385.87</v>
      </c>
      <c r="N779" s="326"/>
      <c r="O779" s="326"/>
      <c r="P779" s="326"/>
      <c r="Q779" s="326"/>
      <c r="R779" s="332">
        <f aca="true" t="shared" si="37" ref="R779:R801">SUM(M779:Q779)</f>
        <v>2385.87</v>
      </c>
      <c r="S779" s="325">
        <v>99.74</v>
      </c>
      <c r="T779" s="332">
        <f aca="true" t="shared" si="38" ref="T779:T801">R779-S779</f>
        <v>2286.13</v>
      </c>
      <c r="U779" s="333"/>
      <c r="V779" s="325">
        <v>68.01</v>
      </c>
      <c r="W779" s="325"/>
      <c r="X779" s="325">
        <v>1.13</v>
      </c>
      <c r="Y779" s="325">
        <v>4.46</v>
      </c>
    </row>
    <row r="780" spans="1:25" ht="18.75" customHeight="1">
      <c r="A780" s="322" t="s">
        <v>2606</v>
      </c>
      <c r="B780" s="323" t="s">
        <v>2607</v>
      </c>
      <c r="C780" s="322" t="s">
        <v>2608</v>
      </c>
      <c r="D780" s="323" t="s">
        <v>188</v>
      </c>
      <c r="E780" s="340" t="s">
        <v>364</v>
      </c>
      <c r="F780" s="325">
        <v>3722.8999999999996</v>
      </c>
      <c r="G780" s="325"/>
      <c r="H780" s="326"/>
      <c r="I780" s="329"/>
      <c r="J780" s="333"/>
      <c r="K780" s="329">
        <v>818</v>
      </c>
      <c r="L780" s="330"/>
      <c r="M780" s="331">
        <f t="shared" si="36"/>
        <v>4540.9</v>
      </c>
      <c r="N780" s="326"/>
      <c r="O780" s="326"/>
      <c r="P780" s="326"/>
      <c r="Q780" s="326"/>
      <c r="R780" s="332">
        <f t="shared" si="37"/>
        <v>4540.9</v>
      </c>
      <c r="S780" s="325">
        <v>910.52</v>
      </c>
      <c r="T780" s="332">
        <f t="shared" si="38"/>
        <v>3630.3799999999997</v>
      </c>
      <c r="U780" s="333"/>
      <c r="V780" s="325">
        <v>335.06</v>
      </c>
      <c r="W780" s="325">
        <v>13.03</v>
      </c>
      <c r="X780" s="325"/>
      <c r="Y780" s="325">
        <v>21.97</v>
      </c>
    </row>
    <row r="781" spans="1:25" ht="18.75" customHeight="1">
      <c r="A781" s="322" t="s">
        <v>2609</v>
      </c>
      <c r="B781" s="323" t="s">
        <v>2610</v>
      </c>
      <c r="C781" s="322" t="s">
        <v>2611</v>
      </c>
      <c r="D781" s="323" t="s">
        <v>360</v>
      </c>
      <c r="E781" s="340" t="s">
        <v>249</v>
      </c>
      <c r="F781" s="325">
        <v>801.28</v>
      </c>
      <c r="G781" s="325"/>
      <c r="H781" s="326"/>
      <c r="I781" s="329"/>
      <c r="J781" s="333"/>
      <c r="K781" s="329">
        <v>1118</v>
      </c>
      <c r="L781" s="330"/>
      <c r="M781" s="331">
        <f t="shared" si="36"/>
        <v>1919.28</v>
      </c>
      <c r="N781" s="326"/>
      <c r="O781" s="326"/>
      <c r="P781" s="326"/>
      <c r="Q781" s="326"/>
      <c r="R781" s="332">
        <f t="shared" si="37"/>
        <v>1919.28</v>
      </c>
      <c r="S781" s="325">
        <v>1230.29</v>
      </c>
      <c r="T781" s="332">
        <f t="shared" si="38"/>
        <v>688.99</v>
      </c>
      <c r="U781" s="333"/>
      <c r="V781" s="325">
        <v>70.7</v>
      </c>
      <c r="W781" s="325"/>
      <c r="X781" s="325">
        <v>1.2</v>
      </c>
      <c r="Y781" s="325">
        <v>4.63</v>
      </c>
    </row>
    <row r="782" spans="1:25" ht="18.75" customHeight="1">
      <c r="A782" s="322" t="s">
        <v>2612</v>
      </c>
      <c r="B782" s="323" t="s">
        <v>2613</v>
      </c>
      <c r="C782" s="322" t="s">
        <v>2614</v>
      </c>
      <c r="D782" s="323" t="s">
        <v>197</v>
      </c>
      <c r="E782" s="340" t="s">
        <v>204</v>
      </c>
      <c r="F782" s="325">
        <v>824.22</v>
      </c>
      <c r="G782" s="325">
        <v>516.27</v>
      </c>
      <c r="H782" s="326"/>
      <c r="I782" s="329"/>
      <c r="J782" s="333"/>
      <c r="K782" s="329">
        <v>1118</v>
      </c>
      <c r="L782" s="330"/>
      <c r="M782" s="331">
        <f t="shared" si="36"/>
        <v>2458.49</v>
      </c>
      <c r="N782" s="326"/>
      <c r="O782" s="326"/>
      <c r="P782" s="326"/>
      <c r="Q782" s="326"/>
      <c r="R782" s="332">
        <f t="shared" si="37"/>
        <v>2458.49</v>
      </c>
      <c r="S782" s="325">
        <v>1734.75</v>
      </c>
      <c r="T782" s="332">
        <f t="shared" si="38"/>
        <v>723.7399999999998</v>
      </c>
      <c r="U782" s="333"/>
      <c r="V782" s="325">
        <v>73.22</v>
      </c>
      <c r="W782" s="325">
        <v>2.87</v>
      </c>
      <c r="X782" s="325"/>
      <c r="Y782" s="325">
        <v>4.8</v>
      </c>
    </row>
    <row r="783" spans="1:25" ht="18.75" customHeight="1">
      <c r="A783" s="322" t="s">
        <v>2615</v>
      </c>
      <c r="B783" s="323" t="s">
        <v>2616</v>
      </c>
      <c r="C783" s="322" t="s">
        <v>2617</v>
      </c>
      <c r="D783" s="323" t="s">
        <v>197</v>
      </c>
      <c r="E783" s="340" t="s">
        <v>204</v>
      </c>
      <c r="F783" s="325">
        <v>803.8199999999999</v>
      </c>
      <c r="G783" s="325">
        <v>552.94</v>
      </c>
      <c r="H783" s="326"/>
      <c r="I783" s="329"/>
      <c r="J783" s="333"/>
      <c r="K783" s="329">
        <v>1118</v>
      </c>
      <c r="L783" s="330"/>
      <c r="M783" s="331">
        <f t="shared" si="36"/>
        <v>2474.76</v>
      </c>
      <c r="N783" s="326"/>
      <c r="O783" s="326"/>
      <c r="P783" s="326"/>
      <c r="Q783" s="326"/>
      <c r="R783" s="332">
        <f t="shared" si="37"/>
        <v>2474.76</v>
      </c>
      <c r="S783" s="325">
        <v>521.19</v>
      </c>
      <c r="T783" s="332">
        <f t="shared" si="38"/>
        <v>1953.5700000000002</v>
      </c>
      <c r="U783" s="333"/>
      <c r="V783" s="325">
        <v>71.38</v>
      </c>
      <c r="W783" s="325">
        <v>2.8</v>
      </c>
      <c r="X783" s="325"/>
      <c r="Y783" s="325">
        <v>4.68</v>
      </c>
    </row>
    <row r="784" spans="1:25" ht="18.75" customHeight="1">
      <c r="A784" s="322" t="s">
        <v>2618</v>
      </c>
      <c r="B784" s="323" t="s">
        <v>2619</v>
      </c>
      <c r="C784" s="322" t="s">
        <v>2620</v>
      </c>
      <c r="D784" s="323" t="s">
        <v>197</v>
      </c>
      <c r="E784" s="340" t="s">
        <v>204</v>
      </c>
      <c r="F784" s="325">
        <v>818.84</v>
      </c>
      <c r="G784" s="325">
        <v>562.83</v>
      </c>
      <c r="H784" s="326"/>
      <c r="I784" s="329"/>
      <c r="J784" s="333"/>
      <c r="K784" s="329">
        <v>1118</v>
      </c>
      <c r="L784" s="330"/>
      <c r="M784" s="331">
        <f t="shared" si="36"/>
        <v>2499.67</v>
      </c>
      <c r="N784" s="326"/>
      <c r="O784" s="326"/>
      <c r="P784" s="326"/>
      <c r="Q784" s="326"/>
      <c r="R784" s="332">
        <f t="shared" si="37"/>
        <v>2499.67</v>
      </c>
      <c r="S784" s="325">
        <v>322.23</v>
      </c>
      <c r="T784" s="332">
        <f t="shared" si="38"/>
        <v>2177.44</v>
      </c>
      <c r="U784" s="333"/>
      <c r="V784" s="325">
        <v>72.73</v>
      </c>
      <c r="W784" s="325">
        <v>2.86</v>
      </c>
      <c r="X784" s="325"/>
      <c r="Y784" s="325">
        <v>4.77</v>
      </c>
    </row>
    <row r="785" spans="1:25" ht="18.75" customHeight="1">
      <c r="A785" s="322" t="s">
        <v>2621</v>
      </c>
      <c r="B785" s="323" t="s">
        <v>2622</v>
      </c>
      <c r="C785" s="322" t="s">
        <v>2623</v>
      </c>
      <c r="D785" s="323" t="s">
        <v>240</v>
      </c>
      <c r="E785" s="340" t="s">
        <v>430</v>
      </c>
      <c r="F785" s="325">
        <v>1008.2</v>
      </c>
      <c r="G785" s="325">
        <v>977.5</v>
      </c>
      <c r="H785" s="326"/>
      <c r="I785" s="329"/>
      <c r="J785" s="333"/>
      <c r="K785" s="329">
        <v>1118</v>
      </c>
      <c r="L785" s="330"/>
      <c r="M785" s="331">
        <f t="shared" si="36"/>
        <v>3103.7</v>
      </c>
      <c r="N785" s="326"/>
      <c r="O785" s="326"/>
      <c r="P785" s="326"/>
      <c r="Q785" s="326"/>
      <c r="R785" s="332">
        <f t="shared" si="37"/>
        <v>3103.7</v>
      </c>
      <c r="S785" s="325">
        <v>2903.8999999999996</v>
      </c>
      <c r="T785" s="332">
        <f t="shared" si="38"/>
        <v>199.80000000000018</v>
      </c>
      <c r="U785" s="333"/>
      <c r="V785" s="325">
        <v>82.81</v>
      </c>
      <c r="W785" s="325">
        <v>3.34</v>
      </c>
      <c r="X785" s="325"/>
      <c r="Y785" s="325">
        <v>5.43</v>
      </c>
    </row>
    <row r="786" spans="1:25" ht="18.75" customHeight="1">
      <c r="A786" s="322" t="s">
        <v>2624</v>
      </c>
      <c r="B786" s="323" t="s">
        <v>2625</v>
      </c>
      <c r="C786" s="322" t="s">
        <v>2626</v>
      </c>
      <c r="D786" s="323" t="s">
        <v>230</v>
      </c>
      <c r="E786" s="340" t="s">
        <v>269</v>
      </c>
      <c r="F786" s="325">
        <v>1048.4</v>
      </c>
      <c r="G786" s="325"/>
      <c r="H786" s="326"/>
      <c r="I786" s="329"/>
      <c r="J786" s="333"/>
      <c r="K786" s="329">
        <v>2958</v>
      </c>
      <c r="L786" s="330"/>
      <c r="M786" s="331">
        <f t="shared" si="36"/>
        <v>4006.4</v>
      </c>
      <c r="N786" s="326"/>
      <c r="O786" s="326"/>
      <c r="P786" s="326"/>
      <c r="Q786" s="326"/>
      <c r="R786" s="332">
        <f t="shared" si="37"/>
        <v>4006.4</v>
      </c>
      <c r="S786" s="325">
        <v>420.13</v>
      </c>
      <c r="T786" s="332">
        <f t="shared" si="38"/>
        <v>3586.27</v>
      </c>
      <c r="U786" s="333"/>
      <c r="V786" s="325">
        <v>86.43</v>
      </c>
      <c r="W786" s="325">
        <v>3.48</v>
      </c>
      <c r="X786" s="325"/>
      <c r="Y786" s="325">
        <v>5.67</v>
      </c>
    </row>
    <row r="787" spans="1:25" ht="18.75" customHeight="1">
      <c r="A787" s="322" t="s">
        <v>2627</v>
      </c>
      <c r="B787" s="323" t="s">
        <v>2628</v>
      </c>
      <c r="C787" s="322" t="s">
        <v>2629</v>
      </c>
      <c r="D787" s="323" t="s">
        <v>245</v>
      </c>
      <c r="E787" s="340" t="s">
        <v>259</v>
      </c>
      <c r="F787" s="325">
        <v>786.2400000000001</v>
      </c>
      <c r="G787" s="325"/>
      <c r="H787" s="326"/>
      <c r="I787" s="329"/>
      <c r="J787" s="333"/>
      <c r="K787" s="329">
        <v>1118</v>
      </c>
      <c r="L787" s="330"/>
      <c r="M787" s="331">
        <f t="shared" si="36"/>
        <v>1904.2400000000002</v>
      </c>
      <c r="N787" s="326"/>
      <c r="O787" s="326"/>
      <c r="P787" s="326"/>
      <c r="Q787" s="326"/>
      <c r="R787" s="332">
        <f t="shared" si="37"/>
        <v>1904.2400000000002</v>
      </c>
      <c r="S787" s="325">
        <v>694.26</v>
      </c>
      <c r="T787" s="332">
        <f t="shared" si="38"/>
        <v>1209.9800000000002</v>
      </c>
      <c r="U787" s="333"/>
      <c r="V787" s="325">
        <v>68.9</v>
      </c>
      <c r="W787" s="325">
        <v>2.74</v>
      </c>
      <c r="X787" s="325"/>
      <c r="Y787" s="325">
        <v>4.52</v>
      </c>
    </row>
    <row r="788" spans="1:25" ht="18.75" customHeight="1">
      <c r="A788" s="322" t="s">
        <v>2630</v>
      </c>
      <c r="B788" s="323" t="s">
        <v>2631</v>
      </c>
      <c r="C788" s="322" t="s">
        <v>2632</v>
      </c>
      <c r="D788" s="323" t="s">
        <v>197</v>
      </c>
      <c r="E788" s="340" t="s">
        <v>204</v>
      </c>
      <c r="F788" s="325">
        <v>824.22</v>
      </c>
      <c r="G788" s="325">
        <v>551.94</v>
      </c>
      <c r="H788" s="326"/>
      <c r="I788" s="329"/>
      <c r="J788" s="333"/>
      <c r="K788" s="329">
        <v>1118</v>
      </c>
      <c r="L788" s="330"/>
      <c r="M788" s="331">
        <f t="shared" si="36"/>
        <v>2494.16</v>
      </c>
      <c r="N788" s="326"/>
      <c r="O788" s="326"/>
      <c r="P788" s="326"/>
      <c r="Q788" s="326"/>
      <c r="R788" s="332">
        <f t="shared" si="37"/>
        <v>2494.16</v>
      </c>
      <c r="S788" s="325">
        <v>1216.66</v>
      </c>
      <c r="T788" s="332">
        <f t="shared" si="38"/>
        <v>1277.4999999999998</v>
      </c>
      <c r="U788" s="333"/>
      <c r="V788" s="325">
        <v>73.22</v>
      </c>
      <c r="W788" s="325">
        <v>2.87</v>
      </c>
      <c r="X788" s="325"/>
      <c r="Y788" s="325">
        <v>4.8</v>
      </c>
    </row>
    <row r="789" spans="1:25" ht="18.75" customHeight="1">
      <c r="A789" s="322" t="s">
        <v>2633</v>
      </c>
      <c r="B789" s="323" t="s">
        <v>2634</v>
      </c>
      <c r="C789" s="322" t="s">
        <v>2635</v>
      </c>
      <c r="D789" s="323" t="s">
        <v>192</v>
      </c>
      <c r="E789" s="340" t="s">
        <v>193</v>
      </c>
      <c r="F789" s="325">
        <v>849.8800000000001</v>
      </c>
      <c r="G789" s="325"/>
      <c r="H789" s="326"/>
      <c r="I789" s="329">
        <v>1118</v>
      </c>
      <c r="J789" s="333"/>
      <c r="K789" s="329"/>
      <c r="L789" s="330"/>
      <c r="M789" s="331">
        <f t="shared" si="36"/>
        <v>1967.88</v>
      </c>
      <c r="N789" s="326"/>
      <c r="O789" s="326"/>
      <c r="P789" s="326"/>
      <c r="Q789" s="326"/>
      <c r="R789" s="332">
        <f t="shared" si="37"/>
        <v>1967.88</v>
      </c>
      <c r="S789" s="325">
        <v>126.79</v>
      </c>
      <c r="T789" s="332">
        <f t="shared" si="38"/>
        <v>1841.0900000000001</v>
      </c>
      <c r="U789" s="333"/>
      <c r="V789" s="325">
        <v>74.09</v>
      </c>
      <c r="W789" s="325"/>
      <c r="X789" s="325">
        <v>1.27</v>
      </c>
      <c r="Y789" s="325">
        <v>4.86</v>
      </c>
    </row>
    <row r="790" spans="1:25" ht="18.75" customHeight="1">
      <c r="A790" s="322" t="s">
        <v>2636</v>
      </c>
      <c r="B790" s="323" t="s">
        <v>2637</v>
      </c>
      <c r="C790" s="322" t="s">
        <v>2638</v>
      </c>
      <c r="D790" s="323" t="s">
        <v>197</v>
      </c>
      <c r="E790" s="340" t="s">
        <v>204</v>
      </c>
      <c r="F790" s="325">
        <v>824.22</v>
      </c>
      <c r="G790" s="325">
        <v>551.94</v>
      </c>
      <c r="H790" s="326"/>
      <c r="I790" s="329"/>
      <c r="J790" s="333"/>
      <c r="K790" s="329">
        <v>929.28</v>
      </c>
      <c r="L790" s="330"/>
      <c r="M790" s="331">
        <f t="shared" si="36"/>
        <v>2305.44</v>
      </c>
      <c r="N790" s="326"/>
      <c r="O790" s="326"/>
      <c r="P790" s="326"/>
      <c r="Q790" s="326"/>
      <c r="R790" s="332">
        <f t="shared" si="37"/>
        <v>2305.44</v>
      </c>
      <c r="S790" s="325">
        <v>527.58</v>
      </c>
      <c r="T790" s="332">
        <f t="shared" si="38"/>
        <v>1777.8600000000001</v>
      </c>
      <c r="U790" s="333"/>
      <c r="V790" s="325">
        <v>73.22</v>
      </c>
      <c r="W790" s="325">
        <v>2.87</v>
      </c>
      <c r="X790" s="325"/>
      <c r="Y790" s="325">
        <v>4.8</v>
      </c>
    </row>
    <row r="791" spans="1:25" ht="18.75" customHeight="1">
      <c r="A791" s="322" t="s">
        <v>2639</v>
      </c>
      <c r="B791" s="323" t="s">
        <v>2640</v>
      </c>
      <c r="C791" s="322" t="s">
        <v>2641</v>
      </c>
      <c r="D791" s="323" t="s">
        <v>224</v>
      </c>
      <c r="E791" s="340" t="s">
        <v>198</v>
      </c>
      <c r="F791" s="325">
        <v>771.1700000000001</v>
      </c>
      <c r="G791" s="325">
        <v>532.22</v>
      </c>
      <c r="H791" s="326"/>
      <c r="I791" s="329"/>
      <c r="J791" s="333"/>
      <c r="K791" s="329">
        <v>1118</v>
      </c>
      <c r="L791" s="330"/>
      <c r="M791" s="331">
        <f t="shared" si="36"/>
        <v>2421.3900000000003</v>
      </c>
      <c r="N791" s="326"/>
      <c r="O791" s="326"/>
      <c r="P791" s="326"/>
      <c r="Q791" s="326"/>
      <c r="R791" s="332">
        <f t="shared" si="37"/>
        <v>2421.3900000000003</v>
      </c>
      <c r="S791" s="325">
        <v>1690.8899999999999</v>
      </c>
      <c r="T791" s="332">
        <f t="shared" si="38"/>
        <v>730.5000000000005</v>
      </c>
      <c r="U791" s="333"/>
      <c r="V791" s="325">
        <v>69.13</v>
      </c>
      <c r="W791" s="325">
        <v>2.69</v>
      </c>
      <c r="X791" s="325"/>
      <c r="Y791" s="325">
        <v>4.53</v>
      </c>
    </row>
    <row r="792" spans="1:25" ht="18.75" customHeight="1">
      <c r="A792" s="322" t="s">
        <v>2642</v>
      </c>
      <c r="B792" s="323" t="s">
        <v>2643</v>
      </c>
      <c r="C792" s="322" t="s">
        <v>2644</v>
      </c>
      <c r="D792" s="323" t="s">
        <v>482</v>
      </c>
      <c r="E792" s="340" t="s">
        <v>269</v>
      </c>
      <c r="F792" s="325">
        <v>939.84</v>
      </c>
      <c r="G792" s="325">
        <v>517.4</v>
      </c>
      <c r="H792" s="326"/>
      <c r="I792" s="329"/>
      <c r="J792" s="333"/>
      <c r="K792" s="329">
        <v>1118</v>
      </c>
      <c r="L792" s="330"/>
      <c r="M792" s="331">
        <f t="shared" si="36"/>
        <v>2575.24</v>
      </c>
      <c r="N792" s="326"/>
      <c r="O792" s="326"/>
      <c r="P792" s="326"/>
      <c r="Q792" s="326"/>
      <c r="R792" s="332">
        <f t="shared" si="37"/>
        <v>2575.24</v>
      </c>
      <c r="S792" s="325">
        <v>198.71</v>
      </c>
      <c r="T792" s="332">
        <f t="shared" si="38"/>
        <v>2376.5299999999997</v>
      </c>
      <c r="U792" s="333"/>
      <c r="V792" s="325">
        <v>76.66</v>
      </c>
      <c r="W792" s="325">
        <v>3.1</v>
      </c>
      <c r="X792" s="325"/>
      <c r="Y792" s="325">
        <v>5.03</v>
      </c>
    </row>
    <row r="793" spans="1:25" ht="18.75" customHeight="1">
      <c r="A793" s="322" t="s">
        <v>2645</v>
      </c>
      <c r="B793" s="323" t="s">
        <v>2646</v>
      </c>
      <c r="C793" s="322" t="s">
        <v>2647</v>
      </c>
      <c r="D793" s="323" t="s">
        <v>197</v>
      </c>
      <c r="E793" s="340" t="s">
        <v>204</v>
      </c>
      <c r="F793" s="325">
        <v>821.84</v>
      </c>
      <c r="G793" s="325">
        <v>440.04</v>
      </c>
      <c r="H793" s="326"/>
      <c r="I793" s="329"/>
      <c r="J793" s="333"/>
      <c r="K793" s="329">
        <v>1118</v>
      </c>
      <c r="L793" s="330"/>
      <c r="M793" s="331">
        <f t="shared" si="36"/>
        <v>2379.88</v>
      </c>
      <c r="N793" s="326"/>
      <c r="O793" s="326"/>
      <c r="P793" s="326"/>
      <c r="Q793" s="326"/>
      <c r="R793" s="332">
        <f t="shared" si="37"/>
        <v>2379.88</v>
      </c>
      <c r="S793" s="325">
        <v>130.45</v>
      </c>
      <c r="T793" s="332">
        <f t="shared" si="38"/>
        <v>2249.4300000000003</v>
      </c>
      <c r="U793" s="333"/>
      <c r="V793" s="325">
        <v>73</v>
      </c>
      <c r="W793" s="325">
        <v>2.87</v>
      </c>
      <c r="X793" s="325"/>
      <c r="Y793" s="325">
        <v>4.79</v>
      </c>
    </row>
    <row r="794" spans="1:25" ht="18.75" customHeight="1">
      <c r="A794" s="322" t="s">
        <v>2648</v>
      </c>
      <c r="B794" s="323" t="s">
        <v>2649</v>
      </c>
      <c r="C794" s="322" t="s">
        <v>2650</v>
      </c>
      <c r="D794" s="323" t="s">
        <v>197</v>
      </c>
      <c r="E794" s="340" t="s">
        <v>204</v>
      </c>
      <c r="F794" s="325">
        <v>847.85</v>
      </c>
      <c r="G794" s="325">
        <v>551.94</v>
      </c>
      <c r="H794" s="326"/>
      <c r="I794" s="329"/>
      <c r="J794" s="333"/>
      <c r="K794" s="329">
        <v>1118</v>
      </c>
      <c r="L794" s="330"/>
      <c r="M794" s="331">
        <f t="shared" si="36"/>
        <v>2517.79</v>
      </c>
      <c r="N794" s="326"/>
      <c r="O794" s="326"/>
      <c r="P794" s="326"/>
      <c r="Q794" s="326"/>
      <c r="R794" s="332">
        <f t="shared" si="37"/>
        <v>2517.79</v>
      </c>
      <c r="S794" s="325">
        <v>2042.4100000000003</v>
      </c>
      <c r="T794" s="332">
        <f t="shared" si="38"/>
        <v>475.37999999999965</v>
      </c>
      <c r="U794" s="333"/>
      <c r="V794" s="325">
        <v>75.34</v>
      </c>
      <c r="W794" s="325">
        <v>2.96</v>
      </c>
      <c r="X794" s="325"/>
      <c r="Y794" s="325">
        <v>4.94</v>
      </c>
    </row>
    <row r="795" spans="1:25" ht="18.75" customHeight="1">
      <c r="A795" s="322" t="s">
        <v>2651</v>
      </c>
      <c r="B795" s="323" t="s">
        <v>2652</v>
      </c>
      <c r="C795" s="322" t="s">
        <v>2653</v>
      </c>
      <c r="D795" s="323" t="s">
        <v>1671</v>
      </c>
      <c r="E795" s="340" t="s">
        <v>329</v>
      </c>
      <c r="F795" s="325">
        <v>755.22</v>
      </c>
      <c r="G795" s="325">
        <v>254.54</v>
      </c>
      <c r="H795" s="326"/>
      <c r="I795" s="329"/>
      <c r="J795" s="333"/>
      <c r="K795" s="329">
        <v>1118</v>
      </c>
      <c r="L795" s="330"/>
      <c r="M795" s="331">
        <f t="shared" si="36"/>
        <v>2127.76</v>
      </c>
      <c r="N795" s="326"/>
      <c r="O795" s="326"/>
      <c r="P795" s="326"/>
      <c r="Q795" s="326"/>
      <c r="R795" s="332">
        <f t="shared" si="37"/>
        <v>2127.76</v>
      </c>
      <c r="S795" s="325">
        <v>112.78</v>
      </c>
      <c r="T795" s="332">
        <f t="shared" si="38"/>
        <v>2014.9800000000002</v>
      </c>
      <c r="U795" s="333"/>
      <c r="V795" s="325">
        <v>67.69</v>
      </c>
      <c r="W795" s="325">
        <v>2.63</v>
      </c>
      <c r="X795" s="325"/>
      <c r="Y795" s="325">
        <v>4.44</v>
      </c>
    </row>
    <row r="796" spans="1:25" ht="18.75" customHeight="1">
      <c r="A796" s="322" t="s">
        <v>2654</v>
      </c>
      <c r="B796" s="323" t="s">
        <v>2655</v>
      </c>
      <c r="C796" s="322" t="s">
        <v>2656</v>
      </c>
      <c r="D796" s="323" t="s">
        <v>245</v>
      </c>
      <c r="E796" s="340" t="s">
        <v>966</v>
      </c>
      <c r="F796" s="325">
        <v>841.98</v>
      </c>
      <c r="G796" s="325"/>
      <c r="H796" s="326"/>
      <c r="I796" s="329">
        <v>1118</v>
      </c>
      <c r="J796" s="333"/>
      <c r="K796" s="329"/>
      <c r="L796" s="330"/>
      <c r="M796" s="331">
        <f t="shared" si="36"/>
        <v>1959.98</v>
      </c>
      <c r="N796" s="326"/>
      <c r="O796" s="326"/>
      <c r="P796" s="326"/>
      <c r="Q796" s="326"/>
      <c r="R796" s="332">
        <f t="shared" si="37"/>
        <v>1959.98</v>
      </c>
      <c r="S796" s="325">
        <v>120.92</v>
      </c>
      <c r="T796" s="332">
        <f t="shared" si="38"/>
        <v>1839.06</v>
      </c>
      <c r="U796" s="333"/>
      <c r="V796" s="325">
        <v>75.78</v>
      </c>
      <c r="W796" s="325"/>
      <c r="X796" s="325">
        <v>1.26</v>
      </c>
      <c r="Y796" s="325">
        <v>4.97</v>
      </c>
    </row>
    <row r="797" spans="1:25" ht="18.75" customHeight="1">
      <c r="A797" s="322" t="s">
        <v>2657</v>
      </c>
      <c r="B797" s="323" t="s">
        <v>2658</v>
      </c>
      <c r="C797" s="322" t="s">
        <v>2659</v>
      </c>
      <c r="D797" s="323" t="s">
        <v>230</v>
      </c>
      <c r="E797" s="340" t="s">
        <v>269</v>
      </c>
      <c r="F797" s="325">
        <v>991.9599999999999</v>
      </c>
      <c r="G797" s="325">
        <v>517.4</v>
      </c>
      <c r="H797" s="326"/>
      <c r="I797" s="329"/>
      <c r="J797" s="333"/>
      <c r="K797" s="329">
        <v>1118</v>
      </c>
      <c r="L797" s="330"/>
      <c r="M797" s="331">
        <f t="shared" si="36"/>
        <v>2627.3599999999997</v>
      </c>
      <c r="N797" s="326"/>
      <c r="O797" s="326"/>
      <c r="P797" s="326"/>
      <c r="Q797" s="326"/>
      <c r="R797" s="332">
        <f t="shared" si="37"/>
        <v>2627.3599999999997</v>
      </c>
      <c r="S797" s="325">
        <v>992.6899999999999</v>
      </c>
      <c r="T797" s="332">
        <f t="shared" si="38"/>
        <v>1634.6699999999996</v>
      </c>
      <c r="U797" s="333"/>
      <c r="V797" s="325">
        <v>81.35</v>
      </c>
      <c r="W797" s="325">
        <v>3.29</v>
      </c>
      <c r="X797" s="325"/>
      <c r="Y797" s="325">
        <v>5.33</v>
      </c>
    </row>
    <row r="798" spans="1:25" ht="18.75" customHeight="1">
      <c r="A798" s="322" t="s">
        <v>2660</v>
      </c>
      <c r="B798" s="323" t="s">
        <v>2661</v>
      </c>
      <c r="C798" s="322" t="s">
        <v>2662</v>
      </c>
      <c r="D798" s="323" t="s">
        <v>197</v>
      </c>
      <c r="E798" s="340" t="s">
        <v>204</v>
      </c>
      <c r="F798" s="325">
        <v>803.27</v>
      </c>
      <c r="G798" s="325">
        <v>551.94</v>
      </c>
      <c r="H798" s="326"/>
      <c r="I798" s="329"/>
      <c r="J798" s="333"/>
      <c r="K798" s="329">
        <v>1118</v>
      </c>
      <c r="L798" s="330"/>
      <c r="M798" s="331">
        <f t="shared" si="36"/>
        <v>2473.21</v>
      </c>
      <c r="N798" s="326"/>
      <c r="O798" s="326"/>
      <c r="P798" s="326"/>
      <c r="Q798" s="326"/>
      <c r="R798" s="332">
        <f t="shared" si="37"/>
        <v>2473.21</v>
      </c>
      <c r="S798" s="325">
        <v>1765.6100000000001</v>
      </c>
      <c r="T798" s="332">
        <f t="shared" si="38"/>
        <v>707.5999999999999</v>
      </c>
      <c r="U798" s="333"/>
      <c r="V798" s="325">
        <v>71.33</v>
      </c>
      <c r="W798" s="325">
        <v>2.8</v>
      </c>
      <c r="X798" s="325"/>
      <c r="Y798" s="325">
        <v>4.68</v>
      </c>
    </row>
    <row r="799" spans="1:25" ht="18.75" customHeight="1">
      <c r="A799" s="322" t="s">
        <v>2663</v>
      </c>
      <c r="B799" s="323" t="s">
        <v>2664</v>
      </c>
      <c r="C799" s="322" t="s">
        <v>2665</v>
      </c>
      <c r="D799" s="323" t="s">
        <v>188</v>
      </c>
      <c r="E799" s="340" t="s">
        <v>508</v>
      </c>
      <c r="F799" s="325">
        <v>3802.8199999999997</v>
      </c>
      <c r="G799" s="325">
        <v>619.65</v>
      </c>
      <c r="H799" s="326"/>
      <c r="I799" s="329"/>
      <c r="J799" s="333"/>
      <c r="K799" s="329">
        <v>818</v>
      </c>
      <c r="L799" s="330"/>
      <c r="M799" s="331">
        <f t="shared" si="36"/>
        <v>5240.469999999999</v>
      </c>
      <c r="N799" s="326"/>
      <c r="O799" s="326"/>
      <c r="P799" s="326"/>
      <c r="Q799" s="326"/>
      <c r="R799" s="332">
        <f t="shared" si="37"/>
        <v>5240.469999999999</v>
      </c>
      <c r="S799" s="325">
        <v>1705.27</v>
      </c>
      <c r="T799" s="332">
        <f t="shared" si="38"/>
        <v>3535.1999999999994</v>
      </c>
      <c r="U799" s="333"/>
      <c r="V799" s="325">
        <v>342.25</v>
      </c>
      <c r="W799" s="325">
        <v>13.31</v>
      </c>
      <c r="X799" s="325"/>
      <c r="Y799" s="325">
        <v>22.44</v>
      </c>
    </row>
    <row r="800" spans="1:25" ht="18.75" customHeight="1">
      <c r="A800" s="322" t="s">
        <v>2666</v>
      </c>
      <c r="B800" s="323" t="s">
        <v>2667</v>
      </c>
      <c r="C800" s="322" t="s">
        <v>2668</v>
      </c>
      <c r="D800" s="323" t="s">
        <v>197</v>
      </c>
      <c r="E800" s="340" t="s">
        <v>204</v>
      </c>
      <c r="F800" s="325">
        <v>841.97</v>
      </c>
      <c r="G800" s="325">
        <v>551.94</v>
      </c>
      <c r="H800" s="326"/>
      <c r="I800" s="329"/>
      <c r="J800" s="333"/>
      <c r="K800" s="329">
        <v>1118</v>
      </c>
      <c r="L800" s="330"/>
      <c r="M800" s="331">
        <f t="shared" si="36"/>
        <v>2511.91</v>
      </c>
      <c r="N800" s="326"/>
      <c r="O800" s="326"/>
      <c r="P800" s="326"/>
      <c r="Q800" s="326"/>
      <c r="R800" s="332">
        <f t="shared" si="37"/>
        <v>2511.91</v>
      </c>
      <c r="S800" s="325">
        <v>2364.34</v>
      </c>
      <c r="T800" s="332">
        <f t="shared" si="38"/>
        <v>147.5699999999997</v>
      </c>
      <c r="U800" s="333"/>
      <c r="V800" s="325">
        <v>74.81</v>
      </c>
      <c r="W800" s="325">
        <v>2.94</v>
      </c>
      <c r="X800" s="325"/>
      <c r="Y800" s="325">
        <v>4.9</v>
      </c>
    </row>
    <row r="801" spans="1:25" ht="18.75" customHeight="1">
      <c r="A801" s="322" t="s">
        <v>2669</v>
      </c>
      <c r="B801" s="323" t="s">
        <v>2670</v>
      </c>
      <c r="C801" s="322" t="s">
        <v>2671</v>
      </c>
      <c r="D801" s="323" t="s">
        <v>219</v>
      </c>
      <c r="E801" s="340" t="s">
        <v>198</v>
      </c>
      <c r="F801" s="325">
        <v>728.1700000000001</v>
      </c>
      <c r="G801" s="325"/>
      <c r="H801" s="326"/>
      <c r="I801" s="329"/>
      <c r="J801" s="333"/>
      <c r="K801" s="329">
        <v>1118</v>
      </c>
      <c r="L801" s="330"/>
      <c r="M801" s="331">
        <f t="shared" si="36"/>
        <v>1846.17</v>
      </c>
      <c r="N801" s="326"/>
      <c r="O801" s="326"/>
      <c r="P801" s="326"/>
      <c r="Q801" s="326"/>
      <c r="R801" s="332">
        <f t="shared" si="37"/>
        <v>1846.17</v>
      </c>
      <c r="S801" s="325">
        <v>234.18</v>
      </c>
      <c r="T801" s="332">
        <f t="shared" si="38"/>
        <v>1611.99</v>
      </c>
      <c r="U801" s="333"/>
      <c r="V801" s="325">
        <v>67.5</v>
      </c>
      <c r="W801" s="325"/>
      <c r="X801" s="325">
        <v>1.09</v>
      </c>
      <c r="Y801" s="325">
        <v>4.28</v>
      </c>
    </row>
    <row r="802" spans="1:25" s="2" customFormat="1" ht="29.25" customHeight="1">
      <c r="A802" s="458" t="s">
        <v>2672</v>
      </c>
      <c r="B802" s="458"/>
      <c r="C802" s="458"/>
      <c r="D802" s="458"/>
      <c r="E802" s="341"/>
      <c r="F802" s="332">
        <f aca="true" t="shared" si="39" ref="F802:T802">SUM(F10:F801)</f>
        <v>901526.1799999988</v>
      </c>
      <c r="G802" s="332">
        <f t="shared" si="39"/>
        <v>265637.06999999995</v>
      </c>
      <c r="H802" s="332">
        <f t="shared" si="39"/>
        <v>0</v>
      </c>
      <c r="I802" s="332">
        <f t="shared" si="39"/>
        <v>136676.91999999998</v>
      </c>
      <c r="J802" s="332">
        <f t="shared" si="39"/>
        <v>0</v>
      </c>
      <c r="K802" s="332">
        <f t="shared" si="39"/>
        <v>824475.62</v>
      </c>
      <c r="L802" s="332">
        <f t="shared" si="39"/>
        <v>0</v>
      </c>
      <c r="M802" s="332">
        <f t="shared" si="39"/>
        <v>2128315.790000002</v>
      </c>
      <c r="N802" s="332">
        <f t="shared" si="39"/>
        <v>0</v>
      </c>
      <c r="O802" s="332">
        <f t="shared" si="39"/>
        <v>0</v>
      </c>
      <c r="P802" s="332">
        <f t="shared" si="39"/>
        <v>0</v>
      </c>
      <c r="Q802" s="332">
        <f t="shared" si="39"/>
        <v>0</v>
      </c>
      <c r="R802" s="332">
        <f t="shared" si="39"/>
        <v>2128315.790000002</v>
      </c>
      <c r="S802" s="332">
        <f t="shared" si="39"/>
        <v>587609.1</v>
      </c>
      <c r="T802" s="332">
        <f t="shared" si="39"/>
        <v>1540706.6899999972</v>
      </c>
      <c r="U802" s="332"/>
      <c r="V802" s="332">
        <f>SUM(V10:V801)</f>
        <v>71623.40000000001</v>
      </c>
      <c r="W802" s="332">
        <f>SUM(W10:W801)</f>
        <v>2417.859999999994</v>
      </c>
      <c r="X802" s="332">
        <f>SUM(X10:X801)</f>
        <v>171.45000000000005</v>
      </c>
      <c r="Y802" s="332">
        <f>SUM(Y10:Y801)</f>
        <v>4691.670000000003</v>
      </c>
    </row>
    <row r="803" spans="1:25" s="2" customFormat="1" ht="29.25" customHeight="1">
      <c r="A803" s="463" t="s">
        <v>2673</v>
      </c>
      <c r="B803" s="463"/>
      <c r="C803" s="463"/>
      <c r="D803" s="463"/>
      <c r="E803" s="463"/>
      <c r="F803" s="463"/>
      <c r="G803" s="463"/>
      <c r="H803" s="463"/>
      <c r="I803" s="463"/>
      <c r="J803" s="463"/>
      <c r="K803" s="463"/>
      <c r="L803" s="463"/>
      <c r="M803" s="463"/>
      <c r="N803" s="463"/>
      <c r="O803" s="463"/>
      <c r="P803" s="463"/>
      <c r="Q803" s="463"/>
      <c r="R803" s="463"/>
      <c r="S803" s="463"/>
      <c r="T803" s="463"/>
      <c r="U803" s="463"/>
      <c r="V803" s="463"/>
      <c r="W803" s="463"/>
      <c r="X803" s="463"/>
      <c r="Y803" s="463"/>
    </row>
    <row r="804" spans="1:25" s="2" customFormat="1" ht="24.75" customHeight="1">
      <c r="A804" s="343" t="s">
        <v>2674</v>
      </c>
      <c r="B804" s="344" t="s">
        <v>2675</v>
      </c>
      <c r="C804" s="343" t="s">
        <v>2676</v>
      </c>
      <c r="D804" s="344" t="s">
        <v>2677</v>
      </c>
      <c r="E804" s="343" t="s">
        <v>2678</v>
      </c>
      <c r="F804" s="345"/>
      <c r="G804" s="345">
        <v>643.28</v>
      </c>
      <c r="H804" s="345"/>
      <c r="I804" s="345"/>
      <c r="J804" s="345"/>
      <c r="K804" s="345">
        <v>818</v>
      </c>
      <c r="L804" s="346"/>
      <c r="M804" s="331">
        <f>SUM(F804:L804)</f>
        <v>1461.28</v>
      </c>
      <c r="N804" s="342"/>
      <c r="O804" s="342"/>
      <c r="P804" s="342"/>
      <c r="Q804" s="329"/>
      <c r="R804" s="332">
        <f>SUM(M804:Q804)</f>
        <v>1461.28</v>
      </c>
      <c r="S804" s="329"/>
      <c r="T804" s="332">
        <f>R804-S804</f>
        <v>1461.28</v>
      </c>
      <c r="U804" s="344" t="s">
        <v>2679</v>
      </c>
      <c r="V804" s="342"/>
      <c r="W804" s="341"/>
      <c r="X804" s="341"/>
      <c r="Y804" s="341"/>
    </row>
    <row r="805" spans="1:25" s="2" customFormat="1" ht="24.75" customHeight="1">
      <c r="A805" s="343" t="s">
        <v>2680</v>
      </c>
      <c r="B805" s="344" t="s">
        <v>2681</v>
      </c>
      <c r="C805" s="343" t="s">
        <v>2682</v>
      </c>
      <c r="D805" s="344" t="s">
        <v>188</v>
      </c>
      <c r="E805" s="343" t="s">
        <v>2678</v>
      </c>
      <c r="F805" s="345"/>
      <c r="G805" s="345"/>
      <c r="H805" s="345"/>
      <c r="I805" s="345"/>
      <c r="J805" s="345"/>
      <c r="K805" s="345">
        <v>818</v>
      </c>
      <c r="L805" s="346"/>
      <c r="M805" s="331">
        <f>SUM(F805:L805)</f>
        <v>818</v>
      </c>
      <c r="N805" s="342"/>
      <c r="O805" s="342"/>
      <c r="P805" s="342"/>
      <c r="Q805" s="329"/>
      <c r="R805" s="332">
        <f>SUM(M805:Q805)</f>
        <v>818</v>
      </c>
      <c r="S805" s="329"/>
      <c r="T805" s="332">
        <f>R805-S805</f>
        <v>818</v>
      </c>
      <c r="U805" s="344" t="s">
        <v>2683</v>
      </c>
      <c r="V805" s="342"/>
      <c r="W805" s="341"/>
      <c r="X805" s="341"/>
      <c r="Y805" s="341"/>
    </row>
    <row r="806" spans="1:25" s="2" customFormat="1" ht="38.25" customHeight="1">
      <c r="A806" s="343" t="s">
        <v>2684</v>
      </c>
      <c r="B806" s="344" t="s">
        <v>2685</v>
      </c>
      <c r="C806" s="343" t="s">
        <v>2686</v>
      </c>
      <c r="D806" s="344" t="s">
        <v>675</v>
      </c>
      <c r="E806" s="343" t="s">
        <v>2678</v>
      </c>
      <c r="F806" s="345"/>
      <c r="G806" s="345"/>
      <c r="H806" s="345"/>
      <c r="I806" s="345"/>
      <c r="J806" s="345"/>
      <c r="K806" s="345">
        <v>1070.82</v>
      </c>
      <c r="L806" s="346"/>
      <c r="M806" s="331">
        <f>SUM(F806:L806)</f>
        <v>1070.82</v>
      </c>
      <c r="N806" s="342"/>
      <c r="O806" s="342"/>
      <c r="P806" s="342"/>
      <c r="Q806" s="329"/>
      <c r="R806" s="332">
        <f>SUM(M806:Q806)</f>
        <v>1070.82</v>
      </c>
      <c r="S806" s="329"/>
      <c r="T806" s="332">
        <f>R806-S806</f>
        <v>1070.82</v>
      </c>
      <c r="U806" s="344" t="s">
        <v>2687</v>
      </c>
      <c r="V806" s="342"/>
      <c r="W806" s="341"/>
      <c r="X806" s="341"/>
      <c r="Y806" s="341"/>
    </row>
    <row r="807" spans="1:25" s="2" customFormat="1" ht="29.25" customHeight="1">
      <c r="A807" s="458" t="s">
        <v>2672</v>
      </c>
      <c r="B807" s="458"/>
      <c r="C807" s="458"/>
      <c r="D807" s="458"/>
      <c r="E807" s="341"/>
      <c r="F807" s="332">
        <f aca="true" t="shared" si="40" ref="F807:T807">SUM(F804:F806)</f>
        <v>0</v>
      </c>
      <c r="G807" s="332">
        <f t="shared" si="40"/>
        <v>643.28</v>
      </c>
      <c r="H807" s="332">
        <f t="shared" si="40"/>
        <v>0</v>
      </c>
      <c r="I807" s="332">
        <f t="shared" si="40"/>
        <v>0</v>
      </c>
      <c r="J807" s="332">
        <f t="shared" si="40"/>
        <v>0</v>
      </c>
      <c r="K807" s="332">
        <f t="shared" si="40"/>
        <v>2706.8199999999997</v>
      </c>
      <c r="L807" s="332">
        <f t="shared" si="40"/>
        <v>0</v>
      </c>
      <c r="M807" s="332">
        <f t="shared" si="40"/>
        <v>3350.0999999999995</v>
      </c>
      <c r="N807" s="332">
        <f t="shared" si="40"/>
        <v>0</v>
      </c>
      <c r="O807" s="332">
        <f t="shared" si="40"/>
        <v>0</v>
      </c>
      <c r="P807" s="332">
        <f t="shared" si="40"/>
        <v>0</v>
      </c>
      <c r="Q807" s="332">
        <f t="shared" si="40"/>
        <v>0</v>
      </c>
      <c r="R807" s="332">
        <f t="shared" si="40"/>
        <v>3350.0999999999995</v>
      </c>
      <c r="S807" s="332">
        <f t="shared" si="40"/>
        <v>0</v>
      </c>
      <c r="T807" s="332">
        <f t="shared" si="40"/>
        <v>3350.0999999999995</v>
      </c>
      <c r="U807" s="332"/>
      <c r="V807" s="332">
        <f>SUM(V804:V806)</f>
        <v>0</v>
      </c>
      <c r="W807" s="332">
        <f>SUM(W804:W806)</f>
        <v>0</v>
      </c>
      <c r="X807" s="332">
        <f>SUM(X804:X806)</f>
        <v>0</v>
      </c>
      <c r="Y807" s="332">
        <f>SUM(Y804:Y806)</f>
        <v>0</v>
      </c>
    </row>
    <row r="808" spans="1:25" s="2" customFormat="1" ht="29.25" customHeight="1">
      <c r="A808" s="464" t="s">
        <v>2688</v>
      </c>
      <c r="B808" s="465"/>
      <c r="C808" s="465"/>
      <c r="D808" s="465"/>
      <c r="E808" s="465"/>
      <c r="F808" s="465"/>
      <c r="G808" s="465"/>
      <c r="H808" s="465"/>
      <c r="I808" s="465"/>
      <c r="J808" s="465"/>
      <c r="K808" s="465"/>
      <c r="L808" s="465"/>
      <c r="M808" s="465"/>
      <c r="N808" s="465"/>
      <c r="O808" s="465"/>
      <c r="P808" s="465"/>
      <c r="Q808" s="465"/>
      <c r="R808" s="465"/>
      <c r="S808" s="465"/>
      <c r="T808" s="465"/>
      <c r="U808" s="465"/>
      <c r="V808" s="465"/>
      <c r="W808" s="465"/>
      <c r="X808" s="465"/>
      <c r="Y808" s="466"/>
    </row>
    <row r="809" spans="1:25" ht="18.75" customHeight="1">
      <c r="A809" s="322" t="s">
        <v>2689</v>
      </c>
      <c r="B809" s="334" t="s">
        <v>2690</v>
      </c>
      <c r="C809" s="335" t="s">
        <v>2691</v>
      </c>
      <c r="D809" s="334" t="s">
        <v>2692</v>
      </c>
      <c r="E809" s="335" t="s">
        <v>2678</v>
      </c>
      <c r="F809" s="347"/>
      <c r="G809" s="325">
        <v>170.28</v>
      </c>
      <c r="H809" s="347"/>
      <c r="I809" s="325"/>
      <c r="J809" s="347"/>
      <c r="K809" s="329">
        <v>338</v>
      </c>
      <c r="L809" s="347"/>
      <c r="M809" s="331">
        <f aca="true" t="shared" si="41" ref="M809:M820">SUM(F809:L809)</f>
        <v>508.28</v>
      </c>
      <c r="N809" s="325"/>
      <c r="O809" s="325"/>
      <c r="P809" s="325"/>
      <c r="Q809" s="347"/>
      <c r="R809" s="332">
        <f aca="true" t="shared" si="42" ref="R809:R820">SUM(M809:Q809)</f>
        <v>508.28</v>
      </c>
      <c r="S809" s="347"/>
      <c r="T809" s="332">
        <f aca="true" t="shared" si="43" ref="T809:T820">R809-S809</f>
        <v>508.28</v>
      </c>
      <c r="U809" s="347"/>
      <c r="V809" s="347"/>
      <c r="W809" s="347"/>
      <c r="X809" s="347"/>
      <c r="Y809" s="347"/>
    </row>
    <row r="810" spans="1:25" ht="38.25" customHeight="1">
      <c r="A810" s="322" t="s">
        <v>2693</v>
      </c>
      <c r="B810" s="334" t="s">
        <v>2694</v>
      </c>
      <c r="C810" s="335" t="s">
        <v>2695</v>
      </c>
      <c r="D810" s="334" t="s">
        <v>2696</v>
      </c>
      <c r="E810" s="335" t="s">
        <v>2678</v>
      </c>
      <c r="F810" s="347"/>
      <c r="G810" s="325">
        <v>113.52</v>
      </c>
      <c r="H810" s="347"/>
      <c r="I810" s="325"/>
      <c r="J810" s="347"/>
      <c r="K810" s="329">
        <v>338</v>
      </c>
      <c r="L810" s="347"/>
      <c r="M810" s="331">
        <f t="shared" si="41"/>
        <v>451.52</v>
      </c>
      <c r="N810" s="325"/>
      <c r="O810" s="325"/>
      <c r="P810" s="325"/>
      <c r="Q810" s="347"/>
      <c r="R810" s="332">
        <f t="shared" si="42"/>
        <v>451.52</v>
      </c>
      <c r="S810" s="347"/>
      <c r="T810" s="332">
        <f t="shared" si="43"/>
        <v>451.52</v>
      </c>
      <c r="U810" s="348" t="s">
        <v>2697</v>
      </c>
      <c r="V810" s="347"/>
      <c r="W810" s="347"/>
      <c r="X810" s="347"/>
      <c r="Y810" s="347"/>
    </row>
    <row r="811" spans="1:25" ht="18.75" customHeight="1">
      <c r="A811" s="322" t="s">
        <v>2698</v>
      </c>
      <c r="B811" s="334" t="s">
        <v>2699</v>
      </c>
      <c r="C811" s="335" t="s">
        <v>2700</v>
      </c>
      <c r="D811" s="334" t="s">
        <v>2692</v>
      </c>
      <c r="E811" s="335" t="s">
        <v>2678</v>
      </c>
      <c r="F811" s="347"/>
      <c r="G811" s="325">
        <v>218.9</v>
      </c>
      <c r="H811" s="347"/>
      <c r="I811" s="325"/>
      <c r="J811" s="347"/>
      <c r="K811" s="329">
        <v>338</v>
      </c>
      <c r="L811" s="347"/>
      <c r="M811" s="331">
        <f t="shared" si="41"/>
        <v>556.9</v>
      </c>
      <c r="N811" s="325"/>
      <c r="O811" s="325"/>
      <c r="P811" s="325"/>
      <c r="Q811" s="347"/>
      <c r="R811" s="332">
        <f t="shared" si="42"/>
        <v>556.9</v>
      </c>
      <c r="S811" s="347"/>
      <c r="T811" s="332">
        <f t="shared" si="43"/>
        <v>556.9</v>
      </c>
      <c r="U811" s="347"/>
      <c r="V811" s="347"/>
      <c r="W811" s="347"/>
      <c r="X811" s="347"/>
      <c r="Y811" s="347"/>
    </row>
    <row r="812" spans="1:25" ht="18.75" customHeight="1">
      <c r="A812" s="322" t="s">
        <v>2701</v>
      </c>
      <c r="B812" s="334" t="s">
        <v>2702</v>
      </c>
      <c r="C812" s="335" t="s">
        <v>2703</v>
      </c>
      <c r="D812" s="334" t="s">
        <v>2696</v>
      </c>
      <c r="E812" s="335" t="s">
        <v>2678</v>
      </c>
      <c r="F812" s="347"/>
      <c r="G812" s="325">
        <v>113.52</v>
      </c>
      <c r="H812" s="347"/>
      <c r="I812" s="325"/>
      <c r="J812" s="347"/>
      <c r="K812" s="329">
        <v>338</v>
      </c>
      <c r="L812" s="347"/>
      <c r="M812" s="331">
        <f t="shared" si="41"/>
        <v>451.52</v>
      </c>
      <c r="N812" s="325"/>
      <c r="O812" s="325"/>
      <c r="P812" s="325"/>
      <c r="Q812" s="347"/>
      <c r="R812" s="332">
        <f t="shared" si="42"/>
        <v>451.52</v>
      </c>
      <c r="S812" s="347"/>
      <c r="T812" s="332">
        <f t="shared" si="43"/>
        <v>451.52</v>
      </c>
      <c r="U812" s="347"/>
      <c r="V812" s="347"/>
      <c r="W812" s="347"/>
      <c r="X812" s="347"/>
      <c r="Y812" s="347"/>
    </row>
    <row r="813" spans="1:25" ht="18.75" customHeight="1">
      <c r="A813" s="322" t="s">
        <v>2704</v>
      </c>
      <c r="B813" s="334" t="s">
        <v>2705</v>
      </c>
      <c r="C813" s="335" t="s">
        <v>2706</v>
      </c>
      <c r="D813" s="334" t="s">
        <v>2692</v>
      </c>
      <c r="E813" s="335" t="s">
        <v>2678</v>
      </c>
      <c r="F813" s="347"/>
      <c r="G813" s="325">
        <v>208.12</v>
      </c>
      <c r="H813" s="347"/>
      <c r="I813" s="325"/>
      <c r="J813" s="347"/>
      <c r="K813" s="329">
        <v>338</v>
      </c>
      <c r="L813" s="347"/>
      <c r="M813" s="331">
        <f t="shared" si="41"/>
        <v>546.12</v>
      </c>
      <c r="N813" s="325"/>
      <c r="O813" s="325"/>
      <c r="P813" s="325"/>
      <c r="Q813" s="347"/>
      <c r="R813" s="332">
        <f t="shared" si="42"/>
        <v>546.12</v>
      </c>
      <c r="S813" s="347"/>
      <c r="T813" s="332">
        <f t="shared" si="43"/>
        <v>546.12</v>
      </c>
      <c r="U813" s="347"/>
      <c r="V813" s="347"/>
      <c r="W813" s="347"/>
      <c r="X813" s="347"/>
      <c r="Y813" s="347"/>
    </row>
    <row r="814" spans="1:25" ht="18.75" customHeight="1">
      <c r="A814" s="322" t="s">
        <v>2707</v>
      </c>
      <c r="B814" s="334" t="s">
        <v>2708</v>
      </c>
      <c r="C814" s="335" t="s">
        <v>2709</v>
      </c>
      <c r="D814" s="334" t="s">
        <v>2692</v>
      </c>
      <c r="E814" s="335" t="s">
        <v>2678</v>
      </c>
      <c r="F814" s="347"/>
      <c r="G814" s="325">
        <v>227.04</v>
      </c>
      <c r="H814" s="347"/>
      <c r="I814" s="325"/>
      <c r="J814" s="347"/>
      <c r="K814" s="329">
        <v>338</v>
      </c>
      <c r="L814" s="347"/>
      <c r="M814" s="331">
        <f t="shared" si="41"/>
        <v>565.04</v>
      </c>
      <c r="N814" s="325"/>
      <c r="O814" s="325"/>
      <c r="P814" s="325"/>
      <c r="Q814" s="347"/>
      <c r="R814" s="332">
        <f t="shared" si="42"/>
        <v>565.04</v>
      </c>
      <c r="S814" s="347"/>
      <c r="T814" s="332">
        <f t="shared" si="43"/>
        <v>565.04</v>
      </c>
      <c r="U814" s="347"/>
      <c r="V814" s="347"/>
      <c r="W814" s="347"/>
      <c r="X814" s="347"/>
      <c r="Y814" s="347"/>
    </row>
    <row r="815" spans="1:25" ht="18.75" customHeight="1">
      <c r="A815" s="322" t="s">
        <v>2710</v>
      </c>
      <c r="B815" s="334" t="s">
        <v>2711</v>
      </c>
      <c r="C815" s="335" t="s">
        <v>2712</v>
      </c>
      <c r="D815" s="334" t="s">
        <v>2696</v>
      </c>
      <c r="E815" s="335" t="s">
        <v>2678</v>
      </c>
      <c r="F815" s="347"/>
      <c r="G815" s="325">
        <v>151.36</v>
      </c>
      <c r="H815" s="347"/>
      <c r="I815" s="325"/>
      <c r="J815" s="347"/>
      <c r="K815" s="329">
        <v>338</v>
      </c>
      <c r="L815" s="347"/>
      <c r="M815" s="331">
        <f t="shared" si="41"/>
        <v>489.36</v>
      </c>
      <c r="N815" s="325"/>
      <c r="O815" s="325"/>
      <c r="P815" s="325"/>
      <c r="Q815" s="347"/>
      <c r="R815" s="332">
        <f t="shared" si="42"/>
        <v>489.36</v>
      </c>
      <c r="S815" s="347"/>
      <c r="T815" s="332">
        <f t="shared" si="43"/>
        <v>489.36</v>
      </c>
      <c r="U815" s="347"/>
      <c r="V815" s="347"/>
      <c r="W815" s="347"/>
      <c r="X815" s="347"/>
      <c r="Y815" s="347"/>
    </row>
    <row r="816" spans="1:25" ht="18.75" customHeight="1">
      <c r="A816" s="322" t="s">
        <v>2713</v>
      </c>
      <c r="B816" s="334" t="s">
        <v>2714</v>
      </c>
      <c r="C816" s="335" t="s">
        <v>2715</v>
      </c>
      <c r="D816" s="334" t="s">
        <v>2696</v>
      </c>
      <c r="E816" s="335" t="s">
        <v>2678</v>
      </c>
      <c r="F816" s="347"/>
      <c r="G816" s="325"/>
      <c r="H816" s="347"/>
      <c r="I816" s="325"/>
      <c r="J816" s="347"/>
      <c r="K816" s="329">
        <v>338</v>
      </c>
      <c r="L816" s="347"/>
      <c r="M816" s="331">
        <f t="shared" si="41"/>
        <v>338</v>
      </c>
      <c r="N816" s="325"/>
      <c r="O816" s="325"/>
      <c r="P816" s="325"/>
      <c r="Q816" s="347"/>
      <c r="R816" s="332">
        <f t="shared" si="42"/>
        <v>338</v>
      </c>
      <c r="S816" s="347"/>
      <c r="T816" s="332">
        <f t="shared" si="43"/>
        <v>338</v>
      </c>
      <c r="U816" s="347"/>
      <c r="V816" s="347"/>
      <c r="W816" s="347"/>
      <c r="X816" s="347"/>
      <c r="Y816" s="347"/>
    </row>
    <row r="817" spans="1:25" ht="18.75" customHeight="1">
      <c r="A817" s="322" t="s">
        <v>2716</v>
      </c>
      <c r="B817" s="334" t="s">
        <v>2717</v>
      </c>
      <c r="C817" s="335" t="s">
        <v>2718</v>
      </c>
      <c r="D817" s="334" t="s">
        <v>2719</v>
      </c>
      <c r="E817" s="335" t="s">
        <v>2678</v>
      </c>
      <c r="F817" s="347"/>
      <c r="G817" s="325">
        <v>170.28</v>
      </c>
      <c r="H817" s="347"/>
      <c r="I817" s="325"/>
      <c r="J817" s="347"/>
      <c r="K817" s="329">
        <v>338</v>
      </c>
      <c r="L817" s="347"/>
      <c r="M817" s="331">
        <f t="shared" si="41"/>
        <v>508.28</v>
      </c>
      <c r="N817" s="325"/>
      <c r="O817" s="325"/>
      <c r="P817" s="325"/>
      <c r="Q817" s="347"/>
      <c r="R817" s="332">
        <f t="shared" si="42"/>
        <v>508.28</v>
      </c>
      <c r="S817" s="347"/>
      <c r="T817" s="332">
        <f t="shared" si="43"/>
        <v>508.28</v>
      </c>
      <c r="U817" s="347"/>
      <c r="V817" s="347"/>
      <c r="W817" s="347"/>
      <c r="X817" s="347"/>
      <c r="Y817" s="347"/>
    </row>
    <row r="818" spans="1:25" ht="18.75" customHeight="1">
      <c r="A818" s="322" t="s">
        <v>2720</v>
      </c>
      <c r="B818" s="334" t="s">
        <v>2721</v>
      </c>
      <c r="C818" s="335" t="s">
        <v>2722</v>
      </c>
      <c r="D818" s="334" t="s">
        <v>2719</v>
      </c>
      <c r="E818" s="335" t="s">
        <v>2678</v>
      </c>
      <c r="F818" s="347"/>
      <c r="G818" s="325">
        <v>179.1</v>
      </c>
      <c r="H818" s="347"/>
      <c r="I818" s="325"/>
      <c r="J818" s="347"/>
      <c r="K818" s="329">
        <v>338</v>
      </c>
      <c r="L818" s="347"/>
      <c r="M818" s="331">
        <f t="shared" si="41"/>
        <v>517.1</v>
      </c>
      <c r="N818" s="325"/>
      <c r="O818" s="325"/>
      <c r="P818" s="325"/>
      <c r="Q818" s="347"/>
      <c r="R818" s="332">
        <f t="shared" si="42"/>
        <v>517.1</v>
      </c>
      <c r="S818" s="347"/>
      <c r="T818" s="332">
        <f t="shared" si="43"/>
        <v>517.1</v>
      </c>
      <c r="U818" s="347"/>
      <c r="V818" s="347"/>
      <c r="W818" s="347"/>
      <c r="X818" s="347"/>
      <c r="Y818" s="347"/>
    </row>
    <row r="819" spans="1:25" ht="18.75" customHeight="1">
      <c r="A819" s="322" t="s">
        <v>2723</v>
      </c>
      <c r="B819" s="334" t="s">
        <v>2724</v>
      </c>
      <c r="C819" s="335" t="s">
        <v>2725</v>
      </c>
      <c r="D819" s="334" t="s">
        <v>2692</v>
      </c>
      <c r="E819" s="335" t="s">
        <v>2678</v>
      </c>
      <c r="F819" s="347"/>
      <c r="G819" s="325">
        <v>208.12</v>
      </c>
      <c r="H819" s="347"/>
      <c r="I819" s="325"/>
      <c r="J819" s="347"/>
      <c r="K819" s="329">
        <v>338</v>
      </c>
      <c r="L819" s="347"/>
      <c r="M819" s="331">
        <f t="shared" si="41"/>
        <v>546.12</v>
      </c>
      <c r="N819" s="325"/>
      <c r="O819" s="325"/>
      <c r="P819" s="325"/>
      <c r="Q819" s="347"/>
      <c r="R819" s="332">
        <f t="shared" si="42"/>
        <v>546.12</v>
      </c>
      <c r="S819" s="347"/>
      <c r="T819" s="332">
        <f t="shared" si="43"/>
        <v>546.12</v>
      </c>
      <c r="U819" s="347"/>
      <c r="V819" s="347"/>
      <c r="W819" s="347"/>
      <c r="X819" s="347"/>
      <c r="Y819" s="347"/>
    </row>
    <row r="820" spans="1:25" ht="18.75" customHeight="1">
      <c r="A820" s="322" t="s">
        <v>2726</v>
      </c>
      <c r="B820" s="334" t="s">
        <v>2727</v>
      </c>
      <c r="C820" s="335" t="s">
        <v>2728</v>
      </c>
      <c r="D820" s="334" t="s">
        <v>2692</v>
      </c>
      <c r="E820" s="335" t="s">
        <v>2678</v>
      </c>
      <c r="F820" s="347"/>
      <c r="G820" s="325">
        <v>208.12</v>
      </c>
      <c r="H820" s="347"/>
      <c r="I820" s="325"/>
      <c r="J820" s="347"/>
      <c r="K820" s="329">
        <v>338</v>
      </c>
      <c r="L820" s="347"/>
      <c r="M820" s="331">
        <f t="shared" si="41"/>
        <v>546.12</v>
      </c>
      <c r="N820" s="325"/>
      <c r="O820" s="325"/>
      <c r="P820" s="325"/>
      <c r="Q820" s="347"/>
      <c r="R820" s="332">
        <f t="shared" si="42"/>
        <v>546.12</v>
      </c>
      <c r="S820" s="347"/>
      <c r="T820" s="332">
        <f t="shared" si="43"/>
        <v>546.12</v>
      </c>
      <c r="U820" s="347"/>
      <c r="V820" s="347"/>
      <c r="W820" s="347"/>
      <c r="X820" s="347"/>
      <c r="Y820" s="347"/>
    </row>
    <row r="821" spans="1:25" s="2" customFormat="1" ht="29.25" customHeight="1">
      <c r="A821" s="458" t="s">
        <v>2672</v>
      </c>
      <c r="B821" s="458"/>
      <c r="C821" s="458"/>
      <c r="D821" s="458"/>
      <c r="E821" s="341"/>
      <c r="F821" s="332">
        <f>SUM(F809:F820)</f>
        <v>0</v>
      </c>
      <c r="G821" s="332">
        <f aca="true" t="shared" si="44" ref="G821:Y821">SUM(G809:G820)</f>
        <v>1968.3600000000001</v>
      </c>
      <c r="H821" s="332">
        <f t="shared" si="44"/>
        <v>0</v>
      </c>
      <c r="I821" s="332">
        <f t="shared" si="44"/>
        <v>0</v>
      </c>
      <c r="J821" s="332">
        <f t="shared" si="44"/>
        <v>0</v>
      </c>
      <c r="K821" s="332">
        <f t="shared" si="44"/>
        <v>4056</v>
      </c>
      <c r="L821" s="332">
        <f t="shared" si="44"/>
        <v>0</v>
      </c>
      <c r="M821" s="332">
        <f t="shared" si="44"/>
        <v>6024.36</v>
      </c>
      <c r="N821" s="332">
        <f t="shared" si="44"/>
        <v>0</v>
      </c>
      <c r="O821" s="332">
        <f t="shared" si="44"/>
        <v>0</v>
      </c>
      <c r="P821" s="332">
        <f t="shared" si="44"/>
        <v>0</v>
      </c>
      <c r="Q821" s="332">
        <f t="shared" si="44"/>
        <v>0</v>
      </c>
      <c r="R821" s="332">
        <f t="shared" si="44"/>
        <v>6024.36</v>
      </c>
      <c r="S821" s="332">
        <f t="shared" si="44"/>
        <v>0</v>
      </c>
      <c r="T821" s="332">
        <f t="shared" si="44"/>
        <v>6024.36</v>
      </c>
      <c r="U821" s="332"/>
      <c r="V821" s="332">
        <f t="shared" si="44"/>
        <v>0</v>
      </c>
      <c r="W821" s="332">
        <f t="shared" si="44"/>
        <v>0</v>
      </c>
      <c r="X821" s="332">
        <f t="shared" si="44"/>
        <v>0</v>
      </c>
      <c r="Y821" s="332">
        <f t="shared" si="44"/>
        <v>0</v>
      </c>
    </row>
    <row r="822" spans="1:27" s="2" customFormat="1" ht="29.25" customHeight="1">
      <c r="A822" s="458" t="s">
        <v>119</v>
      </c>
      <c r="B822" s="458"/>
      <c r="C822" s="458"/>
      <c r="D822" s="458"/>
      <c r="E822" s="341"/>
      <c r="F822" s="332">
        <f aca="true" t="shared" si="45" ref="F822:T822">F802+F807+F821</f>
        <v>901526.1799999988</v>
      </c>
      <c r="G822" s="332">
        <f t="shared" si="45"/>
        <v>268248.70999999996</v>
      </c>
      <c r="H822" s="332">
        <f t="shared" si="45"/>
        <v>0</v>
      </c>
      <c r="I822" s="332">
        <f t="shared" si="45"/>
        <v>136676.91999999998</v>
      </c>
      <c r="J822" s="332">
        <f t="shared" si="45"/>
        <v>0</v>
      </c>
      <c r="K822" s="332">
        <f t="shared" si="45"/>
        <v>831238.44</v>
      </c>
      <c r="L822" s="332">
        <f t="shared" si="45"/>
        <v>0</v>
      </c>
      <c r="M822" s="332">
        <f t="shared" si="45"/>
        <v>2137690.250000002</v>
      </c>
      <c r="N822" s="332">
        <f t="shared" si="45"/>
        <v>0</v>
      </c>
      <c r="O822" s="332">
        <f t="shared" si="45"/>
        <v>0</v>
      </c>
      <c r="P822" s="332">
        <f t="shared" si="45"/>
        <v>0</v>
      </c>
      <c r="Q822" s="332">
        <f t="shared" si="45"/>
        <v>0</v>
      </c>
      <c r="R822" s="332">
        <f t="shared" si="45"/>
        <v>2137690.250000002</v>
      </c>
      <c r="S822" s="332">
        <f t="shared" si="45"/>
        <v>587609.1</v>
      </c>
      <c r="T822" s="332">
        <f t="shared" si="45"/>
        <v>1550081.1499999973</v>
      </c>
      <c r="U822" s="332"/>
      <c r="V822" s="332">
        <f>V802+V807+V821</f>
        <v>71623.40000000001</v>
      </c>
      <c r="W822" s="332">
        <f>W802+W807+W821</f>
        <v>2417.859999999994</v>
      </c>
      <c r="X822" s="332">
        <f>X802+X807+X821</f>
        <v>171.45000000000005</v>
      </c>
      <c r="Y822" s="332">
        <f>Y802+Y807+Y821</f>
        <v>4691.670000000003</v>
      </c>
      <c r="AA822" s="312"/>
    </row>
    <row r="824" ht="15">
      <c r="E824" s="293"/>
    </row>
    <row r="825" spans="5:18" ht="15">
      <c r="E825" s="293"/>
      <c r="R825" s="315"/>
    </row>
    <row r="826" spans="6:27" s="351" customFormat="1" ht="24" customHeight="1">
      <c r="F826" s="312">
        <f aca="true" t="shared" si="46" ref="F826:Q826">SUBTOTAL(9,F10:F766)</f>
        <v>860103.629999999</v>
      </c>
      <c r="G826" s="312">
        <f t="shared" si="46"/>
        <v>253673.46999999997</v>
      </c>
      <c r="H826" s="312">
        <f t="shared" si="46"/>
        <v>0</v>
      </c>
      <c r="I826" s="312">
        <f t="shared" si="46"/>
        <v>133322.91999999998</v>
      </c>
      <c r="J826" s="312">
        <f t="shared" si="46"/>
        <v>0</v>
      </c>
      <c r="K826" s="312">
        <f t="shared" si="46"/>
        <v>788248.34</v>
      </c>
      <c r="L826" s="312">
        <f t="shared" si="46"/>
        <v>0</v>
      </c>
      <c r="M826" s="312">
        <f t="shared" si="46"/>
        <v>2035348.3600000017</v>
      </c>
      <c r="N826" s="312">
        <f t="shared" si="46"/>
        <v>0</v>
      </c>
      <c r="O826" s="312">
        <f t="shared" si="46"/>
        <v>0</v>
      </c>
      <c r="P826" s="312">
        <f t="shared" si="46"/>
        <v>0</v>
      </c>
      <c r="Q826" s="312">
        <f t="shared" si="46"/>
        <v>0</v>
      </c>
      <c r="R826" s="312"/>
      <c r="S826" s="312"/>
      <c r="T826" s="312"/>
      <c r="U826" s="312"/>
      <c r="V826" s="350">
        <v>71623</v>
      </c>
      <c r="W826" s="350">
        <v>2418</v>
      </c>
      <c r="X826" s="350">
        <v>171</v>
      </c>
      <c r="Y826" s="350">
        <v>4692</v>
      </c>
      <c r="Z826" s="350">
        <f>X827+Y826</f>
        <v>7281</v>
      </c>
      <c r="AA826" s="312">
        <f>R822+V826+X827+Y826</f>
        <v>2216594.250000002</v>
      </c>
    </row>
    <row r="827" spans="5:25" ht="15.75">
      <c r="E827" s="293"/>
      <c r="R827" s="315"/>
      <c r="X827" s="350">
        <f>W826+X826</f>
        <v>2589</v>
      </c>
      <c r="Y827" s="352">
        <f>X827+Y826</f>
        <v>7281</v>
      </c>
    </row>
    <row r="828" spans="5:27" ht="15">
      <c r="E828" s="293"/>
      <c r="X828" s="349"/>
      <c r="AA828" s="349"/>
    </row>
    <row r="829" ht="15">
      <c r="E829" s="293"/>
    </row>
    <row r="830" ht="15">
      <c r="E830" s="293"/>
    </row>
    <row r="831" ht="15">
      <c r="E831" s="293"/>
    </row>
    <row r="832" spans="5:6" ht="15">
      <c r="E832" s="293"/>
      <c r="F832" s="349"/>
    </row>
    <row r="833" ht="15">
      <c r="E833" s="293"/>
    </row>
    <row r="834" ht="15">
      <c r="E834" s="293"/>
    </row>
    <row r="835" ht="15">
      <c r="E835" s="293"/>
    </row>
    <row r="836" ht="15">
      <c r="E836" s="293"/>
    </row>
    <row r="837" ht="15">
      <c r="E837" s="293"/>
    </row>
    <row r="838" ht="15">
      <c r="E838" s="293"/>
    </row>
    <row r="839" ht="15">
      <c r="E839" s="293"/>
    </row>
    <row r="840" ht="15">
      <c r="E840" s="293"/>
    </row>
    <row r="841" ht="15">
      <c r="E841" s="293"/>
    </row>
    <row r="842" ht="15">
      <c r="E842" s="293"/>
    </row>
    <row r="843" ht="15">
      <c r="E843" s="293"/>
    </row>
    <row r="844" ht="15">
      <c r="E844" s="293"/>
    </row>
    <row r="845" ht="15">
      <c r="E845" s="293"/>
    </row>
    <row r="846" ht="15">
      <c r="E846" s="293"/>
    </row>
    <row r="847" ht="15">
      <c r="E847" s="293"/>
    </row>
    <row r="849" ht="15">
      <c r="E849" s="2"/>
    </row>
    <row r="851" ht="15">
      <c r="E851" s="2"/>
    </row>
  </sheetData>
  <sheetProtection/>
  <mergeCells count="37">
    <mergeCell ref="A821:D821"/>
    <mergeCell ref="A822:D822"/>
    <mergeCell ref="W8:X8"/>
    <mergeCell ref="Y8:Y9"/>
    <mergeCell ref="A802:D802"/>
    <mergeCell ref="A803:Y803"/>
    <mergeCell ref="A807:D807"/>
    <mergeCell ref="A808:Y808"/>
    <mergeCell ref="S7:S9"/>
    <mergeCell ref="T7:T9"/>
    <mergeCell ref="U7:U9"/>
    <mergeCell ref="V7:V9"/>
    <mergeCell ref="W7:Y7"/>
    <mergeCell ref="I8:I9"/>
    <mergeCell ref="J8:J9"/>
    <mergeCell ref="K8:K9"/>
    <mergeCell ref="L8:L9"/>
    <mergeCell ref="N8:N9"/>
    <mergeCell ref="I7:J7"/>
    <mergeCell ref="K7:L7"/>
    <mergeCell ref="M7:M9"/>
    <mergeCell ref="N7:O7"/>
    <mergeCell ref="P7:Q7"/>
    <mergeCell ref="R7:R9"/>
    <mergeCell ref="O8:O9"/>
    <mergeCell ref="P8:P9"/>
    <mergeCell ref="Q8:Q9"/>
    <mergeCell ref="A3:U3"/>
    <mergeCell ref="A4:V4"/>
    <mergeCell ref="A7:A9"/>
    <mergeCell ref="B7:B9"/>
    <mergeCell ref="C7:C9"/>
    <mergeCell ref="D7:D9"/>
    <mergeCell ref="E7:E9"/>
    <mergeCell ref="F7:F9"/>
    <mergeCell ref="G7:G9"/>
    <mergeCell ref="H7:H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7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8.140625" style="354" customWidth="1"/>
    <col min="2" max="2" width="47.421875" style="354" customWidth="1"/>
    <col min="3" max="3" width="9.57421875" style="355" bestFit="1" customWidth="1"/>
    <col min="4" max="4" width="34.57421875" style="356" customWidth="1"/>
    <col min="5" max="5" width="6.421875" style="355" customWidth="1"/>
    <col min="6" max="6" width="11.421875" style="355" customWidth="1"/>
    <col min="7" max="7" width="13.57421875" style="357" customWidth="1"/>
    <col min="8" max="8" width="12.28125" style="354" customWidth="1"/>
    <col min="9" max="9" width="12.140625" style="354" customWidth="1"/>
    <col min="10" max="10" width="11.421875" style="358" customWidth="1"/>
    <col min="11" max="11" width="3.00390625" style="354" customWidth="1"/>
    <col min="12" max="16384" width="11.421875" style="354" customWidth="1"/>
  </cols>
  <sheetData>
    <row r="1" ht="12" customHeight="1">
      <c r="A1" s="353" t="s">
        <v>1</v>
      </c>
    </row>
    <row r="2" ht="12.75">
      <c r="A2" s="353" t="s">
        <v>2729</v>
      </c>
    </row>
    <row r="3" spans="1:10" ht="41.25" customHeight="1">
      <c r="A3" s="470" t="s">
        <v>4244</v>
      </c>
      <c r="B3" s="471"/>
      <c r="C3" s="471"/>
      <c r="D3" s="471"/>
      <c r="E3" s="471"/>
      <c r="F3" s="471"/>
      <c r="G3" s="471"/>
      <c r="H3" s="471"/>
      <c r="I3" s="471"/>
      <c r="J3" s="471"/>
    </row>
    <row r="4" spans="1:8" ht="12.75">
      <c r="A4" s="353" t="s">
        <v>2730</v>
      </c>
      <c r="C4" s="472"/>
      <c r="D4" s="472"/>
      <c r="E4" s="472"/>
      <c r="F4" s="472"/>
      <c r="G4" s="472"/>
      <c r="H4" s="355"/>
    </row>
    <row r="5" ht="12.75">
      <c r="A5" s="359" t="s">
        <v>2731</v>
      </c>
    </row>
    <row r="6" spans="1:10" s="360" customFormat="1" ht="26.25" customHeight="1">
      <c r="A6" s="467" t="s">
        <v>2732</v>
      </c>
      <c r="B6" s="467" t="s">
        <v>156</v>
      </c>
      <c r="C6" s="467" t="s">
        <v>157</v>
      </c>
      <c r="D6" s="467" t="s">
        <v>2733</v>
      </c>
      <c r="E6" s="467" t="s">
        <v>2734</v>
      </c>
      <c r="F6" s="467" t="s">
        <v>2735</v>
      </c>
      <c r="G6" s="468" t="s">
        <v>2736</v>
      </c>
      <c r="H6" s="467" t="s">
        <v>2737</v>
      </c>
      <c r="I6" s="467" t="s">
        <v>169</v>
      </c>
      <c r="J6" s="467" t="s">
        <v>2738</v>
      </c>
    </row>
    <row r="7" spans="1:10" s="360" customFormat="1" ht="14.25" customHeight="1">
      <c r="A7" s="467"/>
      <c r="B7" s="467"/>
      <c r="C7" s="467"/>
      <c r="D7" s="467"/>
      <c r="E7" s="467"/>
      <c r="F7" s="467"/>
      <c r="G7" s="468"/>
      <c r="H7" s="467"/>
      <c r="I7" s="467"/>
      <c r="J7" s="467"/>
    </row>
    <row r="8" spans="1:10" ht="18.75" customHeight="1">
      <c r="A8" s="361" t="s">
        <v>2739</v>
      </c>
      <c r="B8" s="362" t="s">
        <v>2740</v>
      </c>
      <c r="C8" s="363" t="s">
        <v>2741</v>
      </c>
      <c r="D8" s="362" t="s">
        <v>2742</v>
      </c>
      <c r="E8" s="363" t="s">
        <v>2743</v>
      </c>
      <c r="F8" s="364">
        <v>40709</v>
      </c>
      <c r="G8" s="365">
        <v>1000</v>
      </c>
      <c r="H8" s="366">
        <v>279</v>
      </c>
      <c r="I8" s="367">
        <f aca="true" t="shared" si="0" ref="I8:I71">(G8-H8)</f>
        <v>721</v>
      </c>
      <c r="J8" s="367">
        <v>90</v>
      </c>
    </row>
    <row r="9" spans="1:10" ht="18.75" customHeight="1">
      <c r="A9" s="361" t="s">
        <v>2744</v>
      </c>
      <c r="B9" s="362" t="s">
        <v>2745</v>
      </c>
      <c r="C9" s="363" t="s">
        <v>2746</v>
      </c>
      <c r="D9" s="362" t="s">
        <v>2747</v>
      </c>
      <c r="E9" s="363" t="s">
        <v>2743</v>
      </c>
      <c r="F9" s="364">
        <v>40695</v>
      </c>
      <c r="G9" s="365">
        <v>1000</v>
      </c>
      <c r="H9" s="366">
        <v>135</v>
      </c>
      <c r="I9" s="367">
        <f t="shared" si="0"/>
        <v>865</v>
      </c>
      <c r="J9" s="367">
        <v>90</v>
      </c>
    </row>
    <row r="10" spans="1:10" ht="18.75" customHeight="1">
      <c r="A10" s="361" t="s">
        <v>2748</v>
      </c>
      <c r="B10" s="362" t="s">
        <v>2749</v>
      </c>
      <c r="C10" s="363" t="s">
        <v>2750</v>
      </c>
      <c r="D10" s="362" t="s">
        <v>2747</v>
      </c>
      <c r="E10" s="363" t="s">
        <v>2743</v>
      </c>
      <c r="F10" s="364">
        <v>40695</v>
      </c>
      <c r="G10" s="365">
        <v>1000</v>
      </c>
      <c r="H10" s="367">
        <v>250</v>
      </c>
      <c r="I10" s="367">
        <f t="shared" si="0"/>
        <v>750</v>
      </c>
      <c r="J10" s="367">
        <v>90</v>
      </c>
    </row>
    <row r="11" spans="1:10" ht="18.75" customHeight="1">
      <c r="A11" s="361" t="s">
        <v>304</v>
      </c>
      <c r="B11" s="362" t="s">
        <v>2751</v>
      </c>
      <c r="C11" s="363" t="s">
        <v>2752</v>
      </c>
      <c r="D11" s="362" t="s">
        <v>2753</v>
      </c>
      <c r="E11" s="363" t="s">
        <v>2743</v>
      </c>
      <c r="F11" s="364">
        <v>40715</v>
      </c>
      <c r="G11" s="365">
        <v>950</v>
      </c>
      <c r="H11" s="366">
        <v>148.5</v>
      </c>
      <c r="I11" s="367">
        <f t="shared" si="0"/>
        <v>801.5</v>
      </c>
      <c r="J11" s="367">
        <v>85.5</v>
      </c>
    </row>
    <row r="12" spans="1:10" ht="18.75" customHeight="1">
      <c r="A12" s="361" t="s">
        <v>2754</v>
      </c>
      <c r="B12" s="362" t="s">
        <v>2755</v>
      </c>
      <c r="C12" s="363" t="s">
        <v>2756</v>
      </c>
      <c r="D12" s="362" t="s">
        <v>2753</v>
      </c>
      <c r="E12" s="363" t="s">
        <v>2743</v>
      </c>
      <c r="F12" s="364">
        <v>40715</v>
      </c>
      <c r="G12" s="365">
        <v>950</v>
      </c>
      <c r="H12" s="367">
        <v>128.5</v>
      </c>
      <c r="I12" s="367">
        <f t="shared" si="0"/>
        <v>821.5</v>
      </c>
      <c r="J12" s="367">
        <v>85.5</v>
      </c>
    </row>
    <row r="13" spans="1:10" ht="18.75" customHeight="1">
      <c r="A13" s="361" t="s">
        <v>199</v>
      </c>
      <c r="B13" s="362" t="s">
        <v>2757</v>
      </c>
      <c r="C13" s="363" t="s">
        <v>2758</v>
      </c>
      <c r="D13" s="362" t="s">
        <v>2759</v>
      </c>
      <c r="E13" s="363" t="s">
        <v>2743</v>
      </c>
      <c r="F13" s="364">
        <v>39917</v>
      </c>
      <c r="G13" s="365">
        <v>1000</v>
      </c>
      <c r="H13" s="367">
        <v>0</v>
      </c>
      <c r="I13" s="367">
        <f t="shared" si="0"/>
        <v>1000</v>
      </c>
      <c r="J13" s="367">
        <v>90</v>
      </c>
    </row>
    <row r="14" spans="1:10" ht="18.75" customHeight="1">
      <c r="A14" s="361" t="s">
        <v>2760</v>
      </c>
      <c r="B14" s="362" t="s">
        <v>2761</v>
      </c>
      <c r="C14" s="363" t="s">
        <v>2762</v>
      </c>
      <c r="D14" s="362" t="s">
        <v>2763</v>
      </c>
      <c r="E14" s="363" t="s">
        <v>2743</v>
      </c>
      <c r="F14" s="364">
        <v>41043</v>
      </c>
      <c r="G14" s="365">
        <v>1500</v>
      </c>
      <c r="H14" s="367">
        <v>198.75</v>
      </c>
      <c r="I14" s="367">
        <f t="shared" si="0"/>
        <v>1301.25</v>
      </c>
      <c r="J14" s="367">
        <v>98.55</v>
      </c>
    </row>
    <row r="15" spans="1:10" ht="18.75" customHeight="1">
      <c r="A15" s="361" t="s">
        <v>2764</v>
      </c>
      <c r="B15" s="362" t="s">
        <v>2765</v>
      </c>
      <c r="C15" s="363" t="s">
        <v>2766</v>
      </c>
      <c r="D15" s="362" t="s">
        <v>2767</v>
      </c>
      <c r="E15" s="363" t="s">
        <v>2768</v>
      </c>
      <c r="F15" s="364">
        <v>40715</v>
      </c>
      <c r="G15" s="365">
        <v>1000</v>
      </c>
      <c r="H15" s="367">
        <v>129</v>
      </c>
      <c r="I15" s="367">
        <f t="shared" si="0"/>
        <v>871</v>
      </c>
      <c r="J15" s="367">
        <v>90</v>
      </c>
    </row>
    <row r="16" spans="1:10" ht="18.75" customHeight="1">
      <c r="A16" s="361" t="s">
        <v>2769</v>
      </c>
      <c r="B16" s="362" t="s">
        <v>2770</v>
      </c>
      <c r="C16" s="363" t="s">
        <v>2771</v>
      </c>
      <c r="D16" s="362" t="s">
        <v>302</v>
      </c>
      <c r="E16" s="363" t="s">
        <v>2743</v>
      </c>
      <c r="F16" s="364">
        <v>40715</v>
      </c>
      <c r="G16" s="365">
        <v>1000</v>
      </c>
      <c r="H16" s="367">
        <v>130</v>
      </c>
      <c r="I16" s="367">
        <f t="shared" si="0"/>
        <v>870</v>
      </c>
      <c r="J16" s="367">
        <v>90</v>
      </c>
    </row>
    <row r="17" spans="1:10" ht="18.75" customHeight="1">
      <c r="A17" s="361" t="s">
        <v>2772</v>
      </c>
      <c r="B17" s="362" t="s">
        <v>2773</v>
      </c>
      <c r="C17" s="363" t="s">
        <v>2774</v>
      </c>
      <c r="D17" s="362" t="s">
        <v>2753</v>
      </c>
      <c r="E17" s="363" t="s">
        <v>2743</v>
      </c>
      <c r="F17" s="364">
        <v>40715</v>
      </c>
      <c r="G17" s="365">
        <v>950</v>
      </c>
      <c r="H17" s="367">
        <v>148.5</v>
      </c>
      <c r="I17" s="367">
        <f t="shared" si="0"/>
        <v>801.5</v>
      </c>
      <c r="J17" s="367">
        <v>85.5</v>
      </c>
    </row>
    <row r="18" spans="1:10" ht="18.75" customHeight="1">
      <c r="A18" s="361" t="s">
        <v>2775</v>
      </c>
      <c r="B18" s="362" t="s">
        <v>2776</v>
      </c>
      <c r="C18" s="363" t="s">
        <v>2777</v>
      </c>
      <c r="D18" s="362" t="s">
        <v>2778</v>
      </c>
      <c r="E18" s="363" t="s">
        <v>2743</v>
      </c>
      <c r="F18" s="364">
        <v>40710</v>
      </c>
      <c r="G18" s="365">
        <v>1000</v>
      </c>
      <c r="H18" s="367">
        <v>130</v>
      </c>
      <c r="I18" s="367">
        <f t="shared" si="0"/>
        <v>870</v>
      </c>
      <c r="J18" s="367">
        <v>90</v>
      </c>
    </row>
    <row r="19" spans="1:10" ht="18.75" customHeight="1">
      <c r="A19" s="361" t="s">
        <v>2779</v>
      </c>
      <c r="B19" s="362" t="s">
        <v>2780</v>
      </c>
      <c r="C19" s="363" t="s">
        <v>2781</v>
      </c>
      <c r="D19" s="362" t="s">
        <v>2767</v>
      </c>
      <c r="E19" s="363" t="s">
        <v>2768</v>
      </c>
      <c r="F19" s="364">
        <v>40715</v>
      </c>
      <c r="G19" s="365">
        <v>1000</v>
      </c>
      <c r="H19" s="367">
        <v>360</v>
      </c>
      <c r="I19" s="367">
        <f t="shared" si="0"/>
        <v>640</v>
      </c>
      <c r="J19" s="367">
        <v>90</v>
      </c>
    </row>
    <row r="20" spans="1:10" ht="18.75" customHeight="1">
      <c r="A20" s="361" t="s">
        <v>2782</v>
      </c>
      <c r="B20" s="362" t="s">
        <v>2783</v>
      </c>
      <c r="C20" s="363" t="s">
        <v>2784</v>
      </c>
      <c r="D20" s="362" t="s">
        <v>2753</v>
      </c>
      <c r="E20" s="363" t="s">
        <v>2743</v>
      </c>
      <c r="F20" s="364">
        <v>40715</v>
      </c>
      <c r="G20" s="365">
        <v>950</v>
      </c>
      <c r="H20" s="367">
        <v>458.5</v>
      </c>
      <c r="I20" s="367">
        <f t="shared" si="0"/>
        <v>491.5</v>
      </c>
      <c r="J20" s="367">
        <v>85.5</v>
      </c>
    </row>
    <row r="21" spans="1:10" ht="18.75" customHeight="1">
      <c r="A21" s="361" t="s">
        <v>2785</v>
      </c>
      <c r="B21" s="362" t="s">
        <v>2786</v>
      </c>
      <c r="C21" s="363" t="s">
        <v>2787</v>
      </c>
      <c r="D21" s="362" t="s">
        <v>182</v>
      </c>
      <c r="E21" s="363" t="s">
        <v>2743</v>
      </c>
      <c r="F21" s="364">
        <v>41179</v>
      </c>
      <c r="G21" s="365">
        <v>3966.67</v>
      </c>
      <c r="H21" s="367">
        <v>511.31000000000006</v>
      </c>
      <c r="I21" s="367">
        <f t="shared" si="0"/>
        <v>3455.36</v>
      </c>
      <c r="J21" s="367">
        <v>98.55</v>
      </c>
    </row>
    <row r="22" spans="1:10" ht="18.75" customHeight="1">
      <c r="A22" s="361" t="s">
        <v>2788</v>
      </c>
      <c r="B22" s="362" t="s">
        <v>2789</v>
      </c>
      <c r="C22" s="363" t="s">
        <v>2790</v>
      </c>
      <c r="D22" s="362" t="s">
        <v>2791</v>
      </c>
      <c r="E22" s="363" t="s">
        <v>2743</v>
      </c>
      <c r="F22" s="364">
        <v>40695</v>
      </c>
      <c r="G22" s="365">
        <v>919.35</v>
      </c>
      <c r="H22" s="367">
        <v>389.39</v>
      </c>
      <c r="I22" s="367">
        <f t="shared" si="0"/>
        <v>529.96</v>
      </c>
      <c r="J22" s="367">
        <v>82.74</v>
      </c>
    </row>
    <row r="23" spans="1:10" ht="18.75" customHeight="1">
      <c r="A23" s="361" t="s">
        <v>2792</v>
      </c>
      <c r="B23" s="362" t="s">
        <v>2793</v>
      </c>
      <c r="C23" s="363" t="s">
        <v>2794</v>
      </c>
      <c r="D23" s="362" t="s">
        <v>2795</v>
      </c>
      <c r="E23" s="363" t="s">
        <v>2743</v>
      </c>
      <c r="F23" s="364">
        <v>40710</v>
      </c>
      <c r="G23" s="365">
        <v>1000</v>
      </c>
      <c r="H23" s="367">
        <v>129</v>
      </c>
      <c r="I23" s="367">
        <f t="shared" si="0"/>
        <v>871</v>
      </c>
      <c r="J23" s="367">
        <v>90</v>
      </c>
    </row>
    <row r="24" spans="1:10" ht="18.75" customHeight="1">
      <c r="A24" s="361" t="s">
        <v>2796</v>
      </c>
      <c r="B24" s="362" t="s">
        <v>2797</v>
      </c>
      <c r="C24" s="363" t="s">
        <v>2798</v>
      </c>
      <c r="D24" s="362" t="s">
        <v>2753</v>
      </c>
      <c r="E24" s="363" t="s">
        <v>2743</v>
      </c>
      <c r="F24" s="364">
        <v>40715</v>
      </c>
      <c r="G24" s="365">
        <v>950</v>
      </c>
      <c r="H24" s="367">
        <v>127.46000000000001</v>
      </c>
      <c r="I24" s="367">
        <f t="shared" si="0"/>
        <v>822.54</v>
      </c>
      <c r="J24" s="367">
        <v>85.5</v>
      </c>
    </row>
    <row r="25" spans="1:10" ht="18.75" customHeight="1">
      <c r="A25" s="361" t="s">
        <v>2799</v>
      </c>
      <c r="B25" s="362" t="s">
        <v>2800</v>
      </c>
      <c r="C25" s="363" t="s">
        <v>2801</v>
      </c>
      <c r="D25" s="362" t="s">
        <v>2802</v>
      </c>
      <c r="E25" s="363" t="s">
        <v>2743</v>
      </c>
      <c r="F25" s="364">
        <v>40711</v>
      </c>
      <c r="G25" s="365">
        <v>1000</v>
      </c>
      <c r="H25" s="367">
        <v>130</v>
      </c>
      <c r="I25" s="367">
        <f t="shared" si="0"/>
        <v>870</v>
      </c>
      <c r="J25" s="367">
        <v>90</v>
      </c>
    </row>
    <row r="26" spans="1:10" ht="18.75" customHeight="1">
      <c r="A26" s="361" t="s">
        <v>2803</v>
      </c>
      <c r="B26" s="362" t="s">
        <v>2804</v>
      </c>
      <c r="C26" s="363" t="s">
        <v>2805</v>
      </c>
      <c r="D26" s="362" t="s">
        <v>2767</v>
      </c>
      <c r="E26" s="363" t="s">
        <v>2768</v>
      </c>
      <c r="F26" s="364">
        <v>40715</v>
      </c>
      <c r="G26" s="365">
        <v>1000</v>
      </c>
      <c r="H26" s="367">
        <v>132.5</v>
      </c>
      <c r="I26" s="367">
        <f t="shared" si="0"/>
        <v>867.5</v>
      </c>
      <c r="J26" s="367">
        <v>90</v>
      </c>
    </row>
    <row r="27" spans="1:10" ht="18.75" customHeight="1">
      <c r="A27" s="361" t="s">
        <v>2806</v>
      </c>
      <c r="B27" s="362" t="s">
        <v>2807</v>
      </c>
      <c r="C27" s="363" t="s">
        <v>2808</v>
      </c>
      <c r="D27" s="362" t="s">
        <v>2747</v>
      </c>
      <c r="E27" s="363" t="s">
        <v>2743</v>
      </c>
      <c r="F27" s="364">
        <v>40878</v>
      </c>
      <c r="G27" s="365">
        <v>1000</v>
      </c>
      <c r="H27" s="367">
        <v>128.9</v>
      </c>
      <c r="I27" s="367">
        <f t="shared" si="0"/>
        <v>871.1</v>
      </c>
      <c r="J27" s="367">
        <v>90</v>
      </c>
    </row>
    <row r="28" spans="1:10" ht="18.75" customHeight="1">
      <c r="A28" s="361" t="s">
        <v>2809</v>
      </c>
      <c r="B28" s="362" t="s">
        <v>2810</v>
      </c>
      <c r="C28" s="363" t="s">
        <v>2811</v>
      </c>
      <c r="D28" s="362" t="s">
        <v>482</v>
      </c>
      <c r="E28" s="363" t="s">
        <v>2743</v>
      </c>
      <c r="F28" s="364">
        <v>40710</v>
      </c>
      <c r="G28" s="365">
        <v>1300</v>
      </c>
      <c r="H28" s="367">
        <v>167.57000000000002</v>
      </c>
      <c r="I28" s="367">
        <f t="shared" si="0"/>
        <v>1132.43</v>
      </c>
      <c r="J28" s="367">
        <v>98.55</v>
      </c>
    </row>
    <row r="29" spans="1:10" ht="18.75" customHeight="1">
      <c r="A29" s="361" t="s">
        <v>2812</v>
      </c>
      <c r="B29" s="362" t="s">
        <v>2813</v>
      </c>
      <c r="C29" s="363" t="s">
        <v>2814</v>
      </c>
      <c r="D29" s="362" t="s">
        <v>2802</v>
      </c>
      <c r="E29" s="363" t="s">
        <v>2743</v>
      </c>
      <c r="F29" s="364">
        <v>40707</v>
      </c>
      <c r="G29" s="365">
        <v>1000</v>
      </c>
      <c r="H29" s="367">
        <v>135</v>
      </c>
      <c r="I29" s="367">
        <f t="shared" si="0"/>
        <v>865</v>
      </c>
      <c r="J29" s="367">
        <v>90</v>
      </c>
    </row>
    <row r="30" spans="1:10" ht="18.75" customHeight="1">
      <c r="A30" s="361" t="s">
        <v>2815</v>
      </c>
      <c r="B30" s="362" t="s">
        <v>2816</v>
      </c>
      <c r="C30" s="363" t="s">
        <v>2817</v>
      </c>
      <c r="D30" s="362" t="s">
        <v>2759</v>
      </c>
      <c r="E30" s="363" t="s">
        <v>2743</v>
      </c>
      <c r="F30" s="364">
        <v>40918</v>
      </c>
      <c r="G30" s="365">
        <v>1000</v>
      </c>
      <c r="H30" s="367">
        <v>128.9</v>
      </c>
      <c r="I30" s="367">
        <f t="shared" si="0"/>
        <v>871.1</v>
      </c>
      <c r="J30" s="367">
        <v>90</v>
      </c>
    </row>
    <row r="31" spans="1:10" ht="18.75" customHeight="1">
      <c r="A31" s="361" t="s">
        <v>2818</v>
      </c>
      <c r="B31" s="362" t="s">
        <v>2819</v>
      </c>
      <c r="C31" s="363" t="s">
        <v>2820</v>
      </c>
      <c r="D31" s="362" t="s">
        <v>2821</v>
      </c>
      <c r="E31" s="363" t="s">
        <v>2743</v>
      </c>
      <c r="F31" s="364">
        <v>40695</v>
      </c>
      <c r="G31" s="365">
        <v>1300</v>
      </c>
      <c r="H31" s="367">
        <v>169</v>
      </c>
      <c r="I31" s="367">
        <f t="shared" si="0"/>
        <v>1131</v>
      </c>
      <c r="J31" s="367">
        <v>98.55</v>
      </c>
    </row>
    <row r="32" spans="1:10" ht="18.75" customHeight="1">
      <c r="A32" s="361" t="s">
        <v>2822</v>
      </c>
      <c r="B32" s="362" t="s">
        <v>2823</v>
      </c>
      <c r="C32" s="363" t="s">
        <v>2824</v>
      </c>
      <c r="D32" s="362" t="s">
        <v>2821</v>
      </c>
      <c r="E32" s="363" t="s">
        <v>2743</v>
      </c>
      <c r="F32" s="364">
        <v>40695</v>
      </c>
      <c r="G32" s="365">
        <v>1300</v>
      </c>
      <c r="H32" s="367">
        <v>413.25</v>
      </c>
      <c r="I32" s="367">
        <f t="shared" si="0"/>
        <v>886.75</v>
      </c>
      <c r="J32" s="367">
        <v>98.55</v>
      </c>
    </row>
    <row r="33" spans="1:10" ht="18.75" customHeight="1">
      <c r="A33" s="361" t="s">
        <v>2825</v>
      </c>
      <c r="B33" s="362" t="s">
        <v>2826</v>
      </c>
      <c r="C33" s="363" t="s">
        <v>2827</v>
      </c>
      <c r="D33" s="362" t="s">
        <v>482</v>
      </c>
      <c r="E33" s="363" t="s">
        <v>2743</v>
      </c>
      <c r="F33" s="364">
        <v>40710</v>
      </c>
      <c r="G33" s="365">
        <v>1300</v>
      </c>
      <c r="H33" s="367">
        <v>169</v>
      </c>
      <c r="I33" s="367">
        <f t="shared" si="0"/>
        <v>1131</v>
      </c>
      <c r="J33" s="367">
        <v>98.55</v>
      </c>
    </row>
    <row r="34" spans="1:10" ht="18.75" customHeight="1">
      <c r="A34" s="361" t="s">
        <v>2828</v>
      </c>
      <c r="B34" s="362" t="s">
        <v>2829</v>
      </c>
      <c r="C34" s="363" t="s">
        <v>2830</v>
      </c>
      <c r="D34" s="362" t="s">
        <v>2753</v>
      </c>
      <c r="E34" s="363" t="s">
        <v>2743</v>
      </c>
      <c r="F34" s="364">
        <v>41180</v>
      </c>
      <c r="G34" s="365">
        <v>1045</v>
      </c>
      <c r="H34" s="367">
        <v>138.46</v>
      </c>
      <c r="I34" s="367">
        <f t="shared" si="0"/>
        <v>906.54</v>
      </c>
      <c r="J34" s="367">
        <v>94.05</v>
      </c>
    </row>
    <row r="35" spans="1:10" ht="18.75" customHeight="1">
      <c r="A35" s="361" t="s">
        <v>2831</v>
      </c>
      <c r="B35" s="362" t="s">
        <v>2832</v>
      </c>
      <c r="C35" s="363" t="s">
        <v>2833</v>
      </c>
      <c r="D35" s="362" t="s">
        <v>2763</v>
      </c>
      <c r="E35" s="363" t="s">
        <v>2743</v>
      </c>
      <c r="F35" s="364">
        <v>40711</v>
      </c>
      <c r="G35" s="365">
        <v>1300</v>
      </c>
      <c r="H35" s="367">
        <v>169</v>
      </c>
      <c r="I35" s="367">
        <f t="shared" si="0"/>
        <v>1131</v>
      </c>
      <c r="J35" s="367">
        <v>98.55</v>
      </c>
    </row>
    <row r="36" spans="1:10" ht="18.75" customHeight="1">
      <c r="A36" s="361" t="s">
        <v>2834</v>
      </c>
      <c r="B36" s="362" t="s">
        <v>2835</v>
      </c>
      <c r="C36" s="363" t="s">
        <v>2836</v>
      </c>
      <c r="D36" s="362" t="s">
        <v>2837</v>
      </c>
      <c r="E36" s="363" t="s">
        <v>2743</v>
      </c>
      <c r="F36" s="364">
        <v>40878</v>
      </c>
      <c r="G36" s="365">
        <v>1000</v>
      </c>
      <c r="H36" s="367">
        <v>135</v>
      </c>
      <c r="I36" s="367">
        <f t="shared" si="0"/>
        <v>865</v>
      </c>
      <c r="J36" s="367">
        <v>90</v>
      </c>
    </row>
    <row r="37" spans="1:10" ht="18.75" customHeight="1">
      <c r="A37" s="361" t="s">
        <v>2838</v>
      </c>
      <c r="B37" s="362" t="s">
        <v>2839</v>
      </c>
      <c r="C37" s="363" t="s">
        <v>2840</v>
      </c>
      <c r="D37" s="362" t="s">
        <v>2802</v>
      </c>
      <c r="E37" s="363" t="s">
        <v>2743</v>
      </c>
      <c r="F37" s="364">
        <v>40707</v>
      </c>
      <c r="G37" s="365">
        <v>806.45</v>
      </c>
      <c r="H37" s="367">
        <v>104.84</v>
      </c>
      <c r="I37" s="367">
        <f t="shared" si="0"/>
        <v>701.61</v>
      </c>
      <c r="J37" s="367">
        <v>72.58</v>
      </c>
    </row>
    <row r="38" spans="1:10" ht="18.75" customHeight="1">
      <c r="A38" s="361" t="s">
        <v>2841</v>
      </c>
      <c r="B38" s="362" t="s">
        <v>2842</v>
      </c>
      <c r="C38" s="363" t="s">
        <v>2843</v>
      </c>
      <c r="D38" s="362" t="s">
        <v>2844</v>
      </c>
      <c r="E38" s="363" t="s">
        <v>2743</v>
      </c>
      <c r="F38" s="364">
        <v>40695</v>
      </c>
      <c r="G38" s="365">
        <v>1000</v>
      </c>
      <c r="H38" s="367">
        <v>130</v>
      </c>
      <c r="I38" s="367">
        <f t="shared" si="0"/>
        <v>870</v>
      </c>
      <c r="J38" s="367">
        <v>90</v>
      </c>
    </row>
    <row r="39" spans="1:10" ht="18.75" customHeight="1">
      <c r="A39" s="361" t="s">
        <v>2845</v>
      </c>
      <c r="B39" s="362" t="s">
        <v>2846</v>
      </c>
      <c r="C39" s="363" t="s">
        <v>2847</v>
      </c>
      <c r="D39" s="362" t="s">
        <v>2753</v>
      </c>
      <c r="E39" s="363" t="s">
        <v>2743</v>
      </c>
      <c r="F39" s="364">
        <v>40715</v>
      </c>
      <c r="G39" s="365">
        <v>950</v>
      </c>
      <c r="H39" s="367">
        <v>122.55</v>
      </c>
      <c r="I39" s="367">
        <f t="shared" si="0"/>
        <v>827.45</v>
      </c>
      <c r="J39" s="367">
        <v>85.5</v>
      </c>
    </row>
    <row r="40" spans="1:10" ht="18.75" customHeight="1">
      <c r="A40" s="361" t="s">
        <v>2848</v>
      </c>
      <c r="B40" s="362" t="s">
        <v>2849</v>
      </c>
      <c r="C40" s="363" t="s">
        <v>2850</v>
      </c>
      <c r="D40" s="362" t="s">
        <v>2791</v>
      </c>
      <c r="E40" s="363" t="s">
        <v>2743</v>
      </c>
      <c r="F40" s="364">
        <v>40695</v>
      </c>
      <c r="G40" s="365">
        <v>950</v>
      </c>
      <c r="H40" s="367">
        <v>153.5</v>
      </c>
      <c r="I40" s="367">
        <f t="shared" si="0"/>
        <v>796.5</v>
      </c>
      <c r="J40" s="367">
        <v>85.5</v>
      </c>
    </row>
    <row r="41" spans="1:10" ht="18.75" customHeight="1">
      <c r="A41" s="361" t="s">
        <v>2851</v>
      </c>
      <c r="B41" s="362" t="s">
        <v>2852</v>
      </c>
      <c r="C41" s="363" t="s">
        <v>2853</v>
      </c>
      <c r="D41" s="362" t="s">
        <v>2767</v>
      </c>
      <c r="E41" s="363" t="s">
        <v>2768</v>
      </c>
      <c r="F41" s="364">
        <v>41048</v>
      </c>
      <c r="G41" s="365">
        <v>1000</v>
      </c>
      <c r="H41" s="367">
        <v>128.9</v>
      </c>
      <c r="I41" s="367">
        <f t="shared" si="0"/>
        <v>871.1</v>
      </c>
      <c r="J41" s="367">
        <v>90</v>
      </c>
    </row>
    <row r="42" spans="1:10" ht="18.75" customHeight="1">
      <c r="A42" s="361" t="s">
        <v>2854</v>
      </c>
      <c r="B42" s="362" t="s">
        <v>2855</v>
      </c>
      <c r="C42" s="363" t="s">
        <v>2856</v>
      </c>
      <c r="D42" s="362" t="s">
        <v>2857</v>
      </c>
      <c r="E42" s="363" t="s">
        <v>2743</v>
      </c>
      <c r="F42" s="364">
        <v>40240</v>
      </c>
      <c r="G42" s="365">
        <v>1000</v>
      </c>
      <c r="H42" s="367">
        <v>133.9</v>
      </c>
      <c r="I42" s="367">
        <f t="shared" si="0"/>
        <v>866.1</v>
      </c>
      <c r="J42" s="367">
        <v>90</v>
      </c>
    </row>
    <row r="43" spans="1:10" ht="18.75" customHeight="1">
      <c r="A43" s="361" t="s">
        <v>2858</v>
      </c>
      <c r="B43" s="362" t="s">
        <v>2859</v>
      </c>
      <c r="C43" s="363" t="s">
        <v>2860</v>
      </c>
      <c r="D43" s="362" t="s">
        <v>2795</v>
      </c>
      <c r="E43" s="363" t="s">
        <v>2743</v>
      </c>
      <c r="F43" s="364">
        <v>40710</v>
      </c>
      <c r="G43" s="365">
        <v>1000</v>
      </c>
      <c r="H43" s="367">
        <v>135</v>
      </c>
      <c r="I43" s="367">
        <f t="shared" si="0"/>
        <v>865</v>
      </c>
      <c r="J43" s="367">
        <v>90</v>
      </c>
    </row>
    <row r="44" spans="1:10" ht="18.75" customHeight="1">
      <c r="A44" s="361" t="s">
        <v>2861</v>
      </c>
      <c r="B44" s="362" t="s">
        <v>2862</v>
      </c>
      <c r="C44" s="363" t="s">
        <v>2863</v>
      </c>
      <c r="D44" s="362" t="s">
        <v>2864</v>
      </c>
      <c r="E44" s="363" t="s">
        <v>2743</v>
      </c>
      <c r="F44" s="364">
        <v>39476</v>
      </c>
      <c r="G44" s="365">
        <v>2000</v>
      </c>
      <c r="H44" s="367">
        <v>373.68000000000006</v>
      </c>
      <c r="I44" s="367">
        <f t="shared" si="0"/>
        <v>1626.32</v>
      </c>
      <c r="J44" s="367">
        <v>98.55</v>
      </c>
    </row>
    <row r="45" spans="1:10" ht="18.75" customHeight="1">
      <c r="A45" s="361" t="s">
        <v>2865</v>
      </c>
      <c r="B45" s="362" t="s">
        <v>2866</v>
      </c>
      <c r="C45" s="363" t="s">
        <v>2867</v>
      </c>
      <c r="D45" s="362" t="s">
        <v>2753</v>
      </c>
      <c r="E45" s="363" t="s">
        <v>2743</v>
      </c>
      <c r="F45" s="364">
        <v>40715</v>
      </c>
      <c r="G45" s="365">
        <v>950</v>
      </c>
      <c r="H45" s="367">
        <v>160.5</v>
      </c>
      <c r="I45" s="367">
        <f t="shared" si="0"/>
        <v>789.5</v>
      </c>
      <c r="J45" s="367">
        <v>85.5</v>
      </c>
    </row>
    <row r="46" spans="1:10" ht="18.75" customHeight="1">
      <c r="A46" s="361" t="s">
        <v>2868</v>
      </c>
      <c r="B46" s="362" t="s">
        <v>2869</v>
      </c>
      <c r="C46" s="363" t="s">
        <v>2870</v>
      </c>
      <c r="D46" s="362" t="s">
        <v>2871</v>
      </c>
      <c r="E46" s="363" t="s">
        <v>2768</v>
      </c>
      <c r="F46" s="364">
        <v>40360</v>
      </c>
      <c r="G46" s="365">
        <v>1800</v>
      </c>
      <c r="H46" s="367">
        <v>238.5</v>
      </c>
      <c r="I46" s="367">
        <f t="shared" si="0"/>
        <v>1561.5</v>
      </c>
      <c r="J46" s="367">
        <v>98.55</v>
      </c>
    </row>
    <row r="47" spans="1:10" ht="18.75" customHeight="1">
      <c r="A47" s="361" t="s">
        <v>2872</v>
      </c>
      <c r="B47" s="362" t="s">
        <v>2873</v>
      </c>
      <c r="C47" s="363" t="s">
        <v>2874</v>
      </c>
      <c r="D47" s="362" t="s">
        <v>1671</v>
      </c>
      <c r="E47" s="363" t="s">
        <v>2743</v>
      </c>
      <c r="F47" s="364">
        <v>41162</v>
      </c>
      <c r="G47" s="365">
        <v>1615</v>
      </c>
      <c r="H47" s="367">
        <v>213.98000000000002</v>
      </c>
      <c r="I47" s="367">
        <f t="shared" si="0"/>
        <v>1401.02</v>
      </c>
      <c r="J47" s="367">
        <v>98.55</v>
      </c>
    </row>
    <row r="48" spans="1:10" ht="18.75" customHeight="1">
      <c r="A48" s="361" t="s">
        <v>2875</v>
      </c>
      <c r="B48" s="362" t="s">
        <v>2876</v>
      </c>
      <c r="C48" s="363" t="s">
        <v>2877</v>
      </c>
      <c r="D48" s="362" t="s">
        <v>482</v>
      </c>
      <c r="E48" s="363" t="s">
        <v>2743</v>
      </c>
      <c r="F48" s="364">
        <v>41165</v>
      </c>
      <c r="G48" s="365">
        <v>3000</v>
      </c>
      <c r="H48" s="367">
        <v>397.5</v>
      </c>
      <c r="I48" s="367">
        <f t="shared" si="0"/>
        <v>2602.5</v>
      </c>
      <c r="J48" s="367">
        <v>98.55</v>
      </c>
    </row>
    <row r="49" spans="1:10" ht="18.75" customHeight="1">
      <c r="A49" s="361" t="s">
        <v>2878</v>
      </c>
      <c r="B49" s="362" t="s">
        <v>2879</v>
      </c>
      <c r="C49" s="363" t="s">
        <v>2880</v>
      </c>
      <c r="D49" s="362" t="s">
        <v>302</v>
      </c>
      <c r="E49" s="363" t="s">
        <v>2743</v>
      </c>
      <c r="F49" s="364">
        <v>40850</v>
      </c>
      <c r="G49" s="365">
        <v>1000</v>
      </c>
      <c r="H49" s="367">
        <v>128.9</v>
      </c>
      <c r="I49" s="367">
        <f t="shared" si="0"/>
        <v>871.1</v>
      </c>
      <c r="J49" s="367">
        <v>90</v>
      </c>
    </row>
    <row r="50" spans="1:10" ht="18.75" customHeight="1">
      <c r="A50" s="361" t="s">
        <v>215</v>
      </c>
      <c r="B50" s="362" t="s">
        <v>2881</v>
      </c>
      <c r="C50" s="363" t="s">
        <v>2882</v>
      </c>
      <c r="D50" s="362" t="s">
        <v>2753</v>
      </c>
      <c r="E50" s="363" t="s">
        <v>2743</v>
      </c>
      <c r="F50" s="364">
        <v>40715</v>
      </c>
      <c r="G50" s="365">
        <v>950</v>
      </c>
      <c r="H50" s="367">
        <v>418.5</v>
      </c>
      <c r="I50" s="367">
        <f t="shared" si="0"/>
        <v>531.5</v>
      </c>
      <c r="J50" s="367">
        <v>85.5</v>
      </c>
    </row>
    <row r="51" spans="1:10" ht="18.75" customHeight="1">
      <c r="A51" s="361" t="s">
        <v>178</v>
      </c>
      <c r="B51" s="362" t="s">
        <v>2883</v>
      </c>
      <c r="C51" s="363" t="s">
        <v>2884</v>
      </c>
      <c r="D51" s="362" t="s">
        <v>2747</v>
      </c>
      <c r="E51" s="363" t="s">
        <v>2743</v>
      </c>
      <c r="F51" s="364">
        <v>40695</v>
      </c>
      <c r="G51" s="365">
        <v>1000</v>
      </c>
      <c r="H51" s="367">
        <v>130</v>
      </c>
      <c r="I51" s="367">
        <f t="shared" si="0"/>
        <v>870</v>
      </c>
      <c r="J51" s="367">
        <v>90</v>
      </c>
    </row>
    <row r="52" spans="1:10" ht="18.75" customHeight="1">
      <c r="A52" s="361" t="s">
        <v>2885</v>
      </c>
      <c r="B52" s="362" t="s">
        <v>2886</v>
      </c>
      <c r="C52" s="363" t="s">
        <v>2887</v>
      </c>
      <c r="D52" s="362" t="s">
        <v>2753</v>
      </c>
      <c r="E52" s="363" t="s">
        <v>2743</v>
      </c>
      <c r="F52" s="364">
        <v>40715</v>
      </c>
      <c r="G52" s="365">
        <v>950</v>
      </c>
      <c r="H52" s="367">
        <v>123.5</v>
      </c>
      <c r="I52" s="367">
        <f t="shared" si="0"/>
        <v>826.5</v>
      </c>
      <c r="J52" s="367">
        <v>85.5</v>
      </c>
    </row>
    <row r="53" spans="1:10" ht="18.75" customHeight="1">
      <c r="A53" s="361" t="s">
        <v>2888</v>
      </c>
      <c r="B53" s="362" t="s">
        <v>2889</v>
      </c>
      <c r="C53" s="363" t="s">
        <v>2890</v>
      </c>
      <c r="D53" s="362" t="s">
        <v>2747</v>
      </c>
      <c r="E53" s="363" t="s">
        <v>2743</v>
      </c>
      <c r="F53" s="364">
        <v>40878</v>
      </c>
      <c r="G53" s="365">
        <v>1000</v>
      </c>
      <c r="H53" s="367">
        <v>202.19</v>
      </c>
      <c r="I53" s="367">
        <f t="shared" si="0"/>
        <v>797.81</v>
      </c>
      <c r="J53" s="367">
        <v>90</v>
      </c>
    </row>
    <row r="54" spans="1:10" ht="18.75" customHeight="1">
      <c r="A54" s="361" t="s">
        <v>2891</v>
      </c>
      <c r="B54" s="362" t="s">
        <v>2892</v>
      </c>
      <c r="C54" s="363" t="s">
        <v>2893</v>
      </c>
      <c r="D54" s="362" t="s">
        <v>2759</v>
      </c>
      <c r="E54" s="363" t="s">
        <v>2743</v>
      </c>
      <c r="F54" s="364">
        <v>40695</v>
      </c>
      <c r="G54" s="365">
        <v>903.23</v>
      </c>
      <c r="H54" s="367">
        <v>885.17</v>
      </c>
      <c r="I54" s="367">
        <f t="shared" si="0"/>
        <v>18.06000000000006</v>
      </c>
      <c r="J54" s="367">
        <v>81.29</v>
      </c>
    </row>
    <row r="55" spans="1:10" ht="18.75" customHeight="1">
      <c r="A55" s="361" t="s">
        <v>2894</v>
      </c>
      <c r="B55" s="362" t="s">
        <v>2895</v>
      </c>
      <c r="C55" s="363" t="s">
        <v>2896</v>
      </c>
      <c r="D55" s="362" t="s">
        <v>2791</v>
      </c>
      <c r="E55" s="363" t="s">
        <v>2743</v>
      </c>
      <c r="F55" s="364">
        <v>40695</v>
      </c>
      <c r="G55" s="365">
        <v>919.35</v>
      </c>
      <c r="H55" s="367">
        <v>257.82</v>
      </c>
      <c r="I55" s="367">
        <f t="shared" si="0"/>
        <v>661.53</v>
      </c>
      <c r="J55" s="367">
        <v>82.74</v>
      </c>
    </row>
    <row r="56" spans="1:10" ht="18.75" customHeight="1">
      <c r="A56" s="361" t="s">
        <v>2897</v>
      </c>
      <c r="B56" s="362" t="s">
        <v>2898</v>
      </c>
      <c r="C56" s="363" t="s">
        <v>2899</v>
      </c>
      <c r="D56" s="362" t="s">
        <v>2900</v>
      </c>
      <c r="E56" s="363" t="s">
        <v>2743</v>
      </c>
      <c r="F56" s="364">
        <v>40436</v>
      </c>
      <c r="G56" s="365">
        <v>2500</v>
      </c>
      <c r="H56" s="367">
        <v>322.25</v>
      </c>
      <c r="I56" s="367">
        <f t="shared" si="0"/>
        <v>2177.75</v>
      </c>
      <c r="J56" s="367">
        <v>98.55</v>
      </c>
    </row>
    <row r="57" spans="1:10" ht="18.75" customHeight="1">
      <c r="A57" s="361" t="s">
        <v>2901</v>
      </c>
      <c r="B57" s="362" t="s">
        <v>2902</v>
      </c>
      <c r="C57" s="363" t="s">
        <v>2903</v>
      </c>
      <c r="D57" s="362" t="s">
        <v>2753</v>
      </c>
      <c r="E57" s="363" t="s">
        <v>2743</v>
      </c>
      <c r="F57" s="364">
        <v>40715</v>
      </c>
      <c r="G57" s="365">
        <v>950</v>
      </c>
      <c r="H57" s="367">
        <v>172.45</v>
      </c>
      <c r="I57" s="367">
        <f t="shared" si="0"/>
        <v>777.55</v>
      </c>
      <c r="J57" s="367">
        <v>85.5</v>
      </c>
    </row>
    <row r="58" spans="1:10" ht="18.75" customHeight="1">
      <c r="A58" s="361" t="s">
        <v>226</v>
      </c>
      <c r="B58" s="362" t="s">
        <v>2904</v>
      </c>
      <c r="C58" s="363" t="s">
        <v>2905</v>
      </c>
      <c r="D58" s="362" t="s">
        <v>2742</v>
      </c>
      <c r="E58" s="363" t="s">
        <v>2743</v>
      </c>
      <c r="F58" s="364">
        <v>40707</v>
      </c>
      <c r="G58" s="365">
        <v>1000</v>
      </c>
      <c r="H58" s="367">
        <v>135</v>
      </c>
      <c r="I58" s="367">
        <f t="shared" si="0"/>
        <v>865</v>
      </c>
      <c r="J58" s="367">
        <v>90</v>
      </c>
    </row>
    <row r="59" spans="1:10" ht="18.75" customHeight="1">
      <c r="A59" s="361" t="s">
        <v>2906</v>
      </c>
      <c r="B59" s="362" t="s">
        <v>2907</v>
      </c>
      <c r="C59" s="363" t="s">
        <v>2908</v>
      </c>
      <c r="D59" s="362" t="s">
        <v>2763</v>
      </c>
      <c r="E59" s="363" t="s">
        <v>2743</v>
      </c>
      <c r="F59" s="364">
        <v>41065</v>
      </c>
      <c r="G59" s="365">
        <v>1500</v>
      </c>
      <c r="H59" s="367">
        <v>198.75</v>
      </c>
      <c r="I59" s="367">
        <f t="shared" si="0"/>
        <v>1301.25</v>
      </c>
      <c r="J59" s="367">
        <v>98.55</v>
      </c>
    </row>
    <row r="60" spans="1:10" ht="18.75" customHeight="1">
      <c r="A60" s="361" t="s">
        <v>2909</v>
      </c>
      <c r="B60" s="362" t="s">
        <v>2910</v>
      </c>
      <c r="C60" s="363" t="s">
        <v>2911</v>
      </c>
      <c r="D60" s="362" t="s">
        <v>2742</v>
      </c>
      <c r="E60" s="363" t="s">
        <v>2743</v>
      </c>
      <c r="F60" s="364">
        <v>40707</v>
      </c>
      <c r="G60" s="365">
        <v>1000</v>
      </c>
      <c r="H60" s="367">
        <v>319.47</v>
      </c>
      <c r="I60" s="367">
        <f t="shared" si="0"/>
        <v>680.53</v>
      </c>
      <c r="J60" s="367">
        <v>90</v>
      </c>
    </row>
    <row r="61" spans="1:10" ht="18.75" customHeight="1">
      <c r="A61" s="361" t="s">
        <v>2912</v>
      </c>
      <c r="B61" s="362" t="s">
        <v>2913</v>
      </c>
      <c r="C61" s="363" t="s">
        <v>2914</v>
      </c>
      <c r="D61" s="362" t="s">
        <v>482</v>
      </c>
      <c r="E61" s="363" t="s">
        <v>2743</v>
      </c>
      <c r="F61" s="364">
        <v>41163</v>
      </c>
      <c r="G61" s="365">
        <v>2500</v>
      </c>
      <c r="H61" s="367">
        <v>331.25</v>
      </c>
      <c r="I61" s="367">
        <f t="shared" si="0"/>
        <v>2168.75</v>
      </c>
      <c r="J61" s="367">
        <v>98.55</v>
      </c>
    </row>
    <row r="62" spans="1:10" ht="18.75" customHeight="1">
      <c r="A62" s="361" t="s">
        <v>2915</v>
      </c>
      <c r="B62" s="362" t="s">
        <v>2916</v>
      </c>
      <c r="C62" s="363" t="s">
        <v>2917</v>
      </c>
      <c r="D62" s="362" t="s">
        <v>2747</v>
      </c>
      <c r="E62" s="363" t="s">
        <v>2743</v>
      </c>
      <c r="F62" s="364">
        <v>40695</v>
      </c>
      <c r="G62" s="365">
        <v>1000</v>
      </c>
      <c r="H62" s="367">
        <v>438.2</v>
      </c>
      <c r="I62" s="367">
        <f t="shared" si="0"/>
        <v>561.8</v>
      </c>
      <c r="J62" s="367">
        <v>90</v>
      </c>
    </row>
    <row r="63" spans="1:10" ht="18.75" customHeight="1">
      <c r="A63" s="361" t="s">
        <v>2918</v>
      </c>
      <c r="B63" s="362" t="s">
        <v>2919</v>
      </c>
      <c r="C63" s="363" t="s">
        <v>2920</v>
      </c>
      <c r="D63" s="362" t="s">
        <v>2763</v>
      </c>
      <c r="E63" s="363" t="s">
        <v>2743</v>
      </c>
      <c r="F63" s="364">
        <v>40711</v>
      </c>
      <c r="G63" s="365">
        <v>1300</v>
      </c>
      <c r="H63" s="367">
        <v>169</v>
      </c>
      <c r="I63" s="367">
        <f t="shared" si="0"/>
        <v>1131</v>
      </c>
      <c r="J63" s="367">
        <v>98.55</v>
      </c>
    </row>
    <row r="64" spans="1:10" ht="18.75" customHeight="1">
      <c r="A64" s="361" t="s">
        <v>2921</v>
      </c>
      <c r="B64" s="362" t="s">
        <v>2922</v>
      </c>
      <c r="C64" s="363" t="s">
        <v>2923</v>
      </c>
      <c r="D64" s="362" t="s">
        <v>2821</v>
      </c>
      <c r="E64" s="363" t="s">
        <v>2743</v>
      </c>
      <c r="F64" s="364">
        <v>40695</v>
      </c>
      <c r="G64" s="365">
        <v>1300</v>
      </c>
      <c r="H64" s="367">
        <v>167.70000000000002</v>
      </c>
      <c r="I64" s="367">
        <f t="shared" si="0"/>
        <v>1132.3</v>
      </c>
      <c r="J64" s="367">
        <v>98.55</v>
      </c>
    </row>
    <row r="65" spans="1:10" ht="18.75" customHeight="1">
      <c r="A65" s="361" t="s">
        <v>2924</v>
      </c>
      <c r="B65" s="362" t="s">
        <v>2925</v>
      </c>
      <c r="C65" s="363" t="s">
        <v>2926</v>
      </c>
      <c r="D65" s="362" t="s">
        <v>2802</v>
      </c>
      <c r="E65" s="363" t="s">
        <v>2743</v>
      </c>
      <c r="F65" s="364">
        <v>40710</v>
      </c>
      <c r="G65" s="365">
        <v>1000</v>
      </c>
      <c r="H65" s="367">
        <v>140.2</v>
      </c>
      <c r="I65" s="367">
        <f t="shared" si="0"/>
        <v>859.8</v>
      </c>
      <c r="J65" s="367">
        <v>90</v>
      </c>
    </row>
    <row r="66" spans="1:10" ht="18.75" customHeight="1">
      <c r="A66" s="361" t="s">
        <v>2927</v>
      </c>
      <c r="B66" s="362" t="s">
        <v>2928</v>
      </c>
      <c r="C66" s="363" t="s">
        <v>2929</v>
      </c>
      <c r="D66" s="362" t="s">
        <v>2821</v>
      </c>
      <c r="E66" s="363" t="s">
        <v>2743</v>
      </c>
      <c r="F66" s="364">
        <v>40695</v>
      </c>
      <c r="G66" s="365">
        <v>1300</v>
      </c>
      <c r="H66" s="367">
        <v>371</v>
      </c>
      <c r="I66" s="367">
        <f t="shared" si="0"/>
        <v>929</v>
      </c>
      <c r="J66" s="367">
        <v>98.55</v>
      </c>
    </row>
    <row r="67" spans="1:10" ht="18.75" customHeight="1">
      <c r="A67" s="361" t="s">
        <v>2930</v>
      </c>
      <c r="B67" s="362" t="s">
        <v>2931</v>
      </c>
      <c r="C67" s="363" t="s">
        <v>2932</v>
      </c>
      <c r="D67" s="362" t="s">
        <v>2763</v>
      </c>
      <c r="E67" s="363" t="s">
        <v>2743</v>
      </c>
      <c r="F67" s="364">
        <v>41044</v>
      </c>
      <c r="G67" s="365">
        <v>1500</v>
      </c>
      <c r="H67" s="367">
        <v>195</v>
      </c>
      <c r="I67" s="367">
        <f t="shared" si="0"/>
        <v>1305</v>
      </c>
      <c r="J67" s="367">
        <v>98.55</v>
      </c>
    </row>
    <row r="68" spans="1:10" ht="18.75" customHeight="1">
      <c r="A68" s="361" t="s">
        <v>2933</v>
      </c>
      <c r="B68" s="362" t="s">
        <v>2934</v>
      </c>
      <c r="C68" s="363" t="s">
        <v>2935</v>
      </c>
      <c r="D68" s="362" t="s">
        <v>2936</v>
      </c>
      <c r="E68" s="363" t="s">
        <v>2743</v>
      </c>
      <c r="F68" s="364">
        <v>40611</v>
      </c>
      <c r="G68" s="365">
        <v>1000</v>
      </c>
      <c r="H68" s="367">
        <v>371.2</v>
      </c>
      <c r="I68" s="367">
        <f t="shared" si="0"/>
        <v>628.8</v>
      </c>
      <c r="J68" s="367">
        <v>90</v>
      </c>
    </row>
    <row r="69" spans="1:10" ht="18.75" customHeight="1">
      <c r="A69" s="361" t="s">
        <v>2937</v>
      </c>
      <c r="B69" s="362" t="s">
        <v>2938</v>
      </c>
      <c r="C69" s="363" t="s">
        <v>2939</v>
      </c>
      <c r="D69" s="362" t="s">
        <v>2753</v>
      </c>
      <c r="E69" s="363" t="s">
        <v>2743</v>
      </c>
      <c r="F69" s="364">
        <v>40715</v>
      </c>
      <c r="G69" s="365">
        <v>950</v>
      </c>
      <c r="H69" s="367">
        <v>123.5</v>
      </c>
      <c r="I69" s="367">
        <f t="shared" si="0"/>
        <v>826.5</v>
      </c>
      <c r="J69" s="367">
        <v>85.5</v>
      </c>
    </row>
    <row r="70" spans="1:10" ht="18.75" customHeight="1">
      <c r="A70" s="361" t="s">
        <v>2940</v>
      </c>
      <c r="B70" s="362" t="s">
        <v>2941</v>
      </c>
      <c r="C70" s="363" t="s">
        <v>2942</v>
      </c>
      <c r="D70" s="362" t="s">
        <v>2802</v>
      </c>
      <c r="E70" s="363" t="s">
        <v>2743</v>
      </c>
      <c r="F70" s="364">
        <v>40707</v>
      </c>
      <c r="G70" s="365">
        <v>1000</v>
      </c>
      <c r="H70" s="367">
        <v>130</v>
      </c>
      <c r="I70" s="367">
        <f t="shared" si="0"/>
        <v>870</v>
      </c>
      <c r="J70" s="367">
        <v>90</v>
      </c>
    </row>
    <row r="71" spans="1:10" ht="18.75" customHeight="1">
      <c r="A71" s="361" t="s">
        <v>2943</v>
      </c>
      <c r="B71" s="362" t="s">
        <v>2944</v>
      </c>
      <c r="C71" s="363" t="s">
        <v>2945</v>
      </c>
      <c r="D71" s="362" t="s">
        <v>318</v>
      </c>
      <c r="E71" s="363" t="s">
        <v>2768</v>
      </c>
      <c r="F71" s="364">
        <v>40497</v>
      </c>
      <c r="G71" s="365">
        <v>2000</v>
      </c>
      <c r="H71" s="367">
        <v>290</v>
      </c>
      <c r="I71" s="367">
        <f t="shared" si="0"/>
        <v>1710</v>
      </c>
      <c r="J71" s="367">
        <v>98.55</v>
      </c>
    </row>
    <row r="72" spans="1:10" ht="18.75" customHeight="1">
      <c r="A72" s="361" t="s">
        <v>2946</v>
      </c>
      <c r="B72" s="362" t="s">
        <v>2947</v>
      </c>
      <c r="C72" s="363" t="s">
        <v>2948</v>
      </c>
      <c r="D72" s="362" t="s">
        <v>2802</v>
      </c>
      <c r="E72" s="363" t="s">
        <v>2743</v>
      </c>
      <c r="F72" s="364">
        <v>40695</v>
      </c>
      <c r="G72" s="365">
        <v>1000</v>
      </c>
      <c r="H72" s="367">
        <v>170.2</v>
      </c>
      <c r="I72" s="367">
        <f aca="true" t="shared" si="1" ref="I72:I135">(G72-H72)</f>
        <v>829.8</v>
      </c>
      <c r="J72" s="367">
        <v>90</v>
      </c>
    </row>
    <row r="73" spans="1:10" ht="18.75" customHeight="1">
      <c r="A73" s="361" t="s">
        <v>2949</v>
      </c>
      <c r="B73" s="362" t="s">
        <v>2950</v>
      </c>
      <c r="C73" s="363" t="s">
        <v>2951</v>
      </c>
      <c r="D73" s="362" t="s">
        <v>2864</v>
      </c>
      <c r="E73" s="363" t="s">
        <v>2743</v>
      </c>
      <c r="F73" s="364">
        <v>40182</v>
      </c>
      <c r="G73" s="365">
        <v>2000</v>
      </c>
      <c r="H73" s="367">
        <v>260</v>
      </c>
      <c r="I73" s="367">
        <f t="shared" si="1"/>
        <v>1740</v>
      </c>
      <c r="J73" s="367">
        <v>98.55</v>
      </c>
    </row>
    <row r="74" spans="1:10" ht="18.75" customHeight="1">
      <c r="A74" s="361" t="s">
        <v>2952</v>
      </c>
      <c r="B74" s="362" t="s">
        <v>2953</v>
      </c>
      <c r="C74" s="363" t="s">
        <v>2954</v>
      </c>
      <c r="D74" s="362" t="s">
        <v>2753</v>
      </c>
      <c r="E74" s="363" t="s">
        <v>2743</v>
      </c>
      <c r="F74" s="364">
        <v>40715</v>
      </c>
      <c r="G74" s="365">
        <v>950</v>
      </c>
      <c r="H74" s="367">
        <v>133.44</v>
      </c>
      <c r="I74" s="367">
        <f t="shared" si="1"/>
        <v>816.56</v>
      </c>
      <c r="J74" s="367">
        <v>85.5</v>
      </c>
    </row>
    <row r="75" spans="1:10" ht="18.75" customHeight="1">
      <c r="A75" s="361" t="s">
        <v>2955</v>
      </c>
      <c r="B75" s="362" t="s">
        <v>2956</v>
      </c>
      <c r="C75" s="363" t="s">
        <v>2957</v>
      </c>
      <c r="D75" s="362" t="s">
        <v>2753</v>
      </c>
      <c r="E75" s="363" t="s">
        <v>2743</v>
      </c>
      <c r="F75" s="364">
        <v>40715</v>
      </c>
      <c r="G75" s="365">
        <v>950</v>
      </c>
      <c r="H75" s="367">
        <v>484.26</v>
      </c>
      <c r="I75" s="367">
        <f t="shared" si="1"/>
        <v>465.74</v>
      </c>
      <c r="J75" s="367">
        <v>85.5</v>
      </c>
    </row>
    <row r="76" spans="1:10" ht="18.75" customHeight="1">
      <c r="A76" s="361" t="s">
        <v>2958</v>
      </c>
      <c r="B76" s="362" t="s">
        <v>2959</v>
      </c>
      <c r="C76" s="363" t="s">
        <v>2960</v>
      </c>
      <c r="D76" s="362" t="s">
        <v>2747</v>
      </c>
      <c r="E76" s="363" t="s">
        <v>2743</v>
      </c>
      <c r="F76" s="364">
        <v>40695</v>
      </c>
      <c r="G76" s="365">
        <v>1000</v>
      </c>
      <c r="H76" s="367">
        <v>340.15999999999997</v>
      </c>
      <c r="I76" s="367">
        <f t="shared" si="1"/>
        <v>659.84</v>
      </c>
      <c r="J76" s="367">
        <v>90</v>
      </c>
    </row>
    <row r="77" spans="1:10" ht="18.75" customHeight="1">
      <c r="A77" s="361" t="s">
        <v>2961</v>
      </c>
      <c r="B77" s="362" t="s">
        <v>2962</v>
      </c>
      <c r="C77" s="363" t="s">
        <v>2963</v>
      </c>
      <c r="D77" s="362" t="s">
        <v>2753</v>
      </c>
      <c r="E77" s="363" t="s">
        <v>2743</v>
      </c>
      <c r="F77" s="364">
        <v>40715</v>
      </c>
      <c r="G77" s="365">
        <v>950</v>
      </c>
      <c r="H77" s="367">
        <v>122.46000000000001</v>
      </c>
      <c r="I77" s="367">
        <f t="shared" si="1"/>
        <v>827.54</v>
      </c>
      <c r="J77" s="367">
        <v>85.5</v>
      </c>
    </row>
    <row r="78" spans="1:10" ht="18.75" customHeight="1">
      <c r="A78" s="361" t="s">
        <v>2964</v>
      </c>
      <c r="B78" s="362" t="s">
        <v>2965</v>
      </c>
      <c r="C78" s="363" t="s">
        <v>2966</v>
      </c>
      <c r="D78" s="362" t="s">
        <v>2753</v>
      </c>
      <c r="E78" s="363" t="s">
        <v>2743</v>
      </c>
      <c r="F78" s="364">
        <v>40715</v>
      </c>
      <c r="G78" s="365">
        <v>919.35</v>
      </c>
      <c r="H78" s="367">
        <v>462.01</v>
      </c>
      <c r="I78" s="367">
        <f t="shared" si="1"/>
        <v>457.34000000000003</v>
      </c>
      <c r="J78" s="367">
        <v>82.74</v>
      </c>
    </row>
    <row r="79" spans="1:10" ht="18.75" customHeight="1">
      <c r="A79" s="361" t="s">
        <v>2967</v>
      </c>
      <c r="B79" s="362" t="s">
        <v>2968</v>
      </c>
      <c r="C79" s="363" t="s">
        <v>2969</v>
      </c>
      <c r="D79" s="362" t="s">
        <v>2753</v>
      </c>
      <c r="E79" s="363" t="s">
        <v>2743</v>
      </c>
      <c r="F79" s="364">
        <v>40715</v>
      </c>
      <c r="G79" s="365">
        <v>950</v>
      </c>
      <c r="H79" s="367">
        <v>153.5</v>
      </c>
      <c r="I79" s="367">
        <f t="shared" si="1"/>
        <v>796.5</v>
      </c>
      <c r="J79" s="367">
        <v>85.5</v>
      </c>
    </row>
    <row r="80" spans="1:10" ht="18.75" customHeight="1">
      <c r="A80" s="361" t="s">
        <v>2970</v>
      </c>
      <c r="B80" s="362" t="s">
        <v>2971</v>
      </c>
      <c r="C80" s="363" t="s">
        <v>2972</v>
      </c>
      <c r="D80" s="362" t="s">
        <v>2753</v>
      </c>
      <c r="E80" s="363" t="s">
        <v>2743</v>
      </c>
      <c r="F80" s="364">
        <v>40715</v>
      </c>
      <c r="G80" s="365">
        <v>950</v>
      </c>
      <c r="H80" s="367">
        <v>280.87</v>
      </c>
      <c r="I80" s="367">
        <f t="shared" si="1"/>
        <v>669.13</v>
      </c>
      <c r="J80" s="367">
        <v>85.5</v>
      </c>
    </row>
    <row r="81" spans="1:10" ht="18.75" customHeight="1">
      <c r="A81" s="361" t="s">
        <v>2973</v>
      </c>
      <c r="B81" s="362" t="s">
        <v>2974</v>
      </c>
      <c r="C81" s="363" t="s">
        <v>2975</v>
      </c>
      <c r="D81" s="362" t="s">
        <v>2976</v>
      </c>
      <c r="E81" s="363" t="s">
        <v>2743</v>
      </c>
      <c r="F81" s="364">
        <v>41043</v>
      </c>
      <c r="G81" s="365">
        <v>3500</v>
      </c>
      <c r="H81" s="367">
        <v>451.5</v>
      </c>
      <c r="I81" s="367">
        <f t="shared" si="1"/>
        <v>3048.5</v>
      </c>
      <c r="J81" s="367">
        <v>98.55</v>
      </c>
    </row>
    <row r="82" spans="1:10" ht="18.75" customHeight="1">
      <c r="A82" s="361" t="s">
        <v>2977</v>
      </c>
      <c r="B82" s="362" t="s">
        <v>2978</v>
      </c>
      <c r="C82" s="363" t="s">
        <v>2979</v>
      </c>
      <c r="D82" s="362" t="s">
        <v>2747</v>
      </c>
      <c r="E82" s="363" t="s">
        <v>2743</v>
      </c>
      <c r="F82" s="364">
        <v>40695</v>
      </c>
      <c r="G82" s="365">
        <v>1000</v>
      </c>
      <c r="H82" s="367">
        <v>130</v>
      </c>
      <c r="I82" s="367">
        <f t="shared" si="1"/>
        <v>870</v>
      </c>
      <c r="J82" s="367">
        <v>90</v>
      </c>
    </row>
    <row r="83" spans="1:10" ht="18.75" customHeight="1">
      <c r="A83" s="361" t="s">
        <v>2980</v>
      </c>
      <c r="B83" s="362" t="s">
        <v>2981</v>
      </c>
      <c r="C83" s="363" t="s">
        <v>2982</v>
      </c>
      <c r="D83" s="362" t="s">
        <v>2864</v>
      </c>
      <c r="E83" s="363" t="s">
        <v>2743</v>
      </c>
      <c r="F83" s="364">
        <v>40544</v>
      </c>
      <c r="G83" s="365">
        <v>2000</v>
      </c>
      <c r="H83" s="367">
        <v>257.8</v>
      </c>
      <c r="I83" s="367">
        <f t="shared" si="1"/>
        <v>1742.2</v>
      </c>
      <c r="J83" s="367">
        <v>98.55</v>
      </c>
    </row>
    <row r="84" spans="1:10" ht="18.75" customHeight="1">
      <c r="A84" s="361" t="s">
        <v>2983</v>
      </c>
      <c r="B84" s="362" t="s">
        <v>2984</v>
      </c>
      <c r="C84" s="363" t="s">
        <v>2985</v>
      </c>
      <c r="D84" s="362" t="s">
        <v>2767</v>
      </c>
      <c r="E84" s="363" t="s">
        <v>2768</v>
      </c>
      <c r="F84" s="364">
        <v>40715</v>
      </c>
      <c r="G84" s="365">
        <v>1000</v>
      </c>
      <c r="H84" s="367">
        <v>129</v>
      </c>
      <c r="I84" s="367">
        <f t="shared" si="1"/>
        <v>871</v>
      </c>
      <c r="J84" s="367">
        <v>90</v>
      </c>
    </row>
    <row r="85" spans="1:10" ht="18.75" customHeight="1">
      <c r="A85" s="361" t="s">
        <v>2986</v>
      </c>
      <c r="B85" s="362" t="s">
        <v>2987</v>
      </c>
      <c r="C85" s="363" t="s">
        <v>2988</v>
      </c>
      <c r="D85" s="362" t="s">
        <v>318</v>
      </c>
      <c r="E85" s="363" t="s">
        <v>2768</v>
      </c>
      <c r="F85" s="364">
        <v>40497</v>
      </c>
      <c r="G85" s="365">
        <v>2000</v>
      </c>
      <c r="H85" s="367">
        <v>265</v>
      </c>
      <c r="I85" s="367">
        <f t="shared" si="1"/>
        <v>1735</v>
      </c>
      <c r="J85" s="367">
        <v>98.55</v>
      </c>
    </row>
    <row r="86" spans="1:10" ht="18.75" customHeight="1">
      <c r="A86" s="361" t="s">
        <v>2989</v>
      </c>
      <c r="B86" s="362" t="s">
        <v>2990</v>
      </c>
      <c r="C86" s="363" t="s">
        <v>2991</v>
      </c>
      <c r="D86" s="362" t="s">
        <v>2821</v>
      </c>
      <c r="E86" s="363" t="s">
        <v>2743</v>
      </c>
      <c r="F86" s="364">
        <v>40695</v>
      </c>
      <c r="G86" s="365">
        <v>1300</v>
      </c>
      <c r="H86" s="367">
        <v>644</v>
      </c>
      <c r="I86" s="367">
        <f t="shared" si="1"/>
        <v>656</v>
      </c>
      <c r="J86" s="367">
        <v>98.55</v>
      </c>
    </row>
    <row r="87" spans="1:10" s="368" customFormat="1" ht="18.75" customHeight="1">
      <c r="A87" s="361" t="s">
        <v>2992</v>
      </c>
      <c r="B87" s="362" t="s">
        <v>2993</v>
      </c>
      <c r="C87" s="363" t="s">
        <v>2994</v>
      </c>
      <c r="D87" s="362" t="s">
        <v>2995</v>
      </c>
      <c r="E87" s="363" t="s">
        <v>2743</v>
      </c>
      <c r="F87" s="364">
        <v>40695</v>
      </c>
      <c r="G87" s="365">
        <v>950</v>
      </c>
      <c r="H87" s="367">
        <v>700.63</v>
      </c>
      <c r="I87" s="367">
        <f t="shared" si="1"/>
        <v>249.37</v>
      </c>
      <c r="J87" s="367">
        <v>85.5</v>
      </c>
    </row>
    <row r="88" spans="1:10" ht="18.75" customHeight="1">
      <c r="A88" s="361" t="s">
        <v>2996</v>
      </c>
      <c r="B88" s="362" t="s">
        <v>2997</v>
      </c>
      <c r="C88" s="363" t="s">
        <v>2998</v>
      </c>
      <c r="D88" s="362" t="s">
        <v>2999</v>
      </c>
      <c r="E88" s="363" t="s">
        <v>2743</v>
      </c>
      <c r="F88" s="364">
        <v>38108</v>
      </c>
      <c r="G88" s="365">
        <v>2000</v>
      </c>
      <c r="H88" s="367">
        <v>0</v>
      </c>
      <c r="I88" s="367">
        <f t="shared" si="1"/>
        <v>2000</v>
      </c>
      <c r="J88" s="367">
        <v>98.55</v>
      </c>
    </row>
    <row r="89" spans="1:10" ht="18.75" customHeight="1">
      <c r="A89" s="361" t="s">
        <v>3000</v>
      </c>
      <c r="B89" s="362" t="s">
        <v>3001</v>
      </c>
      <c r="C89" s="363" t="s">
        <v>3002</v>
      </c>
      <c r="D89" s="362" t="s">
        <v>2753</v>
      </c>
      <c r="E89" s="363" t="s">
        <v>2743</v>
      </c>
      <c r="F89" s="364">
        <v>40715</v>
      </c>
      <c r="G89" s="365">
        <v>950</v>
      </c>
      <c r="H89" s="367">
        <v>225.55</v>
      </c>
      <c r="I89" s="367">
        <f t="shared" si="1"/>
        <v>724.45</v>
      </c>
      <c r="J89" s="367">
        <v>85.5</v>
      </c>
    </row>
    <row r="90" spans="1:10" s="368" customFormat="1" ht="18.75" customHeight="1">
      <c r="A90" s="361" t="s">
        <v>3003</v>
      </c>
      <c r="B90" s="362" t="s">
        <v>3004</v>
      </c>
      <c r="C90" s="363" t="s">
        <v>3005</v>
      </c>
      <c r="D90" s="362" t="s">
        <v>482</v>
      </c>
      <c r="E90" s="363" t="s">
        <v>2743</v>
      </c>
      <c r="F90" s="364">
        <v>40710</v>
      </c>
      <c r="G90" s="365">
        <v>1300</v>
      </c>
      <c r="H90" s="367">
        <v>169</v>
      </c>
      <c r="I90" s="367">
        <f t="shared" si="1"/>
        <v>1131</v>
      </c>
      <c r="J90" s="367">
        <v>98.55</v>
      </c>
    </row>
    <row r="91" spans="1:10" ht="18.75" customHeight="1">
      <c r="A91" s="361" t="s">
        <v>3006</v>
      </c>
      <c r="B91" s="362" t="s">
        <v>3007</v>
      </c>
      <c r="C91" s="363" t="s">
        <v>3008</v>
      </c>
      <c r="D91" s="362" t="s">
        <v>2753</v>
      </c>
      <c r="E91" s="363" t="s">
        <v>2743</v>
      </c>
      <c r="F91" s="364">
        <v>40715</v>
      </c>
      <c r="G91" s="365">
        <v>950</v>
      </c>
      <c r="H91" s="369">
        <v>267.53000000000003</v>
      </c>
      <c r="I91" s="367">
        <f t="shared" si="1"/>
        <v>682.47</v>
      </c>
      <c r="J91" s="367">
        <v>85.5</v>
      </c>
    </row>
    <row r="92" spans="1:10" ht="18.75" customHeight="1">
      <c r="A92" s="361" t="s">
        <v>3009</v>
      </c>
      <c r="B92" s="362" t="s">
        <v>3010</v>
      </c>
      <c r="C92" s="363" t="s">
        <v>3011</v>
      </c>
      <c r="D92" s="362" t="s">
        <v>2742</v>
      </c>
      <c r="E92" s="363" t="s">
        <v>2743</v>
      </c>
      <c r="F92" s="364">
        <v>40709</v>
      </c>
      <c r="G92" s="365">
        <v>1000</v>
      </c>
      <c r="H92" s="367">
        <v>130</v>
      </c>
      <c r="I92" s="367">
        <f t="shared" si="1"/>
        <v>870</v>
      </c>
      <c r="J92" s="367">
        <v>90</v>
      </c>
    </row>
    <row r="93" spans="1:10" ht="18.75" customHeight="1">
      <c r="A93" s="361" t="s">
        <v>3012</v>
      </c>
      <c r="B93" s="362" t="s">
        <v>3013</v>
      </c>
      <c r="C93" s="363" t="s">
        <v>3014</v>
      </c>
      <c r="D93" s="362" t="s">
        <v>3015</v>
      </c>
      <c r="E93" s="363" t="s">
        <v>2743</v>
      </c>
      <c r="F93" s="364">
        <v>41162</v>
      </c>
      <c r="G93" s="365">
        <v>1700</v>
      </c>
      <c r="H93" s="367">
        <v>219.13</v>
      </c>
      <c r="I93" s="367">
        <f t="shared" si="1"/>
        <v>1480.87</v>
      </c>
      <c r="J93" s="367">
        <v>98.55</v>
      </c>
    </row>
    <row r="94" spans="1:10" s="368" customFormat="1" ht="18.75" customHeight="1">
      <c r="A94" s="361" t="s">
        <v>3016</v>
      </c>
      <c r="B94" s="362" t="s">
        <v>3017</v>
      </c>
      <c r="C94" s="363" t="s">
        <v>3018</v>
      </c>
      <c r="D94" s="362" t="s">
        <v>2753</v>
      </c>
      <c r="E94" s="363" t="s">
        <v>2743</v>
      </c>
      <c r="F94" s="364">
        <v>40715</v>
      </c>
      <c r="G94" s="365">
        <v>950</v>
      </c>
      <c r="H94" s="369">
        <v>123.5</v>
      </c>
      <c r="I94" s="367">
        <f t="shared" si="1"/>
        <v>826.5</v>
      </c>
      <c r="J94" s="367">
        <v>85.5</v>
      </c>
    </row>
    <row r="95" spans="1:10" ht="18.75" customHeight="1">
      <c r="A95" s="361" t="s">
        <v>3019</v>
      </c>
      <c r="B95" s="362" t="s">
        <v>3020</v>
      </c>
      <c r="C95" s="363" t="s">
        <v>3021</v>
      </c>
      <c r="D95" s="362" t="s">
        <v>2802</v>
      </c>
      <c r="E95" s="363" t="s">
        <v>2743</v>
      </c>
      <c r="F95" s="364">
        <v>40695</v>
      </c>
      <c r="G95" s="365">
        <v>1000</v>
      </c>
      <c r="H95" s="367">
        <v>132.5</v>
      </c>
      <c r="I95" s="367">
        <f t="shared" si="1"/>
        <v>867.5</v>
      </c>
      <c r="J95" s="367">
        <v>90</v>
      </c>
    </row>
    <row r="96" spans="1:10" s="368" customFormat="1" ht="18.75" customHeight="1">
      <c r="A96" s="361" t="s">
        <v>3022</v>
      </c>
      <c r="B96" s="362" t="s">
        <v>3023</v>
      </c>
      <c r="C96" s="363" t="s">
        <v>3024</v>
      </c>
      <c r="D96" s="362" t="s">
        <v>2753</v>
      </c>
      <c r="E96" s="363" t="s">
        <v>2743</v>
      </c>
      <c r="F96" s="364">
        <v>40715</v>
      </c>
      <c r="G96" s="365">
        <v>950</v>
      </c>
      <c r="H96" s="367">
        <v>217.60999999999999</v>
      </c>
      <c r="I96" s="367">
        <f t="shared" si="1"/>
        <v>732.39</v>
      </c>
      <c r="J96" s="367">
        <v>85.5</v>
      </c>
    </row>
    <row r="97" spans="1:10" s="368" customFormat="1" ht="18.75" customHeight="1">
      <c r="A97" s="361" t="s">
        <v>3025</v>
      </c>
      <c r="B97" s="362" t="s">
        <v>3026</v>
      </c>
      <c r="C97" s="363" t="s">
        <v>3027</v>
      </c>
      <c r="D97" s="362" t="s">
        <v>2747</v>
      </c>
      <c r="E97" s="363" t="s">
        <v>2743</v>
      </c>
      <c r="F97" s="364">
        <v>40695</v>
      </c>
      <c r="G97" s="365">
        <v>1000</v>
      </c>
      <c r="H97" s="367">
        <v>363.53999999999996</v>
      </c>
      <c r="I97" s="367">
        <f t="shared" si="1"/>
        <v>636.46</v>
      </c>
      <c r="J97" s="367">
        <v>90</v>
      </c>
    </row>
    <row r="98" spans="1:10" ht="18.75" customHeight="1">
      <c r="A98" s="361" t="s">
        <v>3028</v>
      </c>
      <c r="B98" s="362" t="s">
        <v>3029</v>
      </c>
      <c r="C98" s="363" t="s">
        <v>3030</v>
      </c>
      <c r="D98" s="362" t="s">
        <v>1671</v>
      </c>
      <c r="E98" s="363" t="s">
        <v>2743</v>
      </c>
      <c r="F98" s="364">
        <v>41163</v>
      </c>
      <c r="G98" s="365">
        <v>1583.33</v>
      </c>
      <c r="H98" s="369">
        <v>205.83</v>
      </c>
      <c r="I98" s="367">
        <f t="shared" si="1"/>
        <v>1377.5</v>
      </c>
      <c r="J98" s="367">
        <v>98.55</v>
      </c>
    </row>
    <row r="99" spans="1:10" ht="18.75" customHeight="1">
      <c r="A99" s="361" t="s">
        <v>3031</v>
      </c>
      <c r="B99" s="362" t="s">
        <v>3032</v>
      </c>
      <c r="C99" s="363" t="s">
        <v>3033</v>
      </c>
      <c r="D99" s="362" t="s">
        <v>182</v>
      </c>
      <c r="E99" s="363" t="s">
        <v>2743</v>
      </c>
      <c r="F99" s="364">
        <v>41061</v>
      </c>
      <c r="G99" s="365">
        <v>3500</v>
      </c>
      <c r="H99" s="367">
        <v>451.15</v>
      </c>
      <c r="I99" s="367">
        <f t="shared" si="1"/>
        <v>3048.85</v>
      </c>
      <c r="J99" s="367">
        <v>98.55</v>
      </c>
    </row>
    <row r="100" spans="1:10" ht="18.75" customHeight="1">
      <c r="A100" s="361" t="s">
        <v>3034</v>
      </c>
      <c r="B100" s="362" t="s">
        <v>3035</v>
      </c>
      <c r="C100" s="363" t="s">
        <v>3036</v>
      </c>
      <c r="D100" s="362" t="s">
        <v>2791</v>
      </c>
      <c r="E100" s="363" t="s">
        <v>2743</v>
      </c>
      <c r="F100" s="364">
        <v>40695</v>
      </c>
      <c r="G100" s="365">
        <v>950</v>
      </c>
      <c r="H100" s="367">
        <v>123.5</v>
      </c>
      <c r="I100" s="367">
        <f t="shared" si="1"/>
        <v>826.5</v>
      </c>
      <c r="J100" s="367">
        <v>85.5</v>
      </c>
    </row>
    <row r="101" spans="1:10" s="368" customFormat="1" ht="18.75" customHeight="1">
      <c r="A101" s="361" t="s">
        <v>3037</v>
      </c>
      <c r="B101" s="362" t="s">
        <v>3038</v>
      </c>
      <c r="C101" s="363" t="s">
        <v>3039</v>
      </c>
      <c r="D101" s="362" t="s">
        <v>2936</v>
      </c>
      <c r="E101" s="363" t="s">
        <v>2743</v>
      </c>
      <c r="F101" s="364">
        <v>40611</v>
      </c>
      <c r="G101" s="365">
        <v>1000</v>
      </c>
      <c r="H101" s="369">
        <v>133.9</v>
      </c>
      <c r="I101" s="367">
        <f t="shared" si="1"/>
        <v>866.1</v>
      </c>
      <c r="J101" s="367">
        <v>90</v>
      </c>
    </row>
    <row r="102" spans="1:10" ht="18.75" customHeight="1">
      <c r="A102" s="361" t="s">
        <v>3040</v>
      </c>
      <c r="B102" s="362" t="s">
        <v>3041</v>
      </c>
      <c r="C102" s="363" t="s">
        <v>3042</v>
      </c>
      <c r="D102" s="362" t="s">
        <v>3043</v>
      </c>
      <c r="E102" s="363" t="s">
        <v>2743</v>
      </c>
      <c r="F102" s="364">
        <v>40938</v>
      </c>
      <c r="G102" s="365">
        <v>1200</v>
      </c>
      <c r="H102" s="369">
        <v>154.79999999999998</v>
      </c>
      <c r="I102" s="367">
        <f t="shared" si="1"/>
        <v>1045.2</v>
      </c>
      <c r="J102" s="367">
        <v>98.55</v>
      </c>
    </row>
    <row r="103" spans="1:10" ht="18.75" customHeight="1">
      <c r="A103" s="361" t="s">
        <v>3044</v>
      </c>
      <c r="B103" s="362" t="s">
        <v>3045</v>
      </c>
      <c r="C103" s="363" t="s">
        <v>3046</v>
      </c>
      <c r="D103" s="362" t="s">
        <v>230</v>
      </c>
      <c r="E103" s="363" t="s">
        <v>2743</v>
      </c>
      <c r="F103" s="364">
        <v>41164</v>
      </c>
      <c r="G103" s="365">
        <v>2400</v>
      </c>
      <c r="H103" s="367">
        <v>309.35999999999996</v>
      </c>
      <c r="I103" s="367">
        <f t="shared" si="1"/>
        <v>2090.64</v>
      </c>
      <c r="J103" s="367">
        <v>98.55</v>
      </c>
    </row>
    <row r="104" spans="1:10" ht="18.75" customHeight="1">
      <c r="A104" s="361" t="s">
        <v>3047</v>
      </c>
      <c r="B104" s="362" t="s">
        <v>3048</v>
      </c>
      <c r="C104" s="363" t="s">
        <v>3049</v>
      </c>
      <c r="D104" s="362" t="s">
        <v>182</v>
      </c>
      <c r="E104" s="363" t="s">
        <v>2743</v>
      </c>
      <c r="F104" s="364">
        <v>41131</v>
      </c>
      <c r="G104" s="365">
        <v>3500</v>
      </c>
      <c r="H104" s="367">
        <v>451.5</v>
      </c>
      <c r="I104" s="367">
        <f t="shared" si="1"/>
        <v>3048.5</v>
      </c>
      <c r="J104" s="367">
        <v>98.55</v>
      </c>
    </row>
    <row r="105" spans="1:10" ht="18.75" customHeight="1">
      <c r="A105" s="361" t="s">
        <v>3050</v>
      </c>
      <c r="B105" s="362" t="s">
        <v>3051</v>
      </c>
      <c r="C105" s="363" t="s">
        <v>3052</v>
      </c>
      <c r="D105" s="362" t="s">
        <v>482</v>
      </c>
      <c r="E105" s="363" t="s">
        <v>2743</v>
      </c>
      <c r="F105" s="364">
        <v>40710</v>
      </c>
      <c r="G105" s="365">
        <v>1300</v>
      </c>
      <c r="H105" s="367">
        <v>194.70000000000002</v>
      </c>
      <c r="I105" s="367">
        <f t="shared" si="1"/>
        <v>1105.3</v>
      </c>
      <c r="J105" s="367">
        <v>98.55</v>
      </c>
    </row>
    <row r="106" spans="1:10" ht="18.75" customHeight="1">
      <c r="A106" s="361" t="s">
        <v>3053</v>
      </c>
      <c r="B106" s="362" t="s">
        <v>3054</v>
      </c>
      <c r="C106" s="363" t="s">
        <v>3055</v>
      </c>
      <c r="D106" s="362" t="s">
        <v>2747</v>
      </c>
      <c r="E106" s="363" t="s">
        <v>2743</v>
      </c>
      <c r="F106" s="364">
        <v>40695</v>
      </c>
      <c r="G106" s="365">
        <v>1000</v>
      </c>
      <c r="H106" s="369">
        <v>349.38</v>
      </c>
      <c r="I106" s="367">
        <f t="shared" si="1"/>
        <v>650.62</v>
      </c>
      <c r="J106" s="367">
        <v>90</v>
      </c>
    </row>
    <row r="107" spans="1:10" ht="18.75" customHeight="1">
      <c r="A107" s="361" t="s">
        <v>3056</v>
      </c>
      <c r="B107" s="362" t="s">
        <v>3057</v>
      </c>
      <c r="C107" s="363" t="s">
        <v>3058</v>
      </c>
      <c r="D107" s="362" t="s">
        <v>2936</v>
      </c>
      <c r="E107" s="363" t="s">
        <v>2743</v>
      </c>
      <c r="F107" s="364">
        <v>40611</v>
      </c>
      <c r="G107" s="365">
        <v>1000</v>
      </c>
      <c r="H107" s="367">
        <v>171.9</v>
      </c>
      <c r="I107" s="367">
        <f t="shared" si="1"/>
        <v>828.1</v>
      </c>
      <c r="J107" s="367">
        <v>90</v>
      </c>
    </row>
    <row r="108" spans="1:10" s="368" customFormat="1" ht="18.75" customHeight="1">
      <c r="A108" s="361" t="s">
        <v>3059</v>
      </c>
      <c r="B108" s="362" t="s">
        <v>3060</v>
      </c>
      <c r="C108" s="363" t="s">
        <v>3061</v>
      </c>
      <c r="D108" s="362" t="s">
        <v>2742</v>
      </c>
      <c r="E108" s="363" t="s">
        <v>2743</v>
      </c>
      <c r="F108" s="364">
        <v>40707</v>
      </c>
      <c r="G108" s="365">
        <v>1000</v>
      </c>
      <c r="H108" s="367">
        <v>135</v>
      </c>
      <c r="I108" s="367">
        <f t="shared" si="1"/>
        <v>865</v>
      </c>
      <c r="J108" s="367">
        <v>90</v>
      </c>
    </row>
    <row r="109" spans="1:10" ht="18.75" customHeight="1">
      <c r="A109" s="361" t="s">
        <v>3062</v>
      </c>
      <c r="B109" s="362" t="s">
        <v>3063</v>
      </c>
      <c r="C109" s="363" t="s">
        <v>3064</v>
      </c>
      <c r="D109" s="362" t="s">
        <v>2767</v>
      </c>
      <c r="E109" s="363" t="s">
        <v>2768</v>
      </c>
      <c r="F109" s="364">
        <v>40715</v>
      </c>
      <c r="G109" s="365">
        <v>1000</v>
      </c>
      <c r="H109" s="367">
        <v>475.83</v>
      </c>
      <c r="I109" s="367">
        <f t="shared" si="1"/>
        <v>524.1700000000001</v>
      </c>
      <c r="J109" s="367">
        <v>90</v>
      </c>
    </row>
    <row r="110" spans="1:10" s="368" customFormat="1" ht="18.75" customHeight="1">
      <c r="A110" s="361" t="s">
        <v>3065</v>
      </c>
      <c r="B110" s="362" t="s">
        <v>3066</v>
      </c>
      <c r="C110" s="363" t="s">
        <v>3067</v>
      </c>
      <c r="D110" s="362" t="s">
        <v>2753</v>
      </c>
      <c r="E110" s="363" t="s">
        <v>2743</v>
      </c>
      <c r="F110" s="364">
        <v>40715</v>
      </c>
      <c r="G110" s="365">
        <v>950</v>
      </c>
      <c r="H110" s="367">
        <v>375.44</v>
      </c>
      <c r="I110" s="367">
        <f t="shared" si="1"/>
        <v>574.56</v>
      </c>
      <c r="J110" s="367">
        <v>85.5</v>
      </c>
    </row>
    <row r="111" spans="1:10" ht="18.75" customHeight="1">
      <c r="A111" s="361" t="s">
        <v>3068</v>
      </c>
      <c r="B111" s="362" t="s">
        <v>3069</v>
      </c>
      <c r="C111" s="363" t="s">
        <v>3070</v>
      </c>
      <c r="D111" s="362" t="s">
        <v>2791</v>
      </c>
      <c r="E111" s="363" t="s">
        <v>2743</v>
      </c>
      <c r="F111" s="364">
        <v>40695</v>
      </c>
      <c r="G111" s="365">
        <v>950</v>
      </c>
      <c r="H111" s="367">
        <v>410.9</v>
      </c>
      <c r="I111" s="367">
        <f t="shared" si="1"/>
        <v>539.1</v>
      </c>
      <c r="J111" s="367">
        <v>85.5</v>
      </c>
    </row>
    <row r="112" spans="1:10" ht="18.75" customHeight="1">
      <c r="A112" s="361" t="s">
        <v>3071</v>
      </c>
      <c r="B112" s="362" t="s">
        <v>3072</v>
      </c>
      <c r="C112" s="363" t="s">
        <v>3073</v>
      </c>
      <c r="D112" s="362" t="s">
        <v>2821</v>
      </c>
      <c r="E112" s="363" t="s">
        <v>2743</v>
      </c>
      <c r="F112" s="364">
        <v>40878</v>
      </c>
      <c r="G112" s="365">
        <v>1300</v>
      </c>
      <c r="H112" s="367">
        <v>214.51000000000002</v>
      </c>
      <c r="I112" s="367">
        <f t="shared" si="1"/>
        <v>1085.49</v>
      </c>
      <c r="J112" s="367">
        <v>98.55</v>
      </c>
    </row>
    <row r="113" spans="1:10" s="368" customFormat="1" ht="18.75" customHeight="1">
      <c r="A113" s="361" t="s">
        <v>3074</v>
      </c>
      <c r="B113" s="362" t="s">
        <v>3075</v>
      </c>
      <c r="C113" s="363" t="s">
        <v>3076</v>
      </c>
      <c r="D113" s="362" t="s">
        <v>2747</v>
      </c>
      <c r="E113" s="363" t="s">
        <v>2743</v>
      </c>
      <c r="F113" s="364">
        <v>40878</v>
      </c>
      <c r="G113" s="365">
        <v>1000</v>
      </c>
      <c r="H113" s="369">
        <v>194.95</v>
      </c>
      <c r="I113" s="367">
        <f t="shared" si="1"/>
        <v>805.05</v>
      </c>
      <c r="J113" s="367">
        <v>90</v>
      </c>
    </row>
    <row r="114" spans="1:10" s="368" customFormat="1" ht="18.75" customHeight="1">
      <c r="A114" s="361" t="s">
        <v>3077</v>
      </c>
      <c r="B114" s="362" t="s">
        <v>3078</v>
      </c>
      <c r="C114" s="363" t="s">
        <v>3079</v>
      </c>
      <c r="D114" s="362" t="s">
        <v>230</v>
      </c>
      <c r="E114" s="363" t="s">
        <v>2743</v>
      </c>
      <c r="F114" s="364">
        <v>41163</v>
      </c>
      <c r="G114" s="365">
        <v>2500</v>
      </c>
      <c r="H114" s="367">
        <v>325</v>
      </c>
      <c r="I114" s="367">
        <f t="shared" si="1"/>
        <v>2175</v>
      </c>
      <c r="J114" s="367">
        <v>98.55</v>
      </c>
    </row>
    <row r="115" spans="1:10" ht="18.75" customHeight="1">
      <c r="A115" s="361" t="s">
        <v>3080</v>
      </c>
      <c r="B115" s="362" t="s">
        <v>3081</v>
      </c>
      <c r="C115" s="363" t="s">
        <v>3082</v>
      </c>
      <c r="D115" s="362" t="s">
        <v>2821</v>
      </c>
      <c r="E115" s="363" t="s">
        <v>2743</v>
      </c>
      <c r="F115" s="364">
        <v>40695</v>
      </c>
      <c r="G115" s="365">
        <v>1300</v>
      </c>
      <c r="H115" s="369">
        <v>503.02</v>
      </c>
      <c r="I115" s="367">
        <f t="shared" si="1"/>
        <v>796.98</v>
      </c>
      <c r="J115" s="367">
        <v>98.55</v>
      </c>
    </row>
    <row r="116" spans="1:10" ht="18.75" customHeight="1">
      <c r="A116" s="361" t="s">
        <v>3083</v>
      </c>
      <c r="B116" s="362" t="s">
        <v>3084</v>
      </c>
      <c r="C116" s="363" t="s">
        <v>3085</v>
      </c>
      <c r="D116" s="362" t="s">
        <v>482</v>
      </c>
      <c r="E116" s="363" t="s">
        <v>2743</v>
      </c>
      <c r="F116" s="364">
        <v>40710</v>
      </c>
      <c r="G116" s="365">
        <v>1258.06</v>
      </c>
      <c r="H116" s="367">
        <v>162.29000000000002</v>
      </c>
      <c r="I116" s="367">
        <f t="shared" si="1"/>
        <v>1095.77</v>
      </c>
      <c r="J116" s="367">
        <v>98.55</v>
      </c>
    </row>
    <row r="117" spans="1:10" ht="18.75" customHeight="1">
      <c r="A117" s="361" t="s">
        <v>3086</v>
      </c>
      <c r="B117" s="362" t="s">
        <v>3087</v>
      </c>
      <c r="C117" s="363" t="s">
        <v>3088</v>
      </c>
      <c r="D117" s="362" t="s">
        <v>2747</v>
      </c>
      <c r="E117" s="363" t="s">
        <v>2743</v>
      </c>
      <c r="F117" s="364">
        <v>40695</v>
      </c>
      <c r="G117" s="365">
        <v>967.74</v>
      </c>
      <c r="H117" s="367">
        <v>390.39</v>
      </c>
      <c r="I117" s="367">
        <f t="shared" si="1"/>
        <v>577.35</v>
      </c>
      <c r="J117" s="367">
        <v>87.1</v>
      </c>
    </row>
    <row r="118" spans="1:10" ht="18.75" customHeight="1">
      <c r="A118" s="361" t="s">
        <v>3089</v>
      </c>
      <c r="B118" s="362" t="s">
        <v>3090</v>
      </c>
      <c r="C118" s="363" t="s">
        <v>3091</v>
      </c>
      <c r="D118" s="362" t="s">
        <v>2753</v>
      </c>
      <c r="E118" s="363" t="s">
        <v>2743</v>
      </c>
      <c r="F118" s="364">
        <v>40715</v>
      </c>
      <c r="G118" s="365">
        <v>950</v>
      </c>
      <c r="H118" s="369">
        <v>608.88</v>
      </c>
      <c r="I118" s="367">
        <f t="shared" si="1"/>
        <v>341.12</v>
      </c>
      <c r="J118" s="367">
        <v>85.5</v>
      </c>
    </row>
    <row r="119" spans="1:10" ht="18.75" customHeight="1">
      <c r="A119" s="361" t="s">
        <v>3092</v>
      </c>
      <c r="B119" s="362" t="s">
        <v>3093</v>
      </c>
      <c r="C119" s="363" t="s">
        <v>3094</v>
      </c>
      <c r="D119" s="362" t="s">
        <v>3015</v>
      </c>
      <c r="E119" s="363" t="s">
        <v>2743</v>
      </c>
      <c r="F119" s="364">
        <v>41163</v>
      </c>
      <c r="G119" s="365">
        <v>1666.67</v>
      </c>
      <c r="H119" s="369">
        <v>216.67</v>
      </c>
      <c r="I119" s="367">
        <f t="shared" si="1"/>
        <v>1450</v>
      </c>
      <c r="J119" s="367">
        <v>98.55</v>
      </c>
    </row>
    <row r="120" spans="1:10" ht="18.75" customHeight="1">
      <c r="A120" s="361" t="s">
        <v>3095</v>
      </c>
      <c r="B120" s="362" t="s">
        <v>3096</v>
      </c>
      <c r="C120" s="363" t="s">
        <v>3097</v>
      </c>
      <c r="D120" s="362" t="s">
        <v>2791</v>
      </c>
      <c r="E120" s="363" t="s">
        <v>2743</v>
      </c>
      <c r="F120" s="364">
        <v>40695</v>
      </c>
      <c r="G120" s="365">
        <v>950</v>
      </c>
      <c r="H120" s="367">
        <v>123.5</v>
      </c>
      <c r="I120" s="367">
        <f t="shared" si="1"/>
        <v>826.5</v>
      </c>
      <c r="J120" s="367">
        <v>85.5</v>
      </c>
    </row>
    <row r="121" spans="1:10" ht="18.75" customHeight="1">
      <c r="A121" s="361" t="s">
        <v>3098</v>
      </c>
      <c r="B121" s="362" t="s">
        <v>3099</v>
      </c>
      <c r="C121" s="363" t="s">
        <v>3100</v>
      </c>
      <c r="D121" s="362" t="s">
        <v>2753</v>
      </c>
      <c r="E121" s="363" t="s">
        <v>2743</v>
      </c>
      <c r="F121" s="364">
        <v>40715</v>
      </c>
      <c r="G121" s="365">
        <v>950</v>
      </c>
      <c r="H121" s="367">
        <v>459.36</v>
      </c>
      <c r="I121" s="367">
        <f t="shared" si="1"/>
        <v>490.64</v>
      </c>
      <c r="J121" s="367">
        <v>85.5</v>
      </c>
    </row>
    <row r="122" spans="1:10" ht="18.75" customHeight="1">
      <c r="A122" s="361" t="s">
        <v>3101</v>
      </c>
      <c r="B122" s="362" t="s">
        <v>3102</v>
      </c>
      <c r="C122" s="363" t="s">
        <v>3103</v>
      </c>
      <c r="D122" s="362" t="s">
        <v>2936</v>
      </c>
      <c r="E122" s="363" t="s">
        <v>2743</v>
      </c>
      <c r="F122" s="364">
        <v>40611</v>
      </c>
      <c r="G122" s="365">
        <v>1000</v>
      </c>
      <c r="H122" s="367">
        <v>697.45</v>
      </c>
      <c r="I122" s="367">
        <f t="shared" si="1"/>
        <v>302.54999999999995</v>
      </c>
      <c r="J122" s="367">
        <v>90</v>
      </c>
    </row>
    <row r="123" spans="1:10" ht="18.75" customHeight="1">
      <c r="A123" s="361" t="s">
        <v>3104</v>
      </c>
      <c r="B123" s="362" t="s">
        <v>3105</v>
      </c>
      <c r="C123" s="363" t="s">
        <v>3106</v>
      </c>
      <c r="D123" s="362" t="s">
        <v>2767</v>
      </c>
      <c r="E123" s="363" t="s">
        <v>2768</v>
      </c>
      <c r="F123" s="364">
        <v>41048</v>
      </c>
      <c r="G123" s="365">
        <v>1000</v>
      </c>
      <c r="H123" s="367">
        <v>130</v>
      </c>
      <c r="I123" s="367">
        <f t="shared" si="1"/>
        <v>870</v>
      </c>
      <c r="J123" s="367">
        <v>90</v>
      </c>
    </row>
    <row r="124" spans="1:10" ht="18.75" customHeight="1">
      <c r="A124" s="361" t="s">
        <v>3107</v>
      </c>
      <c r="B124" s="362" t="s">
        <v>3108</v>
      </c>
      <c r="C124" s="363" t="s">
        <v>3109</v>
      </c>
      <c r="D124" s="362" t="s">
        <v>2936</v>
      </c>
      <c r="E124" s="363" t="s">
        <v>2743</v>
      </c>
      <c r="F124" s="364">
        <v>40611</v>
      </c>
      <c r="G124" s="365">
        <v>1000</v>
      </c>
      <c r="H124" s="367">
        <v>407.5</v>
      </c>
      <c r="I124" s="367">
        <f t="shared" si="1"/>
        <v>592.5</v>
      </c>
      <c r="J124" s="367">
        <v>90</v>
      </c>
    </row>
    <row r="125" spans="1:10" ht="18.75" customHeight="1">
      <c r="A125" s="361" t="s">
        <v>3110</v>
      </c>
      <c r="B125" s="362" t="s">
        <v>3111</v>
      </c>
      <c r="C125" s="363" t="s">
        <v>3112</v>
      </c>
      <c r="D125" s="362" t="s">
        <v>2802</v>
      </c>
      <c r="E125" s="363" t="s">
        <v>2743</v>
      </c>
      <c r="F125" s="364">
        <v>40711</v>
      </c>
      <c r="G125" s="365">
        <v>1000</v>
      </c>
      <c r="H125" s="367">
        <v>445</v>
      </c>
      <c r="I125" s="367">
        <f t="shared" si="1"/>
        <v>555</v>
      </c>
      <c r="J125" s="367">
        <v>90</v>
      </c>
    </row>
    <row r="126" spans="1:10" ht="18.75" customHeight="1">
      <c r="A126" s="361" t="s">
        <v>3113</v>
      </c>
      <c r="B126" s="362" t="s">
        <v>3114</v>
      </c>
      <c r="C126" s="363" t="s">
        <v>3115</v>
      </c>
      <c r="D126" s="362" t="s">
        <v>2747</v>
      </c>
      <c r="E126" s="363" t="s">
        <v>2743</v>
      </c>
      <c r="F126" s="364">
        <v>40695</v>
      </c>
      <c r="G126" s="365">
        <v>1000</v>
      </c>
      <c r="H126" s="367">
        <v>287.21999999999997</v>
      </c>
      <c r="I126" s="367">
        <f t="shared" si="1"/>
        <v>712.78</v>
      </c>
      <c r="J126" s="367">
        <v>90</v>
      </c>
    </row>
    <row r="127" spans="1:10" ht="18.75" customHeight="1">
      <c r="A127" s="361" t="s">
        <v>3116</v>
      </c>
      <c r="B127" s="362" t="s">
        <v>3117</v>
      </c>
      <c r="C127" s="363" t="s">
        <v>3118</v>
      </c>
      <c r="D127" s="362" t="s">
        <v>2763</v>
      </c>
      <c r="E127" s="363" t="s">
        <v>2743</v>
      </c>
      <c r="F127" s="364">
        <v>40711</v>
      </c>
      <c r="G127" s="365">
        <v>1300</v>
      </c>
      <c r="H127" s="367">
        <v>167.70000000000002</v>
      </c>
      <c r="I127" s="367">
        <f t="shared" si="1"/>
        <v>1132.3</v>
      </c>
      <c r="J127" s="367">
        <v>98.55</v>
      </c>
    </row>
    <row r="128" spans="1:10" ht="18.75" customHeight="1">
      <c r="A128" s="361" t="s">
        <v>3119</v>
      </c>
      <c r="B128" s="362" t="s">
        <v>3120</v>
      </c>
      <c r="C128" s="363" t="s">
        <v>3121</v>
      </c>
      <c r="D128" s="362" t="s">
        <v>2767</v>
      </c>
      <c r="E128" s="363" t="s">
        <v>2768</v>
      </c>
      <c r="F128" s="364">
        <v>40715</v>
      </c>
      <c r="G128" s="365">
        <v>1000</v>
      </c>
      <c r="H128" s="367">
        <v>130</v>
      </c>
      <c r="I128" s="367">
        <f t="shared" si="1"/>
        <v>870</v>
      </c>
      <c r="J128" s="367">
        <v>90</v>
      </c>
    </row>
    <row r="129" spans="1:10" ht="18.75" customHeight="1">
      <c r="A129" s="361" t="s">
        <v>3122</v>
      </c>
      <c r="B129" s="362" t="s">
        <v>3123</v>
      </c>
      <c r="C129" s="363" t="s">
        <v>3124</v>
      </c>
      <c r="D129" s="362" t="s">
        <v>2802</v>
      </c>
      <c r="E129" s="363" t="s">
        <v>2743</v>
      </c>
      <c r="F129" s="364">
        <v>40707</v>
      </c>
      <c r="G129" s="365">
        <v>1000</v>
      </c>
      <c r="H129" s="367">
        <v>448.89</v>
      </c>
      <c r="I129" s="367">
        <f t="shared" si="1"/>
        <v>551.11</v>
      </c>
      <c r="J129" s="367">
        <v>90</v>
      </c>
    </row>
    <row r="130" spans="1:10" ht="18.75" customHeight="1">
      <c r="A130" s="361" t="s">
        <v>3125</v>
      </c>
      <c r="B130" s="362" t="s">
        <v>3126</v>
      </c>
      <c r="C130" s="363" t="s">
        <v>3127</v>
      </c>
      <c r="D130" s="362" t="s">
        <v>2778</v>
      </c>
      <c r="E130" s="363" t="s">
        <v>2743</v>
      </c>
      <c r="F130" s="364">
        <v>40710</v>
      </c>
      <c r="G130" s="365">
        <v>1000</v>
      </c>
      <c r="H130" s="367">
        <v>130</v>
      </c>
      <c r="I130" s="367">
        <f t="shared" si="1"/>
        <v>870</v>
      </c>
      <c r="J130" s="367">
        <v>90</v>
      </c>
    </row>
    <row r="131" spans="1:10" ht="18.75" customHeight="1">
      <c r="A131" s="361" t="s">
        <v>3128</v>
      </c>
      <c r="B131" s="362" t="s">
        <v>3129</v>
      </c>
      <c r="C131" s="363" t="s">
        <v>3130</v>
      </c>
      <c r="D131" s="362" t="s">
        <v>2778</v>
      </c>
      <c r="E131" s="363" t="s">
        <v>2743</v>
      </c>
      <c r="F131" s="364">
        <v>40534</v>
      </c>
      <c r="G131" s="365">
        <v>1000</v>
      </c>
      <c r="H131" s="367">
        <v>726.6800000000001</v>
      </c>
      <c r="I131" s="367">
        <f t="shared" si="1"/>
        <v>273.31999999999994</v>
      </c>
      <c r="J131" s="367">
        <v>90</v>
      </c>
    </row>
    <row r="132" spans="1:10" ht="18.75" customHeight="1">
      <c r="A132" s="361" t="s">
        <v>3131</v>
      </c>
      <c r="B132" s="362" t="s">
        <v>3132</v>
      </c>
      <c r="C132" s="363" t="s">
        <v>3133</v>
      </c>
      <c r="D132" s="362" t="s">
        <v>2802</v>
      </c>
      <c r="E132" s="363" t="s">
        <v>2743</v>
      </c>
      <c r="F132" s="364">
        <v>40695</v>
      </c>
      <c r="G132" s="365">
        <v>1000</v>
      </c>
      <c r="H132" s="367">
        <v>135.2</v>
      </c>
      <c r="I132" s="367">
        <f t="shared" si="1"/>
        <v>864.8</v>
      </c>
      <c r="J132" s="367">
        <v>90</v>
      </c>
    </row>
    <row r="133" spans="1:10" ht="18.75" customHeight="1">
      <c r="A133" s="361" t="s">
        <v>3134</v>
      </c>
      <c r="B133" s="362" t="s">
        <v>3135</v>
      </c>
      <c r="C133" s="363" t="s">
        <v>3136</v>
      </c>
      <c r="D133" s="362" t="s">
        <v>2742</v>
      </c>
      <c r="E133" s="363" t="s">
        <v>2743</v>
      </c>
      <c r="F133" s="364">
        <v>40707</v>
      </c>
      <c r="G133" s="365">
        <v>1000</v>
      </c>
      <c r="H133" s="367">
        <v>390.3</v>
      </c>
      <c r="I133" s="367">
        <f t="shared" si="1"/>
        <v>609.7</v>
      </c>
      <c r="J133" s="367">
        <v>90</v>
      </c>
    </row>
    <row r="134" spans="1:10" ht="18.75" customHeight="1">
      <c r="A134" s="361" t="s">
        <v>3137</v>
      </c>
      <c r="B134" s="362" t="s">
        <v>3138</v>
      </c>
      <c r="C134" s="363" t="s">
        <v>3139</v>
      </c>
      <c r="D134" s="362" t="s">
        <v>2747</v>
      </c>
      <c r="E134" s="363" t="s">
        <v>2743</v>
      </c>
      <c r="F134" s="364">
        <v>40695</v>
      </c>
      <c r="G134" s="365">
        <v>1000</v>
      </c>
      <c r="H134" s="367">
        <v>185</v>
      </c>
      <c r="I134" s="367">
        <f t="shared" si="1"/>
        <v>815</v>
      </c>
      <c r="J134" s="367">
        <v>90</v>
      </c>
    </row>
    <row r="135" spans="1:10" ht="18.75" customHeight="1">
      <c r="A135" s="361" t="s">
        <v>3140</v>
      </c>
      <c r="B135" s="362" t="s">
        <v>3141</v>
      </c>
      <c r="C135" s="363" t="s">
        <v>3142</v>
      </c>
      <c r="D135" s="362" t="s">
        <v>2763</v>
      </c>
      <c r="E135" s="363" t="s">
        <v>2743</v>
      </c>
      <c r="F135" s="364">
        <v>41043</v>
      </c>
      <c r="G135" s="365">
        <v>1500</v>
      </c>
      <c r="H135" s="367">
        <v>193.5</v>
      </c>
      <c r="I135" s="367">
        <f t="shared" si="1"/>
        <v>1306.5</v>
      </c>
      <c r="J135" s="367">
        <v>98.55</v>
      </c>
    </row>
    <row r="136" spans="1:10" ht="18.75" customHeight="1">
      <c r="A136" s="361" t="s">
        <v>3143</v>
      </c>
      <c r="B136" s="362" t="s">
        <v>3144</v>
      </c>
      <c r="C136" s="363" t="s">
        <v>3145</v>
      </c>
      <c r="D136" s="362" t="s">
        <v>2936</v>
      </c>
      <c r="E136" s="363" t="s">
        <v>2743</v>
      </c>
      <c r="F136" s="364">
        <v>40611</v>
      </c>
      <c r="G136" s="365">
        <v>1000</v>
      </c>
      <c r="H136" s="367">
        <v>163.47</v>
      </c>
      <c r="I136" s="367">
        <f aca="true" t="shared" si="2" ref="I136:I165">(G136-H136)</f>
        <v>836.53</v>
      </c>
      <c r="J136" s="367">
        <v>90</v>
      </c>
    </row>
    <row r="137" spans="1:10" ht="18.75" customHeight="1">
      <c r="A137" s="361" t="s">
        <v>3146</v>
      </c>
      <c r="B137" s="362" t="s">
        <v>3147</v>
      </c>
      <c r="C137" s="363" t="s">
        <v>3148</v>
      </c>
      <c r="D137" s="362" t="s">
        <v>2802</v>
      </c>
      <c r="E137" s="363" t="s">
        <v>2743</v>
      </c>
      <c r="F137" s="364">
        <v>40695</v>
      </c>
      <c r="G137" s="365">
        <v>354.84</v>
      </c>
      <c r="H137" s="367">
        <v>346.77</v>
      </c>
      <c r="I137" s="367">
        <f t="shared" si="2"/>
        <v>8.069999999999993</v>
      </c>
      <c r="J137" s="367">
        <v>67.5</v>
      </c>
    </row>
    <row r="138" spans="1:10" ht="18.75" customHeight="1">
      <c r="A138" s="361" t="s">
        <v>3149</v>
      </c>
      <c r="B138" s="362" t="s">
        <v>3150</v>
      </c>
      <c r="C138" s="363" t="s">
        <v>3151</v>
      </c>
      <c r="D138" s="362" t="s">
        <v>2753</v>
      </c>
      <c r="E138" s="363" t="s">
        <v>2743</v>
      </c>
      <c r="F138" s="364">
        <v>40715</v>
      </c>
      <c r="G138" s="365">
        <v>950</v>
      </c>
      <c r="H138" s="367">
        <v>487.98</v>
      </c>
      <c r="I138" s="367">
        <f t="shared" si="2"/>
        <v>462.02</v>
      </c>
      <c r="J138" s="367">
        <v>85.5</v>
      </c>
    </row>
    <row r="139" spans="1:10" ht="18.75" customHeight="1">
      <c r="A139" s="361" t="s">
        <v>3152</v>
      </c>
      <c r="B139" s="362" t="s">
        <v>3153</v>
      </c>
      <c r="C139" s="363" t="s">
        <v>3154</v>
      </c>
      <c r="D139" s="362" t="s">
        <v>2778</v>
      </c>
      <c r="E139" s="363" t="s">
        <v>2743</v>
      </c>
      <c r="F139" s="364">
        <v>40679</v>
      </c>
      <c r="G139" s="365">
        <v>900</v>
      </c>
      <c r="H139" s="367">
        <v>285</v>
      </c>
      <c r="I139" s="367">
        <f t="shared" si="2"/>
        <v>615</v>
      </c>
      <c r="J139" s="367">
        <v>81</v>
      </c>
    </row>
    <row r="140" spans="1:10" ht="18.75" customHeight="1">
      <c r="A140" s="361" t="s">
        <v>3155</v>
      </c>
      <c r="B140" s="362" t="s">
        <v>3156</v>
      </c>
      <c r="C140" s="363" t="s">
        <v>3157</v>
      </c>
      <c r="D140" s="362" t="s">
        <v>2742</v>
      </c>
      <c r="E140" s="363" t="s">
        <v>2743</v>
      </c>
      <c r="F140" s="364">
        <v>40707</v>
      </c>
      <c r="G140" s="365">
        <v>1000</v>
      </c>
      <c r="H140" s="367">
        <v>464.7</v>
      </c>
      <c r="I140" s="367">
        <f t="shared" si="2"/>
        <v>535.3</v>
      </c>
      <c r="J140" s="367">
        <v>90</v>
      </c>
    </row>
    <row r="141" spans="1:10" ht="18.75" customHeight="1">
      <c r="A141" s="361" t="s">
        <v>3158</v>
      </c>
      <c r="B141" s="362" t="s">
        <v>3159</v>
      </c>
      <c r="C141" s="363" t="s">
        <v>3160</v>
      </c>
      <c r="D141" s="362" t="s">
        <v>2747</v>
      </c>
      <c r="E141" s="363" t="s">
        <v>2743</v>
      </c>
      <c r="F141" s="364">
        <v>40695</v>
      </c>
      <c r="G141" s="365">
        <v>1000</v>
      </c>
      <c r="H141" s="367">
        <v>353</v>
      </c>
      <c r="I141" s="367">
        <f t="shared" si="2"/>
        <v>647</v>
      </c>
      <c r="J141" s="367">
        <v>90</v>
      </c>
    </row>
    <row r="142" spans="1:10" ht="18.75" customHeight="1">
      <c r="A142" s="361" t="s">
        <v>3161</v>
      </c>
      <c r="B142" s="362" t="s">
        <v>3162</v>
      </c>
      <c r="C142" s="363" t="s">
        <v>3163</v>
      </c>
      <c r="D142" s="362" t="s">
        <v>318</v>
      </c>
      <c r="E142" s="363" t="s">
        <v>2768</v>
      </c>
      <c r="F142" s="364">
        <v>41001</v>
      </c>
      <c r="G142" s="365">
        <v>2500</v>
      </c>
      <c r="H142" s="367">
        <v>325</v>
      </c>
      <c r="I142" s="367">
        <f t="shared" si="2"/>
        <v>2175</v>
      </c>
      <c r="J142" s="367">
        <v>98.55</v>
      </c>
    </row>
    <row r="143" spans="1:10" ht="18.75" customHeight="1">
      <c r="A143" s="361" t="s">
        <v>3164</v>
      </c>
      <c r="B143" s="362" t="s">
        <v>3165</v>
      </c>
      <c r="C143" s="363" t="s">
        <v>3166</v>
      </c>
      <c r="D143" s="362" t="s">
        <v>2778</v>
      </c>
      <c r="E143" s="363" t="s">
        <v>2743</v>
      </c>
      <c r="F143" s="364">
        <v>40457</v>
      </c>
      <c r="G143" s="365">
        <v>1000</v>
      </c>
      <c r="H143" s="367">
        <v>172.86</v>
      </c>
      <c r="I143" s="367">
        <f t="shared" si="2"/>
        <v>827.14</v>
      </c>
      <c r="J143" s="367">
        <v>90</v>
      </c>
    </row>
    <row r="144" spans="1:10" ht="18.75" customHeight="1">
      <c r="A144" s="361" t="s">
        <v>3167</v>
      </c>
      <c r="B144" s="362" t="s">
        <v>3168</v>
      </c>
      <c r="C144" s="363" t="s">
        <v>3169</v>
      </c>
      <c r="D144" s="362" t="s">
        <v>2759</v>
      </c>
      <c r="E144" s="363" t="s">
        <v>2743</v>
      </c>
      <c r="F144" s="364">
        <v>40919</v>
      </c>
      <c r="G144" s="365">
        <v>1000</v>
      </c>
      <c r="H144" s="367">
        <v>130</v>
      </c>
      <c r="I144" s="367">
        <f t="shared" si="2"/>
        <v>870</v>
      </c>
      <c r="J144" s="367">
        <v>90</v>
      </c>
    </row>
    <row r="145" spans="1:10" ht="18.75" customHeight="1">
      <c r="A145" s="361" t="s">
        <v>3170</v>
      </c>
      <c r="B145" s="362" t="s">
        <v>3171</v>
      </c>
      <c r="C145" s="363" t="s">
        <v>3172</v>
      </c>
      <c r="D145" s="362" t="s">
        <v>2791</v>
      </c>
      <c r="E145" s="363" t="s">
        <v>2743</v>
      </c>
      <c r="F145" s="364">
        <v>40695</v>
      </c>
      <c r="G145" s="365">
        <v>950</v>
      </c>
      <c r="H145" s="367">
        <v>321.35</v>
      </c>
      <c r="I145" s="367">
        <f t="shared" si="2"/>
        <v>628.65</v>
      </c>
      <c r="J145" s="367">
        <v>85.5</v>
      </c>
    </row>
    <row r="146" spans="1:10" ht="18.75" customHeight="1">
      <c r="A146" s="361" t="s">
        <v>3173</v>
      </c>
      <c r="B146" s="362" t="s">
        <v>3174</v>
      </c>
      <c r="C146" s="363" t="s">
        <v>3175</v>
      </c>
      <c r="D146" s="362" t="s">
        <v>2753</v>
      </c>
      <c r="E146" s="363" t="s">
        <v>2743</v>
      </c>
      <c r="F146" s="364">
        <v>40715</v>
      </c>
      <c r="G146" s="365">
        <v>0</v>
      </c>
      <c r="H146" s="367">
        <v>0</v>
      </c>
      <c r="I146" s="367">
        <f t="shared" si="2"/>
        <v>0</v>
      </c>
      <c r="J146" s="367">
        <v>0</v>
      </c>
    </row>
    <row r="147" spans="1:10" ht="18.75" customHeight="1">
      <c r="A147" s="361" t="s">
        <v>3176</v>
      </c>
      <c r="B147" s="362" t="s">
        <v>3177</v>
      </c>
      <c r="C147" s="363" t="s">
        <v>3178</v>
      </c>
      <c r="D147" s="362" t="s">
        <v>2747</v>
      </c>
      <c r="E147" s="363" t="s">
        <v>2743</v>
      </c>
      <c r="F147" s="364">
        <v>40695</v>
      </c>
      <c r="G147" s="365">
        <v>1000</v>
      </c>
      <c r="H147" s="367">
        <v>321</v>
      </c>
      <c r="I147" s="367">
        <f t="shared" si="2"/>
        <v>679</v>
      </c>
      <c r="J147" s="367">
        <v>90</v>
      </c>
    </row>
    <row r="148" spans="1:10" ht="18.75" customHeight="1">
      <c r="A148" s="361" t="s">
        <v>3179</v>
      </c>
      <c r="B148" s="362" t="s">
        <v>3180</v>
      </c>
      <c r="C148" s="363" t="s">
        <v>3181</v>
      </c>
      <c r="D148" s="362" t="s">
        <v>2802</v>
      </c>
      <c r="E148" s="363" t="s">
        <v>2743</v>
      </c>
      <c r="F148" s="364">
        <v>38306</v>
      </c>
      <c r="G148" s="365">
        <v>390.32</v>
      </c>
      <c r="H148" s="367">
        <v>0</v>
      </c>
      <c r="I148" s="367">
        <f t="shared" si="2"/>
        <v>390.32</v>
      </c>
      <c r="J148" s="367">
        <v>67.5</v>
      </c>
    </row>
    <row r="149" spans="1:10" ht="18.75" customHeight="1">
      <c r="A149" s="361" t="s">
        <v>3182</v>
      </c>
      <c r="B149" s="362" t="s">
        <v>3183</v>
      </c>
      <c r="C149" s="363" t="s">
        <v>3184</v>
      </c>
      <c r="D149" s="362" t="s">
        <v>2753</v>
      </c>
      <c r="E149" s="363" t="s">
        <v>2743</v>
      </c>
      <c r="F149" s="364">
        <v>40715</v>
      </c>
      <c r="G149" s="365">
        <v>520.97</v>
      </c>
      <c r="H149" s="367">
        <v>108.2</v>
      </c>
      <c r="I149" s="367">
        <f t="shared" si="2"/>
        <v>412.77000000000004</v>
      </c>
      <c r="J149" s="367">
        <v>46.89</v>
      </c>
    </row>
    <row r="150" spans="1:10" ht="18.75" customHeight="1">
      <c r="A150" s="361" t="s">
        <v>3185</v>
      </c>
      <c r="B150" s="362" t="s">
        <v>3186</v>
      </c>
      <c r="C150" s="363" t="s">
        <v>3187</v>
      </c>
      <c r="D150" s="362" t="s">
        <v>230</v>
      </c>
      <c r="E150" s="363" t="s">
        <v>2743</v>
      </c>
      <c r="F150" s="364">
        <v>41163</v>
      </c>
      <c r="G150" s="365">
        <v>2500</v>
      </c>
      <c r="H150" s="367">
        <v>322.5</v>
      </c>
      <c r="I150" s="367">
        <f t="shared" si="2"/>
        <v>2177.5</v>
      </c>
      <c r="J150" s="367">
        <v>98.55</v>
      </c>
    </row>
    <row r="151" spans="1:10" ht="18.75" customHeight="1">
      <c r="A151" s="361" t="s">
        <v>3188</v>
      </c>
      <c r="B151" s="362" t="s">
        <v>3189</v>
      </c>
      <c r="C151" s="363" t="s">
        <v>3190</v>
      </c>
      <c r="D151" s="362" t="s">
        <v>2753</v>
      </c>
      <c r="E151" s="363" t="s">
        <v>2743</v>
      </c>
      <c r="F151" s="364">
        <v>40715</v>
      </c>
      <c r="G151" s="365">
        <v>950</v>
      </c>
      <c r="H151" s="367">
        <v>349.54999999999995</v>
      </c>
      <c r="I151" s="367">
        <f t="shared" si="2"/>
        <v>600.45</v>
      </c>
      <c r="J151" s="367">
        <v>85.5</v>
      </c>
    </row>
    <row r="152" spans="1:10" ht="18.75" customHeight="1">
      <c r="A152" s="361" t="s">
        <v>3191</v>
      </c>
      <c r="B152" s="362" t="s">
        <v>3192</v>
      </c>
      <c r="C152" s="363" t="s">
        <v>3193</v>
      </c>
      <c r="D152" s="362" t="s">
        <v>2747</v>
      </c>
      <c r="E152" s="363" t="s">
        <v>2743</v>
      </c>
      <c r="F152" s="364">
        <v>40695</v>
      </c>
      <c r="G152" s="365">
        <v>1000</v>
      </c>
      <c r="H152" s="367">
        <v>137.5</v>
      </c>
      <c r="I152" s="367">
        <f t="shared" si="2"/>
        <v>862.5</v>
      </c>
      <c r="J152" s="367">
        <v>90</v>
      </c>
    </row>
    <row r="153" spans="1:10" ht="18.75" customHeight="1">
      <c r="A153" s="361" t="s">
        <v>3194</v>
      </c>
      <c r="B153" s="362" t="s">
        <v>3195</v>
      </c>
      <c r="C153" s="363" t="s">
        <v>3196</v>
      </c>
      <c r="D153" s="362" t="s">
        <v>2753</v>
      </c>
      <c r="E153" s="363" t="s">
        <v>2743</v>
      </c>
      <c r="F153" s="364">
        <v>40715</v>
      </c>
      <c r="G153" s="365">
        <v>950</v>
      </c>
      <c r="H153" s="367">
        <v>158.5</v>
      </c>
      <c r="I153" s="367">
        <f t="shared" si="2"/>
        <v>791.5</v>
      </c>
      <c r="J153" s="367">
        <v>85.5</v>
      </c>
    </row>
    <row r="154" spans="1:10" ht="18.75" customHeight="1">
      <c r="A154" s="361" t="s">
        <v>3197</v>
      </c>
      <c r="B154" s="362" t="s">
        <v>3198</v>
      </c>
      <c r="C154" s="363" t="s">
        <v>3199</v>
      </c>
      <c r="D154" s="362" t="s">
        <v>2753</v>
      </c>
      <c r="E154" s="363" t="s">
        <v>2743</v>
      </c>
      <c r="F154" s="364">
        <v>40715</v>
      </c>
      <c r="G154" s="365">
        <v>950</v>
      </c>
      <c r="H154" s="367">
        <v>125.88</v>
      </c>
      <c r="I154" s="367">
        <f t="shared" si="2"/>
        <v>824.12</v>
      </c>
      <c r="J154" s="367">
        <v>85.5</v>
      </c>
    </row>
    <row r="155" spans="1:10" ht="18.75" customHeight="1">
      <c r="A155" s="361" t="s">
        <v>3200</v>
      </c>
      <c r="B155" s="362" t="s">
        <v>3201</v>
      </c>
      <c r="C155" s="363" t="s">
        <v>3202</v>
      </c>
      <c r="D155" s="362" t="s">
        <v>2767</v>
      </c>
      <c r="E155" s="363" t="s">
        <v>2768</v>
      </c>
      <c r="F155" s="364">
        <v>40715</v>
      </c>
      <c r="G155" s="365">
        <v>903.23</v>
      </c>
      <c r="H155" s="367">
        <v>417.6</v>
      </c>
      <c r="I155" s="367">
        <f t="shared" si="2"/>
        <v>485.63</v>
      </c>
      <c r="J155" s="367">
        <v>81.29</v>
      </c>
    </row>
    <row r="156" spans="1:10" ht="18.75" customHeight="1">
      <c r="A156" s="361" t="s">
        <v>3203</v>
      </c>
      <c r="B156" s="362" t="s">
        <v>3204</v>
      </c>
      <c r="C156" s="363" t="s">
        <v>3205</v>
      </c>
      <c r="D156" s="362" t="s">
        <v>1671</v>
      </c>
      <c r="E156" s="363" t="s">
        <v>2743</v>
      </c>
      <c r="F156" s="364">
        <v>40715</v>
      </c>
      <c r="G156" s="365">
        <v>950</v>
      </c>
      <c r="H156" s="367">
        <v>339.53999999999996</v>
      </c>
      <c r="I156" s="367">
        <f t="shared" si="2"/>
        <v>610.46</v>
      </c>
      <c r="J156" s="367">
        <v>85.5</v>
      </c>
    </row>
    <row r="157" spans="1:10" ht="18.75" customHeight="1">
      <c r="A157" s="361" t="s">
        <v>3206</v>
      </c>
      <c r="B157" s="362" t="s">
        <v>3207</v>
      </c>
      <c r="C157" s="363" t="s">
        <v>3208</v>
      </c>
      <c r="D157" s="362" t="s">
        <v>2753</v>
      </c>
      <c r="E157" s="363" t="s">
        <v>2743</v>
      </c>
      <c r="F157" s="364">
        <v>40715</v>
      </c>
      <c r="G157" s="365">
        <v>950</v>
      </c>
      <c r="H157" s="367">
        <v>128.5</v>
      </c>
      <c r="I157" s="367">
        <f t="shared" si="2"/>
        <v>821.5</v>
      </c>
      <c r="J157" s="367">
        <v>85.5</v>
      </c>
    </row>
    <row r="158" spans="1:10" ht="18.75" customHeight="1">
      <c r="A158" s="361" t="s">
        <v>3209</v>
      </c>
      <c r="B158" s="362" t="s">
        <v>3210</v>
      </c>
      <c r="C158" s="363" t="s">
        <v>3211</v>
      </c>
      <c r="D158" s="362" t="s">
        <v>2753</v>
      </c>
      <c r="E158" s="363" t="s">
        <v>2743</v>
      </c>
      <c r="F158" s="364">
        <v>40715</v>
      </c>
      <c r="G158" s="365">
        <v>950</v>
      </c>
      <c r="H158" s="367">
        <v>155.88</v>
      </c>
      <c r="I158" s="367">
        <f t="shared" si="2"/>
        <v>794.12</v>
      </c>
      <c r="J158" s="367">
        <v>85.5</v>
      </c>
    </row>
    <row r="159" spans="1:10" ht="18.75" customHeight="1">
      <c r="A159" s="361" t="s">
        <v>3212</v>
      </c>
      <c r="B159" s="362" t="s">
        <v>3213</v>
      </c>
      <c r="C159" s="363" t="s">
        <v>3214</v>
      </c>
      <c r="D159" s="362" t="s">
        <v>2753</v>
      </c>
      <c r="E159" s="363" t="s">
        <v>2743</v>
      </c>
      <c r="F159" s="364">
        <v>40715</v>
      </c>
      <c r="G159" s="365">
        <v>950</v>
      </c>
      <c r="H159" s="367">
        <v>402.22</v>
      </c>
      <c r="I159" s="367">
        <f t="shared" si="2"/>
        <v>547.78</v>
      </c>
      <c r="J159" s="367">
        <v>85.5</v>
      </c>
    </row>
    <row r="160" spans="1:10" ht="18.75" customHeight="1">
      <c r="A160" s="361" t="s">
        <v>3215</v>
      </c>
      <c r="B160" s="362" t="s">
        <v>3216</v>
      </c>
      <c r="C160" s="363" t="s">
        <v>3217</v>
      </c>
      <c r="D160" s="362" t="s">
        <v>2753</v>
      </c>
      <c r="E160" s="363" t="s">
        <v>2743</v>
      </c>
      <c r="F160" s="364">
        <v>40715</v>
      </c>
      <c r="G160" s="365">
        <v>919.35</v>
      </c>
      <c r="H160" s="367">
        <v>408.2</v>
      </c>
      <c r="I160" s="367">
        <f t="shared" si="2"/>
        <v>511.15000000000003</v>
      </c>
      <c r="J160" s="367">
        <v>82.74</v>
      </c>
    </row>
    <row r="161" spans="1:10" ht="18.75" customHeight="1">
      <c r="A161" s="361" t="s">
        <v>3218</v>
      </c>
      <c r="B161" s="362" t="s">
        <v>3219</v>
      </c>
      <c r="C161" s="363" t="s">
        <v>3220</v>
      </c>
      <c r="D161" s="362" t="s">
        <v>182</v>
      </c>
      <c r="E161" s="363" t="s">
        <v>2743</v>
      </c>
      <c r="F161" s="364">
        <v>41061</v>
      </c>
      <c r="G161" s="365">
        <v>3500</v>
      </c>
      <c r="H161" s="367">
        <v>451.15</v>
      </c>
      <c r="I161" s="367">
        <f t="shared" si="2"/>
        <v>3048.85</v>
      </c>
      <c r="J161" s="367">
        <v>98.55</v>
      </c>
    </row>
    <row r="162" spans="1:10" ht="18.75" customHeight="1">
      <c r="A162" s="361" t="s">
        <v>3221</v>
      </c>
      <c r="B162" s="362" t="s">
        <v>3222</v>
      </c>
      <c r="C162" s="363" t="s">
        <v>3223</v>
      </c>
      <c r="D162" s="362" t="s">
        <v>2747</v>
      </c>
      <c r="E162" s="363" t="s">
        <v>2743</v>
      </c>
      <c r="F162" s="364">
        <v>40878</v>
      </c>
      <c r="G162" s="365">
        <v>1000</v>
      </c>
      <c r="H162" s="367">
        <v>128.9</v>
      </c>
      <c r="I162" s="367">
        <f t="shared" si="2"/>
        <v>871.1</v>
      </c>
      <c r="J162" s="367">
        <v>90</v>
      </c>
    </row>
    <row r="163" spans="1:10" ht="18.75" customHeight="1">
      <c r="A163" s="361" t="s">
        <v>3224</v>
      </c>
      <c r="B163" s="362" t="s">
        <v>3225</v>
      </c>
      <c r="C163" s="363" t="s">
        <v>3226</v>
      </c>
      <c r="D163" s="362" t="s">
        <v>2821</v>
      </c>
      <c r="E163" s="363" t="s">
        <v>2743</v>
      </c>
      <c r="F163" s="364">
        <v>40695</v>
      </c>
      <c r="G163" s="365">
        <v>1300</v>
      </c>
      <c r="H163" s="367">
        <v>233.25</v>
      </c>
      <c r="I163" s="367">
        <f t="shared" si="2"/>
        <v>1066.75</v>
      </c>
      <c r="J163" s="367">
        <v>98.55</v>
      </c>
    </row>
    <row r="164" spans="1:10" ht="18.75" customHeight="1">
      <c r="A164" s="361" t="s">
        <v>3227</v>
      </c>
      <c r="B164" s="362" t="s">
        <v>3228</v>
      </c>
      <c r="C164" s="363" t="s">
        <v>3229</v>
      </c>
      <c r="D164" s="362" t="s">
        <v>2802</v>
      </c>
      <c r="E164" s="363" t="s">
        <v>2743</v>
      </c>
      <c r="F164" s="364">
        <v>41061</v>
      </c>
      <c r="G164" s="365">
        <v>1000</v>
      </c>
      <c r="H164" s="367">
        <v>130</v>
      </c>
      <c r="I164" s="367">
        <f t="shared" si="2"/>
        <v>870</v>
      </c>
      <c r="J164" s="367">
        <v>90</v>
      </c>
    </row>
    <row r="165" spans="1:10" ht="18.75" customHeight="1">
      <c r="A165" s="361" t="s">
        <v>3230</v>
      </c>
      <c r="B165" s="362" t="s">
        <v>3231</v>
      </c>
      <c r="C165" s="363" t="s">
        <v>3232</v>
      </c>
      <c r="D165" s="362" t="s">
        <v>2747</v>
      </c>
      <c r="E165" s="363" t="s">
        <v>2743</v>
      </c>
      <c r="F165" s="364">
        <v>40695</v>
      </c>
      <c r="G165" s="365">
        <v>1000</v>
      </c>
      <c r="H165" s="367">
        <v>130</v>
      </c>
      <c r="I165" s="367">
        <f t="shared" si="2"/>
        <v>870</v>
      </c>
      <c r="J165" s="367">
        <v>90</v>
      </c>
    </row>
    <row r="166" spans="1:10" ht="18.75" customHeight="1">
      <c r="A166" s="361" t="s">
        <v>3233</v>
      </c>
      <c r="B166" s="362" t="s">
        <v>3234</v>
      </c>
      <c r="C166" s="363" t="s">
        <v>3235</v>
      </c>
      <c r="D166" s="362" t="s">
        <v>1671</v>
      </c>
      <c r="E166" s="363" t="s">
        <v>2743</v>
      </c>
      <c r="F166" s="364">
        <v>40695</v>
      </c>
      <c r="G166" s="365">
        <v>950</v>
      </c>
      <c r="H166" s="367">
        <v>128.5</v>
      </c>
      <c r="I166" s="367"/>
      <c r="J166" s="367">
        <v>85.5</v>
      </c>
    </row>
    <row r="167" spans="1:10" ht="18.75" customHeight="1">
      <c r="A167" s="361" t="s">
        <v>3236</v>
      </c>
      <c r="B167" s="362" t="s">
        <v>3237</v>
      </c>
      <c r="C167" s="363" t="s">
        <v>3238</v>
      </c>
      <c r="D167" s="362" t="s">
        <v>2821</v>
      </c>
      <c r="E167" s="363" t="s">
        <v>2743</v>
      </c>
      <c r="F167" s="364">
        <v>40695</v>
      </c>
      <c r="G167" s="365">
        <v>1300</v>
      </c>
      <c r="H167" s="367">
        <v>197.25</v>
      </c>
      <c r="I167" s="367"/>
      <c r="J167" s="367">
        <v>98.55</v>
      </c>
    </row>
    <row r="168" spans="1:10" ht="18.75" customHeight="1">
      <c r="A168" s="361" t="s">
        <v>3239</v>
      </c>
      <c r="B168" s="362" t="s">
        <v>3240</v>
      </c>
      <c r="C168" s="363" t="s">
        <v>3241</v>
      </c>
      <c r="D168" s="362" t="s">
        <v>2753</v>
      </c>
      <c r="E168" s="363" t="s">
        <v>2743</v>
      </c>
      <c r="F168" s="364">
        <v>40715</v>
      </c>
      <c r="G168" s="365">
        <v>950</v>
      </c>
      <c r="H168" s="367">
        <v>379.46</v>
      </c>
      <c r="I168" s="367"/>
      <c r="J168" s="367">
        <v>85.5</v>
      </c>
    </row>
    <row r="169" spans="1:10" ht="18.75" customHeight="1">
      <c r="A169" s="361" t="s">
        <v>3242</v>
      </c>
      <c r="B169" s="362" t="s">
        <v>3243</v>
      </c>
      <c r="C169" s="363" t="s">
        <v>3244</v>
      </c>
      <c r="D169" s="362" t="s">
        <v>2759</v>
      </c>
      <c r="E169" s="363" t="s">
        <v>2743</v>
      </c>
      <c r="F169" s="364">
        <v>40695</v>
      </c>
      <c r="G169" s="365">
        <v>0</v>
      </c>
      <c r="H169" s="367">
        <v>0</v>
      </c>
      <c r="I169" s="367"/>
      <c r="J169" s="367"/>
    </row>
    <row r="170" spans="1:10" ht="18.75" customHeight="1">
      <c r="A170" s="361" t="s">
        <v>3245</v>
      </c>
      <c r="B170" s="362" t="s">
        <v>3246</v>
      </c>
      <c r="C170" s="363" t="s">
        <v>3247</v>
      </c>
      <c r="D170" s="362" t="s">
        <v>2778</v>
      </c>
      <c r="E170" s="363" t="s">
        <v>2743</v>
      </c>
      <c r="F170" s="364">
        <v>40534</v>
      </c>
      <c r="G170" s="365">
        <v>1000</v>
      </c>
      <c r="H170" s="367">
        <v>165.97</v>
      </c>
      <c r="I170" s="367"/>
      <c r="J170" s="367">
        <v>90</v>
      </c>
    </row>
    <row r="171" spans="1:10" ht="18.75" customHeight="1">
      <c r="A171" s="361" t="s">
        <v>3248</v>
      </c>
      <c r="B171" s="362" t="s">
        <v>3249</v>
      </c>
      <c r="C171" s="363" t="s">
        <v>3250</v>
      </c>
      <c r="D171" s="362" t="s">
        <v>2936</v>
      </c>
      <c r="E171" s="363" t="s">
        <v>2743</v>
      </c>
      <c r="F171" s="364">
        <v>40611</v>
      </c>
      <c r="G171" s="365">
        <v>1000</v>
      </c>
      <c r="H171" s="367">
        <v>170.38</v>
      </c>
      <c r="I171" s="367"/>
      <c r="J171" s="367">
        <v>90</v>
      </c>
    </row>
    <row r="172" spans="1:10" ht="18.75" customHeight="1">
      <c r="A172" s="361" t="s">
        <v>3251</v>
      </c>
      <c r="B172" s="362" t="s">
        <v>3252</v>
      </c>
      <c r="C172" s="363" t="s">
        <v>3253</v>
      </c>
      <c r="D172" s="362" t="s">
        <v>2747</v>
      </c>
      <c r="E172" s="363" t="s">
        <v>2743</v>
      </c>
      <c r="F172" s="364">
        <v>40695</v>
      </c>
      <c r="G172" s="365">
        <v>1000</v>
      </c>
      <c r="H172" s="367">
        <v>135</v>
      </c>
      <c r="I172" s="367"/>
      <c r="J172" s="367">
        <v>90</v>
      </c>
    </row>
    <row r="173" spans="1:10" ht="18.75" customHeight="1">
      <c r="A173" s="361" t="s">
        <v>3254</v>
      </c>
      <c r="B173" s="362" t="s">
        <v>3255</v>
      </c>
      <c r="C173" s="363" t="s">
        <v>3256</v>
      </c>
      <c r="D173" s="362" t="s">
        <v>2976</v>
      </c>
      <c r="E173" s="363" t="s">
        <v>2743</v>
      </c>
      <c r="F173" s="364">
        <v>41061</v>
      </c>
      <c r="G173" s="365">
        <v>3500</v>
      </c>
      <c r="H173" s="367">
        <v>473.2</v>
      </c>
      <c r="I173" s="367"/>
      <c r="J173" s="367">
        <v>98.55</v>
      </c>
    </row>
    <row r="174" spans="1:10" ht="18.75" customHeight="1">
      <c r="A174" s="361" t="s">
        <v>3257</v>
      </c>
      <c r="B174" s="362" t="s">
        <v>3258</v>
      </c>
      <c r="C174" s="363" t="s">
        <v>3259</v>
      </c>
      <c r="D174" s="362" t="s">
        <v>2857</v>
      </c>
      <c r="E174" s="363" t="s">
        <v>2743</v>
      </c>
      <c r="F174" s="364">
        <v>38200</v>
      </c>
      <c r="G174" s="365">
        <v>1850</v>
      </c>
      <c r="H174" s="367">
        <v>513.6</v>
      </c>
      <c r="I174" s="367"/>
      <c r="J174" s="367">
        <v>98.55</v>
      </c>
    </row>
    <row r="175" spans="1:10" ht="18.75" customHeight="1">
      <c r="A175" s="361" t="s">
        <v>3260</v>
      </c>
      <c r="B175" s="362" t="s">
        <v>3261</v>
      </c>
      <c r="C175" s="363" t="s">
        <v>3262</v>
      </c>
      <c r="D175" s="362" t="s">
        <v>482</v>
      </c>
      <c r="E175" s="363" t="s">
        <v>2743</v>
      </c>
      <c r="F175" s="364">
        <v>40710</v>
      </c>
      <c r="G175" s="365">
        <v>1300</v>
      </c>
      <c r="H175" s="367">
        <v>169</v>
      </c>
      <c r="I175" s="367"/>
      <c r="J175" s="367">
        <v>98.55</v>
      </c>
    </row>
    <row r="176" spans="1:10" ht="18.75" customHeight="1">
      <c r="A176" s="361" t="s">
        <v>3263</v>
      </c>
      <c r="B176" s="362" t="s">
        <v>3264</v>
      </c>
      <c r="C176" s="363" t="s">
        <v>3265</v>
      </c>
      <c r="D176" s="362" t="s">
        <v>2753</v>
      </c>
      <c r="E176" s="363" t="s">
        <v>2743</v>
      </c>
      <c r="F176" s="364">
        <v>40715</v>
      </c>
      <c r="G176" s="365">
        <v>950</v>
      </c>
      <c r="H176" s="367">
        <v>421.34000000000003</v>
      </c>
      <c r="I176" s="367"/>
      <c r="J176" s="367">
        <v>85.5</v>
      </c>
    </row>
    <row r="177" spans="1:10" s="353" customFormat="1" ht="30.75" customHeight="1">
      <c r="A177" s="469" t="s">
        <v>148</v>
      </c>
      <c r="B177" s="469"/>
      <c r="C177" s="469"/>
      <c r="D177" s="469"/>
      <c r="E177" s="469"/>
      <c r="F177" s="370"/>
      <c r="G177" s="371">
        <f>SUM(G8:G165)</f>
        <v>192808.91</v>
      </c>
      <c r="H177" s="371">
        <f>SUM(H8:H165)</f>
        <v>39931.28000000001</v>
      </c>
      <c r="I177" s="371">
        <f>SUM(I8:I165)</f>
        <v>152877.63000000003</v>
      </c>
      <c r="J177" s="371">
        <f>SUM(J8:J165)</f>
        <v>14179.859999999993</v>
      </c>
    </row>
  </sheetData>
  <sheetProtection/>
  <mergeCells count="13">
    <mergeCell ref="A3:J3"/>
    <mergeCell ref="C4:G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177:E17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2"/>
  <sheetViews>
    <sheetView view="pageBreakPreview" zoomScale="60" zoomScalePageLayoutView="0" workbookViewId="0" topLeftCell="A1">
      <selection activeCell="H8" sqref="H8"/>
    </sheetView>
  </sheetViews>
  <sheetFormatPr defaultColWidth="11.421875" defaultRowHeight="15"/>
  <cols>
    <col min="1" max="1" width="10.28125" style="391" customWidth="1"/>
    <col min="2" max="2" width="34.00390625" style="392" customWidth="1"/>
    <col min="3" max="3" width="12.140625" style="321" customWidth="1"/>
    <col min="4" max="4" width="21.140625" style="392" customWidth="1"/>
    <col min="5" max="5" width="6.421875" style="321" customWidth="1"/>
    <col min="6" max="6" width="14.7109375" style="391" customWidth="1"/>
    <col min="7" max="7" width="10.7109375" style="391" customWidth="1"/>
    <col min="8" max="8" width="16.57421875" style="391" customWidth="1"/>
    <col min="9" max="9" width="14.57421875" style="391" customWidth="1"/>
    <col min="10" max="10" width="16.8515625" style="391" customWidth="1"/>
    <col min="11" max="11" width="16.57421875" style="391" customWidth="1"/>
    <col min="12" max="16384" width="11.421875" style="293" customWidth="1"/>
  </cols>
  <sheetData>
    <row r="1" spans="1:11" s="377" customFormat="1" ht="14.25" customHeight="1">
      <c r="A1" s="372" t="s">
        <v>1</v>
      </c>
      <c r="B1" s="373"/>
      <c r="C1" s="374"/>
      <c r="D1" s="375"/>
      <c r="E1" s="374"/>
      <c r="F1" s="374"/>
      <c r="G1" s="376"/>
      <c r="J1" s="378"/>
      <c r="K1" s="378"/>
    </row>
    <row r="2" spans="1:11" s="377" customFormat="1" ht="15">
      <c r="A2" s="372" t="s">
        <v>2729</v>
      </c>
      <c r="B2" s="373"/>
      <c r="C2" s="374"/>
      <c r="D2" s="375"/>
      <c r="E2" s="374"/>
      <c r="F2" s="374"/>
      <c r="G2" s="376"/>
      <c r="J2" s="378"/>
      <c r="K2" s="378"/>
    </row>
    <row r="3" spans="1:11" s="377" customFormat="1" ht="12.75" customHeight="1">
      <c r="A3" s="379"/>
      <c r="B3" s="373"/>
      <c r="C3" s="374"/>
      <c r="D3" s="375"/>
      <c r="E3" s="374"/>
      <c r="F3" s="374"/>
      <c r="G3" s="376"/>
      <c r="J3" s="378"/>
      <c r="K3" s="378"/>
    </row>
    <row r="4" spans="1:11" s="354" customFormat="1" ht="41.25" customHeight="1">
      <c r="A4" s="470" t="s">
        <v>4242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</row>
    <row r="5" spans="1:11" s="354" customFormat="1" ht="12.75" customHeight="1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380"/>
    </row>
    <row r="6" spans="1:11" s="377" customFormat="1" ht="15">
      <c r="A6" s="372" t="s">
        <v>4236</v>
      </c>
      <c r="B6" s="373"/>
      <c r="C6" s="379"/>
      <c r="D6" s="381"/>
      <c r="E6" s="379"/>
      <c r="F6" s="382"/>
      <c r="G6" s="382"/>
      <c r="H6" s="374"/>
      <c r="J6" s="378"/>
      <c r="K6" s="378"/>
    </row>
    <row r="7" spans="1:11" s="377" customFormat="1" ht="15">
      <c r="A7" s="383" t="s">
        <v>2731</v>
      </c>
      <c r="B7" s="373"/>
      <c r="C7" s="374"/>
      <c r="D7" s="375"/>
      <c r="E7" s="374"/>
      <c r="F7" s="374"/>
      <c r="G7" s="376"/>
      <c r="J7" s="378"/>
      <c r="K7" s="378"/>
    </row>
    <row r="8" spans="1:11" s="388" customFormat="1" ht="36" customHeight="1">
      <c r="A8" s="384" t="s">
        <v>4237</v>
      </c>
      <c r="B8" s="384" t="s">
        <v>156</v>
      </c>
      <c r="C8" s="385" t="s">
        <v>157</v>
      </c>
      <c r="D8" s="384" t="s">
        <v>158</v>
      </c>
      <c r="E8" s="384" t="s">
        <v>159</v>
      </c>
      <c r="F8" s="385" t="s">
        <v>4238</v>
      </c>
      <c r="G8" s="386" t="s">
        <v>162</v>
      </c>
      <c r="H8" s="386" t="s">
        <v>4239</v>
      </c>
      <c r="I8" s="386" t="s">
        <v>4243</v>
      </c>
      <c r="J8" s="386" t="s">
        <v>4240</v>
      </c>
      <c r="K8" s="387" t="s">
        <v>170</v>
      </c>
    </row>
    <row r="9" spans="1:11" ht="30" customHeight="1">
      <c r="A9" s="322" t="s">
        <v>4103</v>
      </c>
      <c r="B9" s="390" t="s">
        <v>4104</v>
      </c>
      <c r="C9" s="322"/>
      <c r="D9" s="390" t="s">
        <v>3278</v>
      </c>
      <c r="E9" s="322" t="s">
        <v>259</v>
      </c>
      <c r="F9" s="325">
        <v>0</v>
      </c>
      <c r="G9" s="325"/>
      <c r="H9" s="325">
        <f aca="true" t="shared" si="0" ref="H9:H72">SUM(F9:G9)</f>
        <v>0</v>
      </c>
      <c r="I9" s="325">
        <v>0</v>
      </c>
      <c r="J9" s="325">
        <f aca="true" t="shared" si="1" ref="J9:J72">H9-I9</f>
        <v>0</v>
      </c>
      <c r="K9" s="325"/>
    </row>
    <row r="10" spans="1:11" ht="30" customHeight="1">
      <c r="A10" s="322" t="s">
        <v>3918</v>
      </c>
      <c r="B10" s="390" t="s">
        <v>4241</v>
      </c>
      <c r="C10" s="322"/>
      <c r="D10" s="390" t="s">
        <v>675</v>
      </c>
      <c r="E10" s="322" t="s">
        <v>697</v>
      </c>
      <c r="F10" s="325">
        <v>0</v>
      </c>
      <c r="G10" s="325"/>
      <c r="H10" s="325">
        <f t="shared" si="0"/>
        <v>0</v>
      </c>
      <c r="I10" s="325">
        <v>0</v>
      </c>
      <c r="J10" s="325">
        <f t="shared" si="1"/>
        <v>0</v>
      </c>
      <c r="K10" s="325"/>
    </row>
    <row r="11" spans="1:11" ht="30" customHeight="1">
      <c r="A11" s="322" t="s">
        <v>4105</v>
      </c>
      <c r="B11" s="390" t="s">
        <v>4106</v>
      </c>
      <c r="C11" s="322"/>
      <c r="D11" s="390" t="s">
        <v>3278</v>
      </c>
      <c r="E11" s="322" t="s">
        <v>249</v>
      </c>
      <c r="F11" s="325">
        <v>0</v>
      </c>
      <c r="G11" s="325"/>
      <c r="H11" s="325">
        <f t="shared" si="0"/>
        <v>0</v>
      </c>
      <c r="I11" s="325">
        <v>0</v>
      </c>
      <c r="J11" s="325">
        <f t="shared" si="1"/>
        <v>0</v>
      </c>
      <c r="K11" s="325"/>
    </row>
    <row r="12" spans="1:11" ht="30" customHeight="1">
      <c r="A12" s="322" t="s">
        <v>4198</v>
      </c>
      <c r="B12" s="390" t="s">
        <v>4199</v>
      </c>
      <c r="C12" s="322" t="s">
        <v>4200</v>
      </c>
      <c r="D12" s="390" t="s">
        <v>182</v>
      </c>
      <c r="E12" s="322" t="s">
        <v>508</v>
      </c>
      <c r="F12" s="325">
        <v>2799.43</v>
      </c>
      <c r="G12" s="325"/>
      <c r="H12" s="325">
        <f t="shared" si="0"/>
        <v>2799.43</v>
      </c>
      <c r="I12" s="325">
        <v>121.98</v>
      </c>
      <c r="J12" s="325">
        <f t="shared" si="1"/>
        <v>2677.45</v>
      </c>
      <c r="K12" s="325"/>
    </row>
    <row r="13" spans="1:11" ht="30" customHeight="1">
      <c r="A13" s="322" t="s">
        <v>3266</v>
      </c>
      <c r="B13" s="390" t="s">
        <v>3267</v>
      </c>
      <c r="C13" s="322" t="s">
        <v>3269</v>
      </c>
      <c r="D13" s="390" t="s">
        <v>3268</v>
      </c>
      <c r="E13" s="322" t="s">
        <v>259</v>
      </c>
      <c r="F13" s="325">
        <v>1006.3099999999998</v>
      </c>
      <c r="G13" s="325"/>
      <c r="H13" s="325">
        <f t="shared" si="0"/>
        <v>1006.3099999999998</v>
      </c>
      <c r="I13" s="325">
        <v>54.55</v>
      </c>
      <c r="J13" s="325">
        <f t="shared" si="1"/>
        <v>951.7599999999999</v>
      </c>
      <c r="K13" s="325"/>
    </row>
    <row r="14" spans="1:11" ht="30" customHeight="1">
      <c r="A14" s="322" t="s">
        <v>3270</v>
      </c>
      <c r="B14" s="390" t="s">
        <v>3271</v>
      </c>
      <c r="C14" s="322" t="s">
        <v>3272</v>
      </c>
      <c r="D14" s="390" t="s">
        <v>219</v>
      </c>
      <c r="E14" s="322" t="s">
        <v>259</v>
      </c>
      <c r="F14" s="325">
        <v>1001.18</v>
      </c>
      <c r="G14" s="325"/>
      <c r="H14" s="325">
        <f t="shared" si="0"/>
        <v>1001.18</v>
      </c>
      <c r="I14" s="325">
        <v>304.33</v>
      </c>
      <c r="J14" s="325">
        <f t="shared" si="1"/>
        <v>696.8499999999999</v>
      </c>
      <c r="K14" s="325"/>
    </row>
    <row r="15" spans="1:11" ht="30" customHeight="1">
      <c r="A15" s="322" t="s">
        <v>3273</v>
      </c>
      <c r="B15" s="390" t="s">
        <v>3274</v>
      </c>
      <c r="C15" s="322" t="s">
        <v>3275</v>
      </c>
      <c r="D15" s="390" t="s">
        <v>197</v>
      </c>
      <c r="E15" s="322" t="s">
        <v>259</v>
      </c>
      <c r="F15" s="325">
        <v>1013.1800000000001</v>
      </c>
      <c r="G15" s="325"/>
      <c r="H15" s="325">
        <f t="shared" si="0"/>
        <v>1013.1800000000001</v>
      </c>
      <c r="I15" s="325">
        <v>398.59000000000003</v>
      </c>
      <c r="J15" s="325">
        <f t="shared" si="1"/>
        <v>614.59</v>
      </c>
      <c r="K15" s="325"/>
    </row>
    <row r="16" spans="1:11" ht="30" customHeight="1">
      <c r="A16" s="322" t="s">
        <v>3919</v>
      </c>
      <c r="B16" s="390" t="s">
        <v>3920</v>
      </c>
      <c r="C16" s="322" t="s">
        <v>3922</v>
      </c>
      <c r="D16" s="390" t="s">
        <v>3921</v>
      </c>
      <c r="E16" s="322" t="s">
        <v>3923</v>
      </c>
      <c r="F16" s="325">
        <v>942.47</v>
      </c>
      <c r="G16" s="325"/>
      <c r="H16" s="325">
        <f t="shared" si="0"/>
        <v>942.47</v>
      </c>
      <c r="I16" s="325">
        <v>46.23</v>
      </c>
      <c r="J16" s="325">
        <f t="shared" si="1"/>
        <v>896.24</v>
      </c>
      <c r="K16" s="325"/>
    </row>
    <row r="17" spans="1:11" ht="30" customHeight="1">
      <c r="A17" s="322" t="s">
        <v>3276</v>
      </c>
      <c r="B17" s="390" t="s">
        <v>3277</v>
      </c>
      <c r="C17" s="322" t="s">
        <v>3279</v>
      </c>
      <c r="D17" s="390" t="s">
        <v>3278</v>
      </c>
      <c r="E17" s="322" t="s">
        <v>259</v>
      </c>
      <c r="F17" s="325">
        <v>1012.5600000000001</v>
      </c>
      <c r="G17" s="325"/>
      <c r="H17" s="325">
        <f t="shared" si="0"/>
        <v>1012.5600000000001</v>
      </c>
      <c r="I17" s="325">
        <v>64.78999999999999</v>
      </c>
      <c r="J17" s="325">
        <f t="shared" si="1"/>
        <v>947.7700000000001</v>
      </c>
      <c r="K17" s="325"/>
    </row>
    <row r="18" spans="1:11" ht="30" customHeight="1">
      <c r="A18" s="322" t="s">
        <v>3280</v>
      </c>
      <c r="B18" s="390" t="s">
        <v>3281</v>
      </c>
      <c r="C18" s="322" t="s">
        <v>3282</v>
      </c>
      <c r="D18" s="390" t="s">
        <v>3278</v>
      </c>
      <c r="E18" s="322" t="s">
        <v>259</v>
      </c>
      <c r="F18" s="325">
        <v>750.4300000000001</v>
      </c>
      <c r="G18" s="325"/>
      <c r="H18" s="325">
        <f t="shared" si="0"/>
        <v>750.4300000000001</v>
      </c>
      <c r="I18" s="325">
        <v>44.42</v>
      </c>
      <c r="J18" s="325">
        <f t="shared" si="1"/>
        <v>706.0100000000001</v>
      </c>
      <c r="K18" s="325"/>
    </row>
    <row r="19" spans="1:11" ht="30" customHeight="1">
      <c r="A19" s="322" t="s">
        <v>4060</v>
      </c>
      <c r="B19" s="390" t="s">
        <v>4061</v>
      </c>
      <c r="C19" s="322" t="s">
        <v>4062</v>
      </c>
      <c r="D19" s="390" t="s">
        <v>3921</v>
      </c>
      <c r="E19" s="322" t="s">
        <v>3923</v>
      </c>
      <c r="F19" s="325">
        <v>555</v>
      </c>
      <c r="G19" s="325"/>
      <c r="H19" s="325">
        <f t="shared" si="0"/>
        <v>555</v>
      </c>
      <c r="I19" s="325">
        <v>21.47</v>
      </c>
      <c r="J19" s="325">
        <f t="shared" si="1"/>
        <v>533.53</v>
      </c>
      <c r="K19" s="325"/>
    </row>
    <row r="20" spans="1:11" ht="30" customHeight="1">
      <c r="A20" s="322" t="s">
        <v>3283</v>
      </c>
      <c r="B20" s="390" t="s">
        <v>3284</v>
      </c>
      <c r="C20" s="322" t="s">
        <v>3285</v>
      </c>
      <c r="D20" s="390" t="s">
        <v>3278</v>
      </c>
      <c r="E20" s="322" t="s">
        <v>259</v>
      </c>
      <c r="F20" s="325">
        <v>1017.99</v>
      </c>
      <c r="G20" s="325"/>
      <c r="H20" s="325">
        <f t="shared" si="0"/>
        <v>1017.99</v>
      </c>
      <c r="I20" s="325">
        <v>40.01</v>
      </c>
      <c r="J20" s="325">
        <f t="shared" si="1"/>
        <v>977.98</v>
      </c>
      <c r="K20" s="325"/>
    </row>
    <row r="21" spans="1:11" ht="30" customHeight="1">
      <c r="A21" s="322" t="s">
        <v>3924</v>
      </c>
      <c r="B21" s="390" t="s">
        <v>3925</v>
      </c>
      <c r="C21" s="322" t="s">
        <v>3926</v>
      </c>
      <c r="D21" s="390" t="s">
        <v>482</v>
      </c>
      <c r="E21" s="322" t="s">
        <v>231</v>
      </c>
      <c r="F21" s="325">
        <v>876.9300000000001</v>
      </c>
      <c r="G21" s="325"/>
      <c r="H21" s="325">
        <f t="shared" si="0"/>
        <v>876.9300000000001</v>
      </c>
      <c r="I21" s="325">
        <v>33.72</v>
      </c>
      <c r="J21" s="325">
        <f t="shared" si="1"/>
        <v>843.21</v>
      </c>
      <c r="K21" s="325"/>
    </row>
    <row r="22" spans="1:11" ht="30" customHeight="1">
      <c r="A22" s="322" t="s">
        <v>3286</v>
      </c>
      <c r="B22" s="390" t="s">
        <v>3287</v>
      </c>
      <c r="C22" s="322" t="s">
        <v>3288</v>
      </c>
      <c r="D22" s="390" t="s">
        <v>3278</v>
      </c>
      <c r="E22" s="322" t="s">
        <v>259</v>
      </c>
      <c r="F22" s="325">
        <v>1013.8300000000002</v>
      </c>
      <c r="G22" s="325"/>
      <c r="H22" s="325">
        <f t="shared" si="0"/>
        <v>1013.8300000000002</v>
      </c>
      <c r="I22" s="325">
        <v>39.84</v>
      </c>
      <c r="J22" s="325">
        <f t="shared" si="1"/>
        <v>973.9900000000001</v>
      </c>
      <c r="K22" s="325"/>
    </row>
    <row r="23" spans="1:11" ht="30" customHeight="1">
      <c r="A23" s="322" t="s">
        <v>3289</v>
      </c>
      <c r="B23" s="390" t="s">
        <v>3290</v>
      </c>
      <c r="C23" s="322" t="s">
        <v>3291</v>
      </c>
      <c r="D23" s="390" t="s">
        <v>3278</v>
      </c>
      <c r="E23" s="322" t="s">
        <v>259</v>
      </c>
      <c r="F23" s="325">
        <v>1011.74</v>
      </c>
      <c r="G23" s="325"/>
      <c r="H23" s="325">
        <f t="shared" si="0"/>
        <v>1011.74</v>
      </c>
      <c r="I23" s="325">
        <v>64.75999999999999</v>
      </c>
      <c r="J23" s="325">
        <f t="shared" si="1"/>
        <v>946.98</v>
      </c>
      <c r="K23" s="325"/>
    </row>
    <row r="24" spans="1:11" ht="30" customHeight="1">
      <c r="A24" s="322" t="s">
        <v>3292</v>
      </c>
      <c r="B24" s="390" t="s">
        <v>3293</v>
      </c>
      <c r="C24" s="322" t="s">
        <v>3294</v>
      </c>
      <c r="D24" s="390" t="s">
        <v>3278</v>
      </c>
      <c r="E24" s="322" t="s">
        <v>259</v>
      </c>
      <c r="F24" s="325">
        <v>1013.46</v>
      </c>
      <c r="G24" s="325"/>
      <c r="H24" s="325">
        <f t="shared" si="0"/>
        <v>1013.46</v>
      </c>
      <c r="I24" s="325">
        <v>49.82</v>
      </c>
      <c r="J24" s="325">
        <f t="shared" si="1"/>
        <v>963.64</v>
      </c>
      <c r="K24" s="325"/>
    </row>
    <row r="25" spans="1:11" ht="30" customHeight="1">
      <c r="A25" s="322" t="s">
        <v>3295</v>
      </c>
      <c r="B25" s="390" t="s">
        <v>3296</v>
      </c>
      <c r="C25" s="322" t="s">
        <v>3297</v>
      </c>
      <c r="D25" s="390" t="s">
        <v>197</v>
      </c>
      <c r="E25" s="322" t="s">
        <v>259</v>
      </c>
      <c r="F25" s="325">
        <v>992.9</v>
      </c>
      <c r="G25" s="325"/>
      <c r="H25" s="325">
        <f t="shared" si="0"/>
        <v>992.9</v>
      </c>
      <c r="I25" s="325">
        <v>54</v>
      </c>
      <c r="J25" s="325">
        <f t="shared" si="1"/>
        <v>938.9</v>
      </c>
      <c r="K25" s="325"/>
    </row>
    <row r="26" spans="1:11" ht="30" customHeight="1">
      <c r="A26" s="322" t="s">
        <v>3298</v>
      </c>
      <c r="B26" s="390" t="s">
        <v>3299</v>
      </c>
      <c r="C26" s="322" t="s">
        <v>3300</v>
      </c>
      <c r="D26" s="390" t="s">
        <v>3278</v>
      </c>
      <c r="E26" s="322" t="s">
        <v>259</v>
      </c>
      <c r="F26" s="325">
        <v>1011.74</v>
      </c>
      <c r="G26" s="325"/>
      <c r="H26" s="325">
        <f t="shared" si="0"/>
        <v>1011.74</v>
      </c>
      <c r="I26" s="325">
        <v>39.76</v>
      </c>
      <c r="J26" s="325">
        <f t="shared" si="1"/>
        <v>971.98</v>
      </c>
      <c r="K26" s="325"/>
    </row>
    <row r="27" spans="1:11" ht="30" customHeight="1">
      <c r="A27" s="322" t="s">
        <v>3301</v>
      </c>
      <c r="B27" s="390" t="s">
        <v>3302</v>
      </c>
      <c r="C27" s="322" t="s">
        <v>3304</v>
      </c>
      <c r="D27" s="390" t="s">
        <v>3303</v>
      </c>
      <c r="E27" s="322" t="s">
        <v>434</v>
      </c>
      <c r="F27" s="325">
        <v>1006.52</v>
      </c>
      <c r="G27" s="325"/>
      <c r="H27" s="325">
        <f t="shared" si="0"/>
        <v>1006.52</v>
      </c>
      <c r="I27" s="325">
        <v>45.26</v>
      </c>
      <c r="J27" s="325">
        <f t="shared" si="1"/>
        <v>961.26</v>
      </c>
      <c r="K27" s="325"/>
    </row>
    <row r="28" spans="1:11" ht="30" customHeight="1">
      <c r="A28" s="322" t="s">
        <v>3305</v>
      </c>
      <c r="B28" s="390" t="s">
        <v>3306</v>
      </c>
      <c r="C28" s="322" t="s">
        <v>3307</v>
      </c>
      <c r="D28" s="390" t="s">
        <v>3278</v>
      </c>
      <c r="E28" s="322" t="s">
        <v>259</v>
      </c>
      <c r="F28" s="325">
        <v>1017.99</v>
      </c>
      <c r="G28" s="325"/>
      <c r="H28" s="325">
        <f t="shared" si="0"/>
        <v>1017.99</v>
      </c>
      <c r="I28" s="325">
        <v>40.02</v>
      </c>
      <c r="J28" s="325">
        <f t="shared" si="1"/>
        <v>977.97</v>
      </c>
      <c r="K28" s="325"/>
    </row>
    <row r="29" spans="1:11" ht="30" customHeight="1">
      <c r="A29" s="322" t="s">
        <v>3927</v>
      </c>
      <c r="B29" s="390" t="s">
        <v>3928</v>
      </c>
      <c r="C29" s="322" t="s">
        <v>3929</v>
      </c>
      <c r="D29" s="390" t="s">
        <v>675</v>
      </c>
      <c r="E29" s="322" t="s">
        <v>254</v>
      </c>
      <c r="F29" s="325">
        <v>886.74</v>
      </c>
      <c r="G29" s="325"/>
      <c r="H29" s="325">
        <f t="shared" si="0"/>
        <v>886.74</v>
      </c>
      <c r="I29" s="325">
        <v>402.94</v>
      </c>
      <c r="J29" s="325">
        <f t="shared" si="1"/>
        <v>483.8</v>
      </c>
      <c r="K29" s="325"/>
    </row>
    <row r="30" spans="1:11" ht="30" customHeight="1">
      <c r="A30" s="322" t="s">
        <v>3308</v>
      </c>
      <c r="B30" s="390" t="s">
        <v>3309</v>
      </c>
      <c r="C30" s="322" t="s">
        <v>3310</v>
      </c>
      <c r="D30" s="390" t="s">
        <v>1903</v>
      </c>
      <c r="E30" s="322" t="s">
        <v>259</v>
      </c>
      <c r="F30" s="325">
        <v>994.1300000000001</v>
      </c>
      <c r="G30" s="325"/>
      <c r="H30" s="325">
        <f t="shared" si="0"/>
        <v>994.1300000000001</v>
      </c>
      <c r="I30" s="325">
        <v>39.06</v>
      </c>
      <c r="J30" s="325">
        <f t="shared" si="1"/>
        <v>955.0700000000002</v>
      </c>
      <c r="K30" s="325"/>
    </row>
    <row r="31" spans="1:11" ht="30" customHeight="1">
      <c r="A31" s="322" t="s">
        <v>3311</v>
      </c>
      <c r="B31" s="390" t="s">
        <v>3312</v>
      </c>
      <c r="C31" s="322" t="s">
        <v>3314</v>
      </c>
      <c r="D31" s="390" t="s">
        <v>3313</v>
      </c>
      <c r="E31" s="322" t="s">
        <v>3315</v>
      </c>
      <c r="F31" s="325">
        <v>528.09</v>
      </c>
      <c r="G31" s="325"/>
      <c r="H31" s="325">
        <f t="shared" si="0"/>
        <v>528.09</v>
      </c>
      <c r="I31" s="325">
        <v>20.91</v>
      </c>
      <c r="J31" s="325">
        <f t="shared" si="1"/>
        <v>507.18</v>
      </c>
      <c r="K31" s="325"/>
    </row>
    <row r="32" spans="1:11" ht="30" customHeight="1">
      <c r="A32" s="322" t="s">
        <v>4063</v>
      </c>
      <c r="B32" s="390" t="s">
        <v>4064</v>
      </c>
      <c r="C32" s="322" t="s">
        <v>4065</v>
      </c>
      <c r="D32" s="390" t="s">
        <v>219</v>
      </c>
      <c r="E32" s="322" t="s">
        <v>249</v>
      </c>
      <c r="F32" s="325">
        <v>530.6600000000001</v>
      </c>
      <c r="G32" s="325"/>
      <c r="H32" s="325">
        <f t="shared" si="0"/>
        <v>530.6600000000001</v>
      </c>
      <c r="I32" s="325">
        <v>20.97</v>
      </c>
      <c r="J32" s="325">
        <f t="shared" si="1"/>
        <v>509.69000000000005</v>
      </c>
      <c r="K32" s="325"/>
    </row>
    <row r="33" spans="1:11" ht="30" customHeight="1">
      <c r="A33" s="322" t="s">
        <v>3316</v>
      </c>
      <c r="B33" s="390" t="s">
        <v>3317</v>
      </c>
      <c r="C33" s="322" t="s">
        <v>3318</v>
      </c>
      <c r="D33" s="390" t="s">
        <v>3278</v>
      </c>
      <c r="E33" s="322" t="s">
        <v>259</v>
      </c>
      <c r="F33" s="325">
        <v>1012.5600000000001</v>
      </c>
      <c r="G33" s="325"/>
      <c r="H33" s="325">
        <f t="shared" si="0"/>
        <v>1012.5600000000001</v>
      </c>
      <c r="I33" s="325">
        <v>44.8</v>
      </c>
      <c r="J33" s="325">
        <f t="shared" si="1"/>
        <v>967.7600000000001</v>
      </c>
      <c r="K33" s="325"/>
    </row>
    <row r="34" spans="1:11" ht="30" customHeight="1">
      <c r="A34" s="322" t="s">
        <v>4107</v>
      </c>
      <c r="B34" s="390" t="s">
        <v>4108</v>
      </c>
      <c r="C34" s="322" t="s">
        <v>4109</v>
      </c>
      <c r="D34" s="390" t="s">
        <v>3278</v>
      </c>
      <c r="E34" s="322" t="s">
        <v>259</v>
      </c>
      <c r="F34" s="325">
        <v>592.04</v>
      </c>
      <c r="G34" s="325"/>
      <c r="H34" s="325">
        <f t="shared" si="0"/>
        <v>592.04</v>
      </c>
      <c r="I34" s="325">
        <v>23.33</v>
      </c>
      <c r="J34" s="325">
        <f t="shared" si="1"/>
        <v>568.7099999999999</v>
      </c>
      <c r="K34" s="325"/>
    </row>
    <row r="35" spans="1:11" ht="30" customHeight="1">
      <c r="A35" s="322" t="s">
        <v>3319</v>
      </c>
      <c r="B35" s="390" t="s">
        <v>3320</v>
      </c>
      <c r="C35" s="322" t="s">
        <v>3321</v>
      </c>
      <c r="D35" s="390" t="s">
        <v>3278</v>
      </c>
      <c r="E35" s="322" t="s">
        <v>259</v>
      </c>
      <c r="F35" s="325">
        <v>1012.5600000000001</v>
      </c>
      <c r="G35" s="325"/>
      <c r="H35" s="325">
        <f t="shared" si="0"/>
        <v>1012.5600000000001</v>
      </c>
      <c r="I35" s="325">
        <v>54.8</v>
      </c>
      <c r="J35" s="325">
        <f t="shared" si="1"/>
        <v>957.7600000000001</v>
      </c>
      <c r="K35" s="325"/>
    </row>
    <row r="36" spans="1:11" ht="30" customHeight="1">
      <c r="A36" s="322" t="s">
        <v>4110</v>
      </c>
      <c r="B36" s="390" t="s">
        <v>4111</v>
      </c>
      <c r="C36" s="322" t="s">
        <v>4112</v>
      </c>
      <c r="D36" s="390" t="s">
        <v>219</v>
      </c>
      <c r="E36" s="322" t="s">
        <v>259</v>
      </c>
      <c r="F36" s="325">
        <v>564.35</v>
      </c>
      <c r="G36" s="325"/>
      <c r="H36" s="325">
        <f t="shared" si="0"/>
        <v>564.35</v>
      </c>
      <c r="I36" s="325">
        <v>22.22</v>
      </c>
      <c r="J36" s="325">
        <f t="shared" si="1"/>
        <v>542.13</v>
      </c>
      <c r="K36" s="325"/>
    </row>
    <row r="37" spans="1:11" ht="30" customHeight="1">
      <c r="A37" s="322" t="s">
        <v>4113</v>
      </c>
      <c r="B37" s="390" t="s">
        <v>4114</v>
      </c>
      <c r="C37" s="322" t="s">
        <v>4115</v>
      </c>
      <c r="D37" s="390" t="s">
        <v>3278</v>
      </c>
      <c r="E37" s="322" t="s">
        <v>259</v>
      </c>
      <c r="F37" s="325">
        <v>953.1999999999999</v>
      </c>
      <c r="G37" s="325"/>
      <c r="H37" s="325">
        <f t="shared" si="0"/>
        <v>953.1999999999999</v>
      </c>
      <c r="I37" s="325">
        <v>111.42</v>
      </c>
      <c r="J37" s="325">
        <f t="shared" si="1"/>
        <v>841.78</v>
      </c>
      <c r="K37" s="325"/>
    </row>
    <row r="38" spans="1:11" ht="30" customHeight="1">
      <c r="A38" s="322" t="s">
        <v>3930</v>
      </c>
      <c r="B38" s="390" t="s">
        <v>3931</v>
      </c>
      <c r="C38" s="322" t="s">
        <v>3932</v>
      </c>
      <c r="D38" s="390" t="s">
        <v>3921</v>
      </c>
      <c r="E38" s="322" t="s">
        <v>3923</v>
      </c>
      <c r="F38" s="325">
        <v>949.0600000000002</v>
      </c>
      <c r="G38" s="325"/>
      <c r="H38" s="325">
        <f t="shared" si="0"/>
        <v>949.0600000000002</v>
      </c>
      <c r="I38" s="325">
        <v>46.5</v>
      </c>
      <c r="J38" s="325">
        <f t="shared" si="1"/>
        <v>902.5600000000002</v>
      </c>
      <c r="K38" s="325"/>
    </row>
    <row r="39" spans="1:11" ht="30" customHeight="1">
      <c r="A39" s="322" t="s">
        <v>3894</v>
      </c>
      <c r="B39" s="390" t="s">
        <v>3895</v>
      </c>
      <c r="C39" s="322" t="s">
        <v>3897</v>
      </c>
      <c r="D39" s="390" t="s">
        <v>3896</v>
      </c>
      <c r="E39" s="322" t="s">
        <v>508</v>
      </c>
      <c r="F39" s="325">
        <v>3316.95</v>
      </c>
      <c r="G39" s="325"/>
      <c r="H39" s="325">
        <f t="shared" si="0"/>
        <v>3316.95</v>
      </c>
      <c r="I39" s="325">
        <v>174.64</v>
      </c>
      <c r="J39" s="325">
        <f t="shared" si="1"/>
        <v>3142.31</v>
      </c>
      <c r="K39" s="325"/>
    </row>
    <row r="40" spans="1:11" ht="30" customHeight="1">
      <c r="A40" s="322" t="s">
        <v>3322</v>
      </c>
      <c r="B40" s="390" t="s">
        <v>3323</v>
      </c>
      <c r="C40" s="322" t="s">
        <v>3324</v>
      </c>
      <c r="D40" s="390" t="s">
        <v>3278</v>
      </c>
      <c r="E40" s="322" t="s">
        <v>259</v>
      </c>
      <c r="F40" s="325">
        <v>1012.5600000000001</v>
      </c>
      <c r="G40" s="325"/>
      <c r="H40" s="325">
        <f t="shared" si="0"/>
        <v>1012.5600000000001</v>
      </c>
      <c r="I40" s="325">
        <v>44.8</v>
      </c>
      <c r="J40" s="325">
        <f t="shared" si="1"/>
        <v>967.7600000000001</v>
      </c>
      <c r="K40" s="325"/>
    </row>
    <row r="41" spans="1:11" ht="30" customHeight="1">
      <c r="A41" s="322" t="s">
        <v>3325</v>
      </c>
      <c r="B41" s="390" t="s">
        <v>3326</v>
      </c>
      <c r="C41" s="322" t="s">
        <v>3327</v>
      </c>
      <c r="D41" s="390" t="s">
        <v>3278</v>
      </c>
      <c r="E41" s="322" t="s">
        <v>259</v>
      </c>
      <c r="F41" s="325">
        <v>1014.3300000000002</v>
      </c>
      <c r="G41" s="325"/>
      <c r="H41" s="325">
        <f t="shared" si="0"/>
        <v>1014.3300000000002</v>
      </c>
      <c r="I41" s="325">
        <v>39.87</v>
      </c>
      <c r="J41" s="325">
        <f t="shared" si="1"/>
        <v>974.4600000000002</v>
      </c>
      <c r="K41" s="325"/>
    </row>
    <row r="42" spans="1:11" ht="30" customHeight="1">
      <c r="A42" s="322" t="s">
        <v>3933</v>
      </c>
      <c r="B42" s="390" t="s">
        <v>3934</v>
      </c>
      <c r="C42" s="322" t="s">
        <v>3935</v>
      </c>
      <c r="D42" s="390" t="s">
        <v>675</v>
      </c>
      <c r="E42" s="322" t="s">
        <v>254</v>
      </c>
      <c r="F42" s="325">
        <v>894.8500000000001</v>
      </c>
      <c r="G42" s="325"/>
      <c r="H42" s="325">
        <f t="shared" si="0"/>
        <v>894.8500000000001</v>
      </c>
      <c r="I42" s="325">
        <v>54.66</v>
      </c>
      <c r="J42" s="325">
        <f t="shared" si="1"/>
        <v>840.1900000000002</v>
      </c>
      <c r="K42" s="325"/>
    </row>
    <row r="43" spans="1:11" ht="30" customHeight="1">
      <c r="A43" s="322" t="s">
        <v>3936</v>
      </c>
      <c r="B43" s="390" t="s">
        <v>3937</v>
      </c>
      <c r="C43" s="322" t="s">
        <v>3938</v>
      </c>
      <c r="D43" s="390" t="s">
        <v>3921</v>
      </c>
      <c r="E43" s="322" t="s">
        <v>3923</v>
      </c>
      <c r="F43" s="325">
        <v>951.09</v>
      </c>
      <c r="G43" s="325"/>
      <c r="H43" s="325">
        <f t="shared" si="0"/>
        <v>951.09</v>
      </c>
      <c r="I43" s="325">
        <v>41.58</v>
      </c>
      <c r="J43" s="325">
        <f t="shared" si="1"/>
        <v>909.51</v>
      </c>
      <c r="K43" s="325"/>
    </row>
    <row r="44" spans="1:11" ht="30" customHeight="1">
      <c r="A44" s="322" t="s">
        <v>3328</v>
      </c>
      <c r="B44" s="390" t="s">
        <v>3329</v>
      </c>
      <c r="C44" s="322" t="s">
        <v>3330</v>
      </c>
      <c r="D44" s="390" t="s">
        <v>3278</v>
      </c>
      <c r="E44" s="322" t="s">
        <v>259</v>
      </c>
      <c r="F44" s="325">
        <v>1006.3099999999998</v>
      </c>
      <c r="G44" s="325"/>
      <c r="H44" s="325">
        <f t="shared" si="0"/>
        <v>1006.3099999999998</v>
      </c>
      <c r="I44" s="325">
        <v>39.55</v>
      </c>
      <c r="J44" s="325">
        <f t="shared" si="1"/>
        <v>966.7599999999999</v>
      </c>
      <c r="K44" s="325"/>
    </row>
    <row r="45" spans="1:11" ht="30" customHeight="1">
      <c r="A45" s="322" t="s">
        <v>4116</v>
      </c>
      <c r="B45" s="390" t="s">
        <v>4117</v>
      </c>
      <c r="C45" s="322" t="s">
        <v>4118</v>
      </c>
      <c r="D45" s="390" t="s">
        <v>3278</v>
      </c>
      <c r="E45" s="322" t="s">
        <v>259</v>
      </c>
      <c r="F45" s="325">
        <v>954.63</v>
      </c>
      <c r="G45" s="325"/>
      <c r="H45" s="325">
        <f t="shared" si="0"/>
        <v>954.63</v>
      </c>
      <c r="I45" s="325">
        <v>42.48</v>
      </c>
      <c r="J45" s="325">
        <f t="shared" si="1"/>
        <v>912.15</v>
      </c>
      <c r="K45" s="325"/>
    </row>
    <row r="46" spans="1:11" ht="30" customHeight="1">
      <c r="A46" s="322" t="s">
        <v>3331</v>
      </c>
      <c r="B46" s="390" t="s">
        <v>3332</v>
      </c>
      <c r="C46" s="322" t="s">
        <v>3333</v>
      </c>
      <c r="D46" s="390" t="s">
        <v>3278</v>
      </c>
      <c r="E46" s="322" t="s">
        <v>259</v>
      </c>
      <c r="F46" s="325">
        <v>1006.3099999999998</v>
      </c>
      <c r="G46" s="325"/>
      <c r="H46" s="325">
        <f t="shared" si="0"/>
        <v>1006.3099999999998</v>
      </c>
      <c r="I46" s="325">
        <v>39.55</v>
      </c>
      <c r="J46" s="325">
        <f t="shared" si="1"/>
        <v>966.7599999999999</v>
      </c>
      <c r="K46" s="325"/>
    </row>
    <row r="47" spans="1:11" ht="30" customHeight="1">
      <c r="A47" s="322" t="s">
        <v>3334</v>
      </c>
      <c r="B47" s="390" t="s">
        <v>3335</v>
      </c>
      <c r="C47" s="322" t="s">
        <v>3336</v>
      </c>
      <c r="D47" s="390" t="s">
        <v>3278</v>
      </c>
      <c r="E47" s="322" t="s">
        <v>259</v>
      </c>
      <c r="F47" s="325">
        <v>1011.74</v>
      </c>
      <c r="G47" s="325"/>
      <c r="H47" s="325">
        <f t="shared" si="0"/>
        <v>1011.74</v>
      </c>
      <c r="I47" s="325">
        <v>79.67</v>
      </c>
      <c r="J47" s="325">
        <f t="shared" si="1"/>
        <v>932.07</v>
      </c>
      <c r="K47" s="325"/>
    </row>
    <row r="48" spans="1:11" ht="30" customHeight="1">
      <c r="A48" s="322" t="s">
        <v>3890</v>
      </c>
      <c r="B48" s="390" t="s">
        <v>3335</v>
      </c>
      <c r="C48" s="322" t="s">
        <v>3336</v>
      </c>
      <c r="D48" s="390" t="s">
        <v>3278</v>
      </c>
      <c r="E48" s="322" t="s">
        <v>259</v>
      </c>
      <c r="F48" s="325">
        <v>539.62</v>
      </c>
      <c r="G48" s="325"/>
      <c r="H48" s="325">
        <f t="shared" si="0"/>
        <v>539.62</v>
      </c>
      <c r="I48" s="325">
        <v>21.23</v>
      </c>
      <c r="J48" s="325">
        <f t="shared" si="1"/>
        <v>518.39</v>
      </c>
      <c r="K48" s="325"/>
    </row>
    <row r="49" spans="1:11" ht="30" customHeight="1">
      <c r="A49" s="322" t="s">
        <v>3337</v>
      </c>
      <c r="B49" s="390" t="s">
        <v>3338</v>
      </c>
      <c r="C49" s="322" t="s">
        <v>3340</v>
      </c>
      <c r="D49" s="390" t="s">
        <v>3339</v>
      </c>
      <c r="E49" s="322" t="s">
        <v>259</v>
      </c>
      <c r="F49" s="325">
        <v>1016.5500000000001</v>
      </c>
      <c r="G49" s="325"/>
      <c r="H49" s="325">
        <f t="shared" si="0"/>
        <v>1016.5500000000001</v>
      </c>
      <c r="I49" s="325">
        <v>44.96</v>
      </c>
      <c r="J49" s="325">
        <f t="shared" si="1"/>
        <v>971.59</v>
      </c>
      <c r="K49" s="325"/>
    </row>
    <row r="50" spans="1:11" ht="30" customHeight="1">
      <c r="A50" s="322" t="s">
        <v>3341</v>
      </c>
      <c r="B50" s="390" t="s">
        <v>3342</v>
      </c>
      <c r="C50" s="322" t="s">
        <v>3343</v>
      </c>
      <c r="D50" s="390" t="s">
        <v>3278</v>
      </c>
      <c r="E50" s="322" t="s">
        <v>259</v>
      </c>
      <c r="F50" s="325">
        <v>914.3599999999999</v>
      </c>
      <c r="G50" s="325"/>
      <c r="H50" s="325">
        <f t="shared" si="0"/>
        <v>914.3599999999999</v>
      </c>
      <c r="I50" s="325">
        <v>45.9</v>
      </c>
      <c r="J50" s="325">
        <f t="shared" si="1"/>
        <v>868.4599999999999</v>
      </c>
      <c r="K50" s="325"/>
    </row>
    <row r="51" spans="1:11" ht="30" customHeight="1">
      <c r="A51" s="322" t="s">
        <v>3344</v>
      </c>
      <c r="B51" s="390" t="s">
        <v>3345</v>
      </c>
      <c r="C51" s="322" t="s">
        <v>3346</v>
      </c>
      <c r="D51" s="390" t="s">
        <v>3278</v>
      </c>
      <c r="E51" s="322" t="s">
        <v>259</v>
      </c>
      <c r="F51" s="325">
        <v>1013.1800000000001</v>
      </c>
      <c r="G51" s="325"/>
      <c r="H51" s="325">
        <f t="shared" si="0"/>
        <v>1013.1800000000001</v>
      </c>
      <c r="I51" s="325">
        <v>39.82</v>
      </c>
      <c r="J51" s="325">
        <f t="shared" si="1"/>
        <v>973.36</v>
      </c>
      <c r="K51" s="325"/>
    </row>
    <row r="52" spans="1:11" ht="30" customHeight="1">
      <c r="A52" s="322" t="s">
        <v>3347</v>
      </c>
      <c r="B52" s="390" t="s">
        <v>3348</v>
      </c>
      <c r="C52" s="322" t="s">
        <v>3350</v>
      </c>
      <c r="D52" s="390" t="s">
        <v>3349</v>
      </c>
      <c r="E52" s="322" t="s">
        <v>259</v>
      </c>
      <c r="F52" s="325">
        <v>998.13</v>
      </c>
      <c r="G52" s="325"/>
      <c r="H52" s="325">
        <f t="shared" si="0"/>
        <v>998.13</v>
      </c>
      <c r="I52" s="325">
        <v>39.22</v>
      </c>
      <c r="J52" s="325">
        <f t="shared" si="1"/>
        <v>958.91</v>
      </c>
      <c r="K52" s="325"/>
    </row>
    <row r="53" spans="1:11" ht="30" customHeight="1">
      <c r="A53" s="322" t="s">
        <v>3351</v>
      </c>
      <c r="B53" s="390" t="s">
        <v>3352</v>
      </c>
      <c r="C53" s="322" t="s">
        <v>3353</v>
      </c>
      <c r="D53" s="390" t="s">
        <v>3278</v>
      </c>
      <c r="E53" s="322" t="s">
        <v>259</v>
      </c>
      <c r="F53" s="325">
        <v>1017.99</v>
      </c>
      <c r="G53" s="325"/>
      <c r="H53" s="325">
        <f t="shared" si="0"/>
        <v>1017.99</v>
      </c>
      <c r="I53" s="325">
        <v>40.02</v>
      </c>
      <c r="J53" s="325">
        <f t="shared" si="1"/>
        <v>977.97</v>
      </c>
      <c r="K53" s="325"/>
    </row>
    <row r="54" spans="1:11" ht="30" customHeight="1">
      <c r="A54" s="322" t="s">
        <v>3939</v>
      </c>
      <c r="B54" s="390" t="s">
        <v>3940</v>
      </c>
      <c r="C54" s="322" t="s">
        <v>3941</v>
      </c>
      <c r="D54" s="390" t="s">
        <v>3896</v>
      </c>
      <c r="E54" s="322" t="s">
        <v>508</v>
      </c>
      <c r="F54" s="325">
        <v>2819.06</v>
      </c>
      <c r="G54" s="325"/>
      <c r="H54" s="325">
        <f t="shared" si="0"/>
        <v>2819.06</v>
      </c>
      <c r="I54" s="325">
        <v>133.74</v>
      </c>
      <c r="J54" s="325">
        <f t="shared" si="1"/>
        <v>2685.3199999999997</v>
      </c>
      <c r="K54" s="325"/>
    </row>
    <row r="55" spans="1:11" ht="30" customHeight="1">
      <c r="A55" s="322" t="s">
        <v>3354</v>
      </c>
      <c r="B55" s="390" t="s">
        <v>3355</v>
      </c>
      <c r="C55" s="322" t="s">
        <v>3356</v>
      </c>
      <c r="D55" s="390" t="s">
        <v>3278</v>
      </c>
      <c r="E55" s="322" t="s">
        <v>259</v>
      </c>
      <c r="F55" s="325">
        <v>1006.3099999999998</v>
      </c>
      <c r="G55" s="325"/>
      <c r="H55" s="325">
        <f t="shared" si="0"/>
        <v>1006.3099999999998</v>
      </c>
      <c r="I55" s="325">
        <v>44.55</v>
      </c>
      <c r="J55" s="325">
        <f t="shared" si="1"/>
        <v>961.7599999999999</v>
      </c>
      <c r="K55" s="325"/>
    </row>
    <row r="56" spans="1:11" ht="30" customHeight="1">
      <c r="A56" s="322" t="s">
        <v>3357</v>
      </c>
      <c r="B56" s="390" t="s">
        <v>3358</v>
      </c>
      <c r="C56" s="322" t="s">
        <v>3359</v>
      </c>
      <c r="D56" s="390" t="s">
        <v>3268</v>
      </c>
      <c r="E56" s="322" t="s">
        <v>259</v>
      </c>
      <c r="F56" s="325">
        <v>1017.99</v>
      </c>
      <c r="G56" s="325"/>
      <c r="H56" s="325">
        <f t="shared" si="0"/>
        <v>1017.99</v>
      </c>
      <c r="I56" s="325">
        <v>55.02</v>
      </c>
      <c r="J56" s="325">
        <f t="shared" si="1"/>
        <v>962.97</v>
      </c>
      <c r="K56" s="325"/>
    </row>
    <row r="57" spans="1:11" ht="30" customHeight="1">
      <c r="A57" s="322" t="s">
        <v>4066</v>
      </c>
      <c r="B57" s="390" t="s">
        <v>4067</v>
      </c>
      <c r="C57" s="322" t="s">
        <v>4068</v>
      </c>
      <c r="D57" s="390" t="s">
        <v>3628</v>
      </c>
      <c r="E57" s="322" t="s">
        <v>259</v>
      </c>
      <c r="F57" s="325">
        <v>583.54</v>
      </c>
      <c r="G57" s="325"/>
      <c r="H57" s="325">
        <f t="shared" si="0"/>
        <v>583.54</v>
      </c>
      <c r="I57" s="325">
        <v>22.99</v>
      </c>
      <c r="J57" s="325">
        <f t="shared" si="1"/>
        <v>560.55</v>
      </c>
      <c r="K57" s="325"/>
    </row>
    <row r="58" spans="1:11" ht="30" customHeight="1">
      <c r="A58" s="322" t="s">
        <v>3360</v>
      </c>
      <c r="B58" s="390" t="s">
        <v>3361</v>
      </c>
      <c r="C58" s="322" t="s">
        <v>3362</v>
      </c>
      <c r="D58" s="390" t="s">
        <v>3278</v>
      </c>
      <c r="E58" s="322" t="s">
        <v>259</v>
      </c>
      <c r="F58" s="325">
        <v>1011.74</v>
      </c>
      <c r="G58" s="325"/>
      <c r="H58" s="325">
        <f t="shared" si="0"/>
        <v>1011.74</v>
      </c>
      <c r="I58" s="325">
        <v>44.77</v>
      </c>
      <c r="J58" s="325">
        <f t="shared" si="1"/>
        <v>966.97</v>
      </c>
      <c r="K58" s="325"/>
    </row>
    <row r="59" spans="1:11" ht="30" customHeight="1">
      <c r="A59" s="322" t="s">
        <v>3363</v>
      </c>
      <c r="B59" s="390" t="s">
        <v>3364</v>
      </c>
      <c r="C59" s="322" t="s">
        <v>3366</v>
      </c>
      <c r="D59" s="390" t="s">
        <v>3365</v>
      </c>
      <c r="E59" s="322" t="s">
        <v>966</v>
      </c>
      <c r="F59" s="325">
        <v>792.11</v>
      </c>
      <c r="G59" s="325"/>
      <c r="H59" s="325">
        <f t="shared" si="0"/>
        <v>792.11</v>
      </c>
      <c r="I59" s="325">
        <v>357.67</v>
      </c>
      <c r="J59" s="325">
        <f t="shared" si="1"/>
        <v>434.44</v>
      </c>
      <c r="K59" s="325"/>
    </row>
    <row r="60" spans="1:11" ht="30" customHeight="1">
      <c r="A60" s="322" t="s">
        <v>4119</v>
      </c>
      <c r="B60" s="390" t="s">
        <v>4120</v>
      </c>
      <c r="C60" s="322" t="s">
        <v>4122</v>
      </c>
      <c r="D60" s="390" t="s">
        <v>4121</v>
      </c>
      <c r="E60" s="322" t="s">
        <v>434</v>
      </c>
      <c r="F60" s="325">
        <v>904.83</v>
      </c>
      <c r="G60" s="325"/>
      <c r="H60" s="325">
        <f t="shared" si="0"/>
        <v>904.83</v>
      </c>
      <c r="I60" s="325">
        <v>36.19</v>
      </c>
      <c r="J60" s="325">
        <f t="shared" si="1"/>
        <v>868.6400000000001</v>
      </c>
      <c r="K60" s="325"/>
    </row>
    <row r="61" spans="1:11" ht="30" customHeight="1">
      <c r="A61" s="322" t="s">
        <v>3942</v>
      </c>
      <c r="B61" s="390" t="s">
        <v>3943</v>
      </c>
      <c r="C61" s="322" t="s">
        <v>3944</v>
      </c>
      <c r="D61" s="390" t="s">
        <v>213</v>
      </c>
      <c r="E61" s="322" t="s">
        <v>430</v>
      </c>
      <c r="F61" s="325">
        <v>1080.76</v>
      </c>
      <c r="G61" s="325"/>
      <c r="H61" s="325">
        <f t="shared" si="0"/>
        <v>1080.76</v>
      </c>
      <c r="I61" s="325">
        <v>41.83</v>
      </c>
      <c r="J61" s="325">
        <f t="shared" si="1"/>
        <v>1038.93</v>
      </c>
      <c r="K61" s="325"/>
    </row>
    <row r="62" spans="1:11" ht="30" customHeight="1">
      <c r="A62" s="322" t="s">
        <v>3367</v>
      </c>
      <c r="B62" s="390" t="s">
        <v>3368</v>
      </c>
      <c r="C62" s="322" t="s">
        <v>3369</v>
      </c>
      <c r="D62" s="390" t="s">
        <v>3349</v>
      </c>
      <c r="E62" s="322" t="s">
        <v>259</v>
      </c>
      <c r="F62" s="325">
        <v>998.11</v>
      </c>
      <c r="G62" s="325"/>
      <c r="H62" s="325">
        <f t="shared" si="0"/>
        <v>998.11</v>
      </c>
      <c r="I62" s="325">
        <v>59.22</v>
      </c>
      <c r="J62" s="325">
        <f t="shared" si="1"/>
        <v>938.89</v>
      </c>
      <c r="K62" s="325"/>
    </row>
    <row r="63" spans="1:11" ht="30" customHeight="1">
      <c r="A63" s="322" t="s">
        <v>4201</v>
      </c>
      <c r="B63" s="390" t="s">
        <v>4202</v>
      </c>
      <c r="C63" s="322" t="s">
        <v>4203</v>
      </c>
      <c r="D63" s="390" t="s">
        <v>3896</v>
      </c>
      <c r="E63" s="322" t="s">
        <v>508</v>
      </c>
      <c r="F63" s="325">
        <v>2812.3399999999997</v>
      </c>
      <c r="G63" s="325"/>
      <c r="H63" s="325">
        <f t="shared" si="0"/>
        <v>2812.3399999999997</v>
      </c>
      <c r="I63" s="325">
        <v>122.49</v>
      </c>
      <c r="J63" s="325">
        <f t="shared" si="1"/>
        <v>2689.85</v>
      </c>
      <c r="K63" s="325"/>
    </row>
    <row r="64" spans="1:11" ht="30" customHeight="1">
      <c r="A64" s="322" t="s">
        <v>4233</v>
      </c>
      <c r="B64" s="390" t="s">
        <v>4234</v>
      </c>
      <c r="C64" s="322" t="s">
        <v>4235</v>
      </c>
      <c r="D64" s="390" t="s">
        <v>102</v>
      </c>
      <c r="E64" s="322" t="s">
        <v>1847</v>
      </c>
      <c r="F64" s="325">
        <v>1072</v>
      </c>
      <c r="G64" s="325"/>
      <c r="H64" s="325">
        <f t="shared" si="0"/>
        <v>1072</v>
      </c>
      <c r="I64" s="325">
        <v>41.48</v>
      </c>
      <c r="J64" s="325">
        <f t="shared" si="1"/>
        <v>1030.52</v>
      </c>
      <c r="K64" s="325"/>
    </row>
    <row r="65" spans="1:11" ht="30" customHeight="1">
      <c r="A65" s="322" t="s">
        <v>3945</v>
      </c>
      <c r="B65" s="390" t="s">
        <v>3946</v>
      </c>
      <c r="C65" s="322" t="s">
        <v>3947</v>
      </c>
      <c r="D65" s="390" t="s">
        <v>3896</v>
      </c>
      <c r="E65" s="322" t="s">
        <v>508</v>
      </c>
      <c r="F65" s="325">
        <v>2804.87</v>
      </c>
      <c r="G65" s="325"/>
      <c r="H65" s="325">
        <f t="shared" si="0"/>
        <v>2804.87</v>
      </c>
      <c r="I65" s="325">
        <v>132.19</v>
      </c>
      <c r="J65" s="325">
        <f t="shared" si="1"/>
        <v>2672.68</v>
      </c>
      <c r="K65" s="325"/>
    </row>
    <row r="66" spans="1:11" ht="30" customHeight="1">
      <c r="A66" s="322" t="s">
        <v>3370</v>
      </c>
      <c r="B66" s="390" t="s">
        <v>3371</v>
      </c>
      <c r="C66" s="322" t="s">
        <v>3373</v>
      </c>
      <c r="D66" s="390" t="s">
        <v>3372</v>
      </c>
      <c r="E66" s="322" t="s">
        <v>259</v>
      </c>
      <c r="F66" s="325">
        <v>768.61</v>
      </c>
      <c r="G66" s="325"/>
      <c r="H66" s="325">
        <f t="shared" si="0"/>
        <v>768.61</v>
      </c>
      <c r="I66" s="325">
        <v>30.15</v>
      </c>
      <c r="J66" s="325">
        <f t="shared" si="1"/>
        <v>738.46</v>
      </c>
      <c r="K66" s="325"/>
    </row>
    <row r="67" spans="1:11" ht="30" customHeight="1">
      <c r="A67" s="322" t="s">
        <v>3948</v>
      </c>
      <c r="B67" s="390" t="s">
        <v>3949</v>
      </c>
      <c r="C67" s="322" t="s">
        <v>3950</v>
      </c>
      <c r="D67" s="390" t="s">
        <v>3896</v>
      </c>
      <c r="E67" s="322" t="s">
        <v>508</v>
      </c>
      <c r="F67" s="325">
        <v>2811.67</v>
      </c>
      <c r="G67" s="325"/>
      <c r="H67" s="325">
        <f t="shared" si="0"/>
        <v>2811.67</v>
      </c>
      <c r="I67" s="325">
        <v>1327.2</v>
      </c>
      <c r="J67" s="325">
        <f t="shared" si="1"/>
        <v>1484.47</v>
      </c>
      <c r="K67" s="325"/>
    </row>
    <row r="68" spans="1:11" ht="30" customHeight="1">
      <c r="A68" s="322" t="s">
        <v>4204</v>
      </c>
      <c r="B68" s="390" t="s">
        <v>4205</v>
      </c>
      <c r="C68" s="322" t="s">
        <v>4206</v>
      </c>
      <c r="D68" s="390" t="s">
        <v>3339</v>
      </c>
      <c r="E68" s="322" t="s">
        <v>259</v>
      </c>
      <c r="F68" s="325">
        <v>638.3199999999999</v>
      </c>
      <c r="G68" s="325"/>
      <c r="H68" s="325">
        <f t="shared" si="0"/>
        <v>638.3199999999999</v>
      </c>
      <c r="I68" s="325">
        <v>30.18</v>
      </c>
      <c r="J68" s="325">
        <f t="shared" si="1"/>
        <v>608.14</v>
      </c>
      <c r="K68" s="325"/>
    </row>
    <row r="69" spans="1:11" ht="30" customHeight="1">
      <c r="A69" s="322" t="s">
        <v>3375</v>
      </c>
      <c r="B69" s="390" t="s">
        <v>3376</v>
      </c>
      <c r="C69" s="322" t="s">
        <v>3377</v>
      </c>
      <c r="D69" s="390" t="s">
        <v>197</v>
      </c>
      <c r="E69" s="322" t="s">
        <v>259</v>
      </c>
      <c r="F69" s="325">
        <v>1011.74</v>
      </c>
      <c r="G69" s="325"/>
      <c r="H69" s="325">
        <f t="shared" si="0"/>
        <v>1011.74</v>
      </c>
      <c r="I69" s="325">
        <v>44.77</v>
      </c>
      <c r="J69" s="325">
        <f t="shared" si="1"/>
        <v>966.97</v>
      </c>
      <c r="K69" s="325"/>
    </row>
    <row r="70" spans="1:11" ht="30" customHeight="1">
      <c r="A70" s="322" t="s">
        <v>3378</v>
      </c>
      <c r="B70" s="390" t="s">
        <v>3379</v>
      </c>
      <c r="C70" s="322" t="s">
        <v>3380</v>
      </c>
      <c r="D70" s="390" t="s">
        <v>208</v>
      </c>
      <c r="E70" s="322" t="s">
        <v>249</v>
      </c>
      <c r="F70" s="325">
        <v>850.82</v>
      </c>
      <c r="G70" s="325"/>
      <c r="H70" s="325">
        <f t="shared" si="0"/>
        <v>850.82</v>
      </c>
      <c r="I70" s="325">
        <v>33.6</v>
      </c>
      <c r="J70" s="325">
        <f t="shared" si="1"/>
        <v>817.22</v>
      </c>
      <c r="K70" s="325"/>
    </row>
    <row r="71" spans="1:11" ht="30" customHeight="1">
      <c r="A71" s="322" t="s">
        <v>3403</v>
      </c>
      <c r="B71" s="390" t="s">
        <v>3404</v>
      </c>
      <c r="C71" s="322" t="s">
        <v>3405</v>
      </c>
      <c r="D71" s="390" t="s">
        <v>197</v>
      </c>
      <c r="E71" s="322" t="s">
        <v>259</v>
      </c>
      <c r="F71" s="325">
        <v>1007.75</v>
      </c>
      <c r="G71" s="325"/>
      <c r="H71" s="325">
        <f t="shared" si="0"/>
        <v>1007.75</v>
      </c>
      <c r="I71" s="325">
        <v>54.61</v>
      </c>
      <c r="J71" s="325">
        <f t="shared" si="1"/>
        <v>953.14</v>
      </c>
      <c r="K71" s="325"/>
    </row>
    <row r="72" spans="1:11" ht="30" customHeight="1">
      <c r="A72" s="322" t="s">
        <v>3406</v>
      </c>
      <c r="B72" s="390" t="s">
        <v>3407</v>
      </c>
      <c r="C72" s="322" t="s">
        <v>3408</v>
      </c>
      <c r="D72" s="390" t="s">
        <v>3268</v>
      </c>
      <c r="E72" s="322" t="s">
        <v>259</v>
      </c>
      <c r="F72" s="325">
        <v>1017.4100000000001</v>
      </c>
      <c r="G72" s="325"/>
      <c r="H72" s="325">
        <f t="shared" si="0"/>
        <v>1017.4100000000001</v>
      </c>
      <c r="I72" s="325">
        <v>49.99</v>
      </c>
      <c r="J72" s="325">
        <f t="shared" si="1"/>
        <v>967.4200000000001</v>
      </c>
      <c r="K72" s="325"/>
    </row>
    <row r="73" spans="1:11" ht="30" customHeight="1">
      <c r="A73" s="322" t="s">
        <v>3409</v>
      </c>
      <c r="B73" s="390" t="s">
        <v>3410</v>
      </c>
      <c r="C73" s="322" t="s">
        <v>3411</v>
      </c>
      <c r="D73" s="390" t="s">
        <v>3268</v>
      </c>
      <c r="E73" s="322" t="s">
        <v>259</v>
      </c>
      <c r="F73" s="325">
        <v>1012.5600000000001</v>
      </c>
      <c r="G73" s="325"/>
      <c r="H73" s="325">
        <f aca="true" t="shared" si="2" ref="H73:H136">SUM(F73:G73)</f>
        <v>1012.5600000000001</v>
      </c>
      <c r="I73" s="325">
        <v>49.8</v>
      </c>
      <c r="J73" s="325">
        <f aca="true" t="shared" si="3" ref="J73:J136">H73-I73</f>
        <v>962.7600000000001</v>
      </c>
      <c r="K73" s="325"/>
    </row>
    <row r="74" spans="1:11" ht="30" customHeight="1">
      <c r="A74" s="322" t="s">
        <v>3412</v>
      </c>
      <c r="B74" s="390" t="s">
        <v>3413</v>
      </c>
      <c r="C74" s="322" t="s">
        <v>3414</v>
      </c>
      <c r="D74" s="390" t="s">
        <v>197</v>
      </c>
      <c r="E74" s="322" t="s">
        <v>259</v>
      </c>
      <c r="F74" s="325">
        <v>1012.5600000000001</v>
      </c>
      <c r="G74" s="325"/>
      <c r="H74" s="325">
        <f t="shared" si="2"/>
        <v>1012.5600000000001</v>
      </c>
      <c r="I74" s="325">
        <v>113.6</v>
      </c>
      <c r="J74" s="325">
        <f t="shared" si="3"/>
        <v>898.96</v>
      </c>
      <c r="K74" s="325"/>
    </row>
    <row r="75" spans="1:11" ht="30" customHeight="1">
      <c r="A75" s="322" t="s">
        <v>3955</v>
      </c>
      <c r="B75" s="390" t="s">
        <v>3956</v>
      </c>
      <c r="C75" s="322" t="s">
        <v>3957</v>
      </c>
      <c r="D75" s="390" t="s">
        <v>230</v>
      </c>
      <c r="E75" s="322" t="s">
        <v>269</v>
      </c>
      <c r="F75" s="325">
        <v>846.08</v>
      </c>
      <c r="G75" s="325"/>
      <c r="H75" s="325">
        <f t="shared" si="2"/>
        <v>846.08</v>
      </c>
      <c r="I75" s="325">
        <v>32.69</v>
      </c>
      <c r="J75" s="325">
        <f t="shared" si="3"/>
        <v>813.3900000000001</v>
      </c>
      <c r="K75" s="325"/>
    </row>
    <row r="76" spans="1:11" ht="30" customHeight="1">
      <c r="A76" s="322" t="s">
        <v>4126</v>
      </c>
      <c r="B76" s="390" t="s">
        <v>4127</v>
      </c>
      <c r="C76" s="322" t="s">
        <v>4128</v>
      </c>
      <c r="D76" s="390" t="s">
        <v>3278</v>
      </c>
      <c r="E76" s="322" t="s">
        <v>259</v>
      </c>
      <c r="F76" s="325">
        <v>651.35</v>
      </c>
      <c r="G76" s="325"/>
      <c r="H76" s="325">
        <f t="shared" si="2"/>
        <v>651.35</v>
      </c>
      <c r="I76" s="325">
        <v>25.7</v>
      </c>
      <c r="J76" s="325">
        <f t="shared" si="3"/>
        <v>625.65</v>
      </c>
      <c r="K76" s="325"/>
    </row>
    <row r="77" spans="1:11" ht="30" customHeight="1">
      <c r="A77" s="322" t="s">
        <v>3381</v>
      </c>
      <c r="B77" s="390" t="s">
        <v>3382</v>
      </c>
      <c r="C77" s="322" t="s">
        <v>3383</v>
      </c>
      <c r="D77" s="390" t="s">
        <v>3278</v>
      </c>
      <c r="E77" s="322" t="s">
        <v>259</v>
      </c>
      <c r="F77" s="325">
        <v>1011.74</v>
      </c>
      <c r="G77" s="325"/>
      <c r="H77" s="325">
        <f t="shared" si="2"/>
        <v>1011.74</v>
      </c>
      <c r="I77" s="325">
        <v>54.77</v>
      </c>
      <c r="J77" s="325">
        <f t="shared" si="3"/>
        <v>956.97</v>
      </c>
      <c r="K77" s="325"/>
    </row>
    <row r="78" spans="1:11" ht="30" customHeight="1">
      <c r="A78" s="322" t="s">
        <v>4123</v>
      </c>
      <c r="B78" s="390" t="s">
        <v>4124</v>
      </c>
      <c r="C78" s="322" t="s">
        <v>4125</v>
      </c>
      <c r="D78" s="390" t="s">
        <v>3278</v>
      </c>
      <c r="E78" s="322" t="s">
        <v>259</v>
      </c>
      <c r="F78" s="325">
        <v>940.71</v>
      </c>
      <c r="G78" s="325"/>
      <c r="H78" s="325">
        <f t="shared" si="2"/>
        <v>940.71</v>
      </c>
      <c r="I78" s="325">
        <v>56.93</v>
      </c>
      <c r="J78" s="325">
        <f t="shared" si="3"/>
        <v>883.7800000000001</v>
      </c>
      <c r="K78" s="325"/>
    </row>
    <row r="79" spans="1:11" ht="30" customHeight="1">
      <c r="A79" s="322" t="s">
        <v>3384</v>
      </c>
      <c r="B79" s="390" t="s">
        <v>3385</v>
      </c>
      <c r="C79" s="322" t="s">
        <v>3386</v>
      </c>
      <c r="D79" s="390" t="s">
        <v>3278</v>
      </c>
      <c r="E79" s="322" t="s">
        <v>259</v>
      </c>
      <c r="F79" s="325">
        <v>1011.74</v>
      </c>
      <c r="G79" s="325"/>
      <c r="H79" s="325">
        <f t="shared" si="2"/>
        <v>1011.74</v>
      </c>
      <c r="I79" s="325">
        <v>39.77</v>
      </c>
      <c r="J79" s="325">
        <f t="shared" si="3"/>
        <v>971.97</v>
      </c>
      <c r="K79" s="325"/>
    </row>
    <row r="80" spans="1:11" ht="30" customHeight="1">
      <c r="A80" s="322" t="s">
        <v>3951</v>
      </c>
      <c r="B80" s="390" t="s">
        <v>3952</v>
      </c>
      <c r="C80" s="322" t="s">
        <v>3954</v>
      </c>
      <c r="D80" s="390" t="s">
        <v>3953</v>
      </c>
      <c r="E80" s="322" t="s">
        <v>3923</v>
      </c>
      <c r="F80" s="325">
        <v>953.24</v>
      </c>
      <c r="G80" s="325"/>
      <c r="H80" s="325">
        <f t="shared" si="2"/>
        <v>953.24</v>
      </c>
      <c r="I80" s="325">
        <v>36.67</v>
      </c>
      <c r="J80" s="325">
        <f t="shared" si="3"/>
        <v>916.57</v>
      </c>
      <c r="K80" s="325"/>
    </row>
    <row r="81" spans="1:11" ht="30" customHeight="1">
      <c r="A81" s="322" t="s">
        <v>3387</v>
      </c>
      <c r="B81" s="390" t="s">
        <v>3388</v>
      </c>
      <c r="C81" s="322" t="s">
        <v>3389</v>
      </c>
      <c r="D81" s="390" t="s">
        <v>3278</v>
      </c>
      <c r="E81" s="322" t="s">
        <v>259</v>
      </c>
      <c r="F81" s="325">
        <v>1012.5600000000001</v>
      </c>
      <c r="G81" s="325"/>
      <c r="H81" s="325">
        <f t="shared" si="2"/>
        <v>1012.5600000000001</v>
      </c>
      <c r="I81" s="325">
        <v>49.8</v>
      </c>
      <c r="J81" s="325">
        <f t="shared" si="3"/>
        <v>962.7600000000001</v>
      </c>
      <c r="K81" s="325"/>
    </row>
    <row r="82" spans="1:11" ht="30" customHeight="1">
      <c r="A82" s="322" t="s">
        <v>3390</v>
      </c>
      <c r="B82" s="390" t="s">
        <v>3391</v>
      </c>
      <c r="C82" s="322" t="s">
        <v>3392</v>
      </c>
      <c r="D82" s="390" t="s">
        <v>3268</v>
      </c>
      <c r="E82" s="322" t="s">
        <v>259</v>
      </c>
      <c r="F82" s="325">
        <v>1012.5600000000001</v>
      </c>
      <c r="G82" s="325"/>
      <c r="H82" s="325">
        <f t="shared" si="2"/>
        <v>1012.5600000000001</v>
      </c>
      <c r="I82" s="325">
        <v>54.8</v>
      </c>
      <c r="J82" s="325">
        <f t="shared" si="3"/>
        <v>957.7600000000001</v>
      </c>
      <c r="K82" s="325"/>
    </row>
    <row r="83" spans="1:11" ht="30" customHeight="1">
      <c r="A83" s="322" t="s">
        <v>3393</v>
      </c>
      <c r="B83" s="390" t="s">
        <v>3394</v>
      </c>
      <c r="C83" s="322" t="s">
        <v>3395</v>
      </c>
      <c r="D83" s="390" t="s">
        <v>3268</v>
      </c>
      <c r="E83" s="322" t="s">
        <v>259</v>
      </c>
      <c r="F83" s="325">
        <v>1012.5600000000001</v>
      </c>
      <c r="G83" s="325"/>
      <c r="H83" s="325">
        <f t="shared" si="2"/>
        <v>1012.5600000000001</v>
      </c>
      <c r="I83" s="325">
        <v>44.8</v>
      </c>
      <c r="J83" s="325">
        <f t="shared" si="3"/>
        <v>967.7600000000001</v>
      </c>
      <c r="K83" s="325"/>
    </row>
    <row r="84" spans="1:11" ht="30" customHeight="1">
      <c r="A84" s="322" t="s">
        <v>3396</v>
      </c>
      <c r="B84" s="390" t="s">
        <v>3397</v>
      </c>
      <c r="C84" s="322" t="s">
        <v>3398</v>
      </c>
      <c r="D84" s="390" t="s">
        <v>3278</v>
      </c>
      <c r="E84" s="322" t="s">
        <v>259</v>
      </c>
      <c r="F84" s="325">
        <v>1012.5600000000001</v>
      </c>
      <c r="G84" s="325"/>
      <c r="H84" s="325">
        <f t="shared" si="2"/>
        <v>1012.5600000000001</v>
      </c>
      <c r="I84" s="325">
        <v>49.8</v>
      </c>
      <c r="J84" s="325">
        <f t="shared" si="3"/>
        <v>962.7600000000001</v>
      </c>
      <c r="K84" s="325"/>
    </row>
    <row r="85" spans="1:11" ht="30" customHeight="1">
      <c r="A85" s="322" t="s">
        <v>3399</v>
      </c>
      <c r="B85" s="390" t="s">
        <v>3400</v>
      </c>
      <c r="C85" s="322" t="s">
        <v>3402</v>
      </c>
      <c r="D85" s="390" t="s">
        <v>3401</v>
      </c>
      <c r="E85" s="322" t="s">
        <v>259</v>
      </c>
      <c r="F85" s="325">
        <v>1012.5600000000001</v>
      </c>
      <c r="G85" s="325"/>
      <c r="H85" s="325">
        <f t="shared" si="2"/>
        <v>1012.5600000000001</v>
      </c>
      <c r="I85" s="325">
        <v>54.8</v>
      </c>
      <c r="J85" s="325">
        <f t="shared" si="3"/>
        <v>957.7600000000001</v>
      </c>
      <c r="K85" s="325"/>
    </row>
    <row r="86" spans="1:11" ht="30" customHeight="1">
      <c r="A86" s="322" t="s">
        <v>4129</v>
      </c>
      <c r="B86" s="390" t="s">
        <v>4130</v>
      </c>
      <c r="C86" s="322" t="s">
        <v>4131</v>
      </c>
      <c r="D86" s="390" t="s">
        <v>219</v>
      </c>
      <c r="E86" s="322" t="s">
        <v>259</v>
      </c>
      <c r="F86" s="325">
        <v>889.1899999999999</v>
      </c>
      <c r="G86" s="325"/>
      <c r="H86" s="325">
        <f t="shared" si="2"/>
        <v>889.1899999999999</v>
      </c>
      <c r="I86" s="325">
        <v>34.86</v>
      </c>
      <c r="J86" s="325">
        <f t="shared" si="3"/>
        <v>854.3299999999999</v>
      </c>
      <c r="K86" s="325"/>
    </row>
    <row r="87" spans="1:11" ht="30" customHeight="1">
      <c r="A87" s="322" t="s">
        <v>3415</v>
      </c>
      <c r="B87" s="390" t="s">
        <v>3416</v>
      </c>
      <c r="C87" s="322" t="s">
        <v>3417</v>
      </c>
      <c r="D87" s="390" t="s">
        <v>3278</v>
      </c>
      <c r="E87" s="322" t="s">
        <v>259</v>
      </c>
      <c r="F87" s="325">
        <v>999.0400000000001</v>
      </c>
      <c r="G87" s="325"/>
      <c r="H87" s="325">
        <f t="shared" si="2"/>
        <v>999.0400000000001</v>
      </c>
      <c r="I87" s="325">
        <v>44.26</v>
      </c>
      <c r="J87" s="325">
        <f t="shared" si="3"/>
        <v>954.7800000000001</v>
      </c>
      <c r="K87" s="325"/>
    </row>
    <row r="88" spans="1:11" ht="30" customHeight="1">
      <c r="A88" s="322" t="s">
        <v>4069</v>
      </c>
      <c r="B88" s="390" t="s">
        <v>4070</v>
      </c>
      <c r="C88" s="322" t="s">
        <v>3417</v>
      </c>
      <c r="D88" s="390" t="s">
        <v>3278</v>
      </c>
      <c r="E88" s="322" t="s">
        <v>259</v>
      </c>
      <c r="F88" s="325">
        <v>570.3400000000001</v>
      </c>
      <c r="G88" s="325"/>
      <c r="H88" s="325">
        <f t="shared" si="2"/>
        <v>570.3400000000001</v>
      </c>
      <c r="I88" s="325">
        <v>22.46</v>
      </c>
      <c r="J88" s="325">
        <f t="shared" si="3"/>
        <v>547.8800000000001</v>
      </c>
      <c r="K88" s="325"/>
    </row>
    <row r="89" spans="1:11" ht="30" customHeight="1">
      <c r="A89" s="322" t="s">
        <v>3418</v>
      </c>
      <c r="B89" s="390" t="s">
        <v>3419</v>
      </c>
      <c r="C89" s="322" t="s">
        <v>3420</v>
      </c>
      <c r="D89" s="390" t="s">
        <v>3278</v>
      </c>
      <c r="E89" s="322" t="s">
        <v>259</v>
      </c>
      <c r="F89" s="325">
        <v>1016.2600000000001</v>
      </c>
      <c r="G89" s="325"/>
      <c r="H89" s="325">
        <f t="shared" si="2"/>
        <v>1016.2600000000001</v>
      </c>
      <c r="I89" s="325">
        <v>44.95</v>
      </c>
      <c r="J89" s="325">
        <f t="shared" si="3"/>
        <v>971.3100000000001</v>
      </c>
      <c r="K89" s="325"/>
    </row>
    <row r="90" spans="1:11" ht="30" customHeight="1">
      <c r="A90" s="322" t="s">
        <v>3421</v>
      </c>
      <c r="B90" s="390" t="s">
        <v>3422</v>
      </c>
      <c r="C90" s="322" t="s">
        <v>3423</v>
      </c>
      <c r="D90" s="390" t="s">
        <v>3278</v>
      </c>
      <c r="E90" s="322" t="s">
        <v>259</v>
      </c>
      <c r="F90" s="325">
        <v>1007.75</v>
      </c>
      <c r="G90" s="325"/>
      <c r="H90" s="325">
        <f t="shared" si="2"/>
        <v>1007.75</v>
      </c>
      <c r="I90" s="325">
        <v>44.61</v>
      </c>
      <c r="J90" s="325">
        <f t="shared" si="3"/>
        <v>963.14</v>
      </c>
      <c r="K90" s="325"/>
    </row>
    <row r="91" spans="1:11" ht="30" customHeight="1">
      <c r="A91" s="322" t="s">
        <v>3424</v>
      </c>
      <c r="B91" s="390" t="s">
        <v>3425</v>
      </c>
      <c r="C91" s="322" t="s">
        <v>3426</v>
      </c>
      <c r="D91" s="390" t="s">
        <v>3278</v>
      </c>
      <c r="E91" s="322" t="s">
        <v>259</v>
      </c>
      <c r="F91" s="325">
        <v>947.24</v>
      </c>
      <c r="G91" s="325"/>
      <c r="H91" s="325">
        <f t="shared" si="2"/>
        <v>947.24</v>
      </c>
      <c r="I91" s="325">
        <v>37.19</v>
      </c>
      <c r="J91" s="325">
        <f t="shared" si="3"/>
        <v>910.05</v>
      </c>
      <c r="K91" s="325"/>
    </row>
    <row r="92" spans="1:11" ht="30" customHeight="1">
      <c r="A92" s="322" t="s">
        <v>4132</v>
      </c>
      <c r="B92" s="390" t="s">
        <v>4133</v>
      </c>
      <c r="C92" s="322" t="s">
        <v>3426</v>
      </c>
      <c r="D92" s="390" t="s">
        <v>4134</v>
      </c>
      <c r="E92" s="322" t="s">
        <v>434</v>
      </c>
      <c r="F92" s="325">
        <v>467.36</v>
      </c>
      <c r="G92" s="325"/>
      <c r="H92" s="325">
        <f t="shared" si="2"/>
        <v>467.36</v>
      </c>
      <c r="I92" s="325">
        <v>18.19</v>
      </c>
      <c r="J92" s="325">
        <f t="shared" si="3"/>
        <v>449.17</v>
      </c>
      <c r="K92" s="325"/>
    </row>
    <row r="93" spans="1:11" ht="30" customHeight="1">
      <c r="A93" s="322" t="s">
        <v>3958</v>
      </c>
      <c r="B93" s="390" t="s">
        <v>3959</v>
      </c>
      <c r="C93" s="322" t="s">
        <v>3960</v>
      </c>
      <c r="D93" s="390" t="s">
        <v>675</v>
      </c>
      <c r="E93" s="322" t="s">
        <v>254</v>
      </c>
      <c r="F93" s="325">
        <v>892.8199999999999</v>
      </c>
      <c r="G93" s="325"/>
      <c r="H93" s="325">
        <f t="shared" si="2"/>
        <v>892.8199999999999</v>
      </c>
      <c r="I93" s="325">
        <v>54.31</v>
      </c>
      <c r="J93" s="325">
        <f t="shared" si="3"/>
        <v>838.51</v>
      </c>
      <c r="K93" s="325"/>
    </row>
    <row r="94" spans="1:11" ht="30" customHeight="1">
      <c r="A94" s="322" t="s">
        <v>3961</v>
      </c>
      <c r="B94" s="390" t="s">
        <v>3962</v>
      </c>
      <c r="C94" s="322" t="s">
        <v>3963</v>
      </c>
      <c r="D94" s="390" t="s">
        <v>675</v>
      </c>
      <c r="E94" s="322" t="s">
        <v>254</v>
      </c>
      <c r="F94" s="325">
        <v>815.56</v>
      </c>
      <c r="G94" s="325"/>
      <c r="H94" s="325">
        <f t="shared" si="2"/>
        <v>815.56</v>
      </c>
      <c r="I94" s="325">
        <v>71.35</v>
      </c>
      <c r="J94" s="325">
        <f t="shared" si="3"/>
        <v>744.2099999999999</v>
      </c>
      <c r="K94" s="325"/>
    </row>
    <row r="95" spans="1:11" ht="30" customHeight="1">
      <c r="A95" s="322" t="s">
        <v>3427</v>
      </c>
      <c r="B95" s="390" t="s">
        <v>3428</v>
      </c>
      <c r="C95" s="322" t="s">
        <v>3429</v>
      </c>
      <c r="D95" s="390" t="s">
        <v>1903</v>
      </c>
      <c r="E95" s="322" t="s">
        <v>259</v>
      </c>
      <c r="F95" s="325">
        <v>996.26</v>
      </c>
      <c r="G95" s="325"/>
      <c r="H95" s="325">
        <f t="shared" si="2"/>
        <v>996.26</v>
      </c>
      <c r="I95" s="325">
        <v>269.15</v>
      </c>
      <c r="J95" s="325">
        <f t="shared" si="3"/>
        <v>727.11</v>
      </c>
      <c r="K95" s="325"/>
    </row>
    <row r="96" spans="1:11" ht="30" customHeight="1">
      <c r="A96" s="322" t="s">
        <v>3430</v>
      </c>
      <c r="B96" s="390" t="s">
        <v>3431</v>
      </c>
      <c r="C96" s="322" t="s">
        <v>3433</v>
      </c>
      <c r="D96" s="390" t="s">
        <v>3432</v>
      </c>
      <c r="E96" s="322" t="s">
        <v>3315</v>
      </c>
      <c r="F96" s="325">
        <v>528.0899999999999</v>
      </c>
      <c r="G96" s="325"/>
      <c r="H96" s="325">
        <f t="shared" si="2"/>
        <v>528.0899999999999</v>
      </c>
      <c r="I96" s="325">
        <v>35.91</v>
      </c>
      <c r="J96" s="325">
        <f t="shared" si="3"/>
        <v>492.17999999999995</v>
      </c>
      <c r="K96" s="325"/>
    </row>
    <row r="97" spans="1:11" ht="30" customHeight="1">
      <c r="A97" s="322" t="s">
        <v>3434</v>
      </c>
      <c r="B97" s="390" t="s">
        <v>3435</v>
      </c>
      <c r="C97" s="322" t="s">
        <v>3436</v>
      </c>
      <c r="D97" s="390" t="s">
        <v>3365</v>
      </c>
      <c r="E97" s="322" t="s">
        <v>966</v>
      </c>
      <c r="F97" s="325">
        <v>1022.04</v>
      </c>
      <c r="G97" s="325"/>
      <c r="H97" s="325">
        <f t="shared" si="2"/>
        <v>1022.04</v>
      </c>
      <c r="I97" s="325">
        <v>39.62</v>
      </c>
      <c r="J97" s="325">
        <f t="shared" si="3"/>
        <v>982.42</v>
      </c>
      <c r="K97" s="325"/>
    </row>
    <row r="98" spans="1:11" ht="30" customHeight="1">
      <c r="A98" s="322" t="s">
        <v>3437</v>
      </c>
      <c r="B98" s="390" t="s">
        <v>3438</v>
      </c>
      <c r="C98" s="322" t="s">
        <v>3439</v>
      </c>
      <c r="D98" s="390" t="s">
        <v>3278</v>
      </c>
      <c r="E98" s="322" t="s">
        <v>259</v>
      </c>
      <c r="F98" s="325">
        <v>1006.3099999999998</v>
      </c>
      <c r="G98" s="325"/>
      <c r="H98" s="325">
        <f t="shared" si="2"/>
        <v>1006.3099999999998</v>
      </c>
      <c r="I98" s="325">
        <v>338.55</v>
      </c>
      <c r="J98" s="325">
        <f t="shared" si="3"/>
        <v>667.7599999999998</v>
      </c>
      <c r="K98" s="325"/>
    </row>
    <row r="99" spans="1:11" ht="30" customHeight="1">
      <c r="A99" s="322" t="s">
        <v>3440</v>
      </c>
      <c r="B99" s="390" t="s">
        <v>3441</v>
      </c>
      <c r="C99" s="322" t="s">
        <v>3443</v>
      </c>
      <c r="D99" s="390" t="s">
        <v>3442</v>
      </c>
      <c r="E99" s="322" t="s">
        <v>204</v>
      </c>
      <c r="F99" s="325">
        <v>620.4200000000001</v>
      </c>
      <c r="G99" s="325"/>
      <c r="H99" s="325">
        <f t="shared" si="2"/>
        <v>620.4200000000001</v>
      </c>
      <c r="I99" s="325">
        <v>310.21</v>
      </c>
      <c r="J99" s="325">
        <f t="shared" si="3"/>
        <v>310.2100000000001</v>
      </c>
      <c r="K99" s="325"/>
    </row>
    <row r="100" spans="1:11" ht="30" customHeight="1">
      <c r="A100" s="322" t="s">
        <v>3444</v>
      </c>
      <c r="B100" s="390" t="s">
        <v>3445</v>
      </c>
      <c r="C100" s="322" t="s">
        <v>3446</v>
      </c>
      <c r="D100" s="390" t="s">
        <v>1903</v>
      </c>
      <c r="E100" s="322" t="s">
        <v>259</v>
      </c>
      <c r="F100" s="325">
        <v>998.11</v>
      </c>
      <c r="G100" s="325"/>
      <c r="H100" s="325">
        <f t="shared" si="2"/>
        <v>998.11</v>
      </c>
      <c r="I100" s="325">
        <v>49.22</v>
      </c>
      <c r="J100" s="325">
        <f t="shared" si="3"/>
        <v>948.89</v>
      </c>
      <c r="K100" s="325"/>
    </row>
    <row r="101" spans="1:11" ht="30" customHeight="1">
      <c r="A101" s="322" t="s">
        <v>3964</v>
      </c>
      <c r="B101" s="390" t="s">
        <v>3965</v>
      </c>
      <c r="C101" s="322" t="s">
        <v>3966</v>
      </c>
      <c r="D101" s="390" t="s">
        <v>3896</v>
      </c>
      <c r="E101" s="322" t="s">
        <v>508</v>
      </c>
      <c r="F101" s="325">
        <v>2811.6900000000005</v>
      </c>
      <c r="G101" s="325"/>
      <c r="H101" s="325">
        <f t="shared" si="2"/>
        <v>2811.6900000000005</v>
      </c>
      <c r="I101" s="325">
        <v>385.45000000000005</v>
      </c>
      <c r="J101" s="325">
        <f t="shared" si="3"/>
        <v>2426.2400000000007</v>
      </c>
      <c r="K101" s="325"/>
    </row>
    <row r="102" spans="1:11" ht="30" customHeight="1">
      <c r="A102" s="322" t="s">
        <v>3447</v>
      </c>
      <c r="B102" s="390" t="s">
        <v>3448</v>
      </c>
      <c r="C102" s="322" t="s">
        <v>3449</v>
      </c>
      <c r="D102" s="390" t="s">
        <v>3372</v>
      </c>
      <c r="E102" s="322" t="s">
        <v>259</v>
      </c>
      <c r="F102" s="325">
        <v>827.52</v>
      </c>
      <c r="G102" s="325"/>
      <c r="H102" s="325">
        <f t="shared" si="2"/>
        <v>827.52</v>
      </c>
      <c r="I102" s="325">
        <v>37.54</v>
      </c>
      <c r="J102" s="325">
        <f t="shared" si="3"/>
        <v>789.98</v>
      </c>
      <c r="K102" s="325"/>
    </row>
    <row r="103" spans="1:11" ht="30" customHeight="1">
      <c r="A103" s="322" t="s">
        <v>3450</v>
      </c>
      <c r="B103" s="390" t="s">
        <v>3451</v>
      </c>
      <c r="C103" s="322" t="s">
        <v>3452</v>
      </c>
      <c r="D103" s="390" t="s">
        <v>3278</v>
      </c>
      <c r="E103" s="322" t="s">
        <v>259</v>
      </c>
      <c r="F103" s="325">
        <v>775.38</v>
      </c>
      <c r="G103" s="325"/>
      <c r="H103" s="325">
        <f t="shared" si="2"/>
        <v>775.38</v>
      </c>
      <c r="I103" s="325">
        <v>40.379999999999995</v>
      </c>
      <c r="J103" s="325">
        <f t="shared" si="3"/>
        <v>735</v>
      </c>
      <c r="K103" s="325"/>
    </row>
    <row r="104" spans="1:11" ht="30" customHeight="1">
      <c r="A104" s="322" t="s">
        <v>3453</v>
      </c>
      <c r="B104" s="390" t="s">
        <v>3454</v>
      </c>
      <c r="C104" s="322" t="s">
        <v>3455</v>
      </c>
      <c r="D104" s="390" t="s">
        <v>3278</v>
      </c>
      <c r="E104" s="322" t="s">
        <v>259</v>
      </c>
      <c r="F104" s="325">
        <v>1006.3099999999998</v>
      </c>
      <c r="G104" s="325"/>
      <c r="H104" s="325">
        <f t="shared" si="2"/>
        <v>1006.3099999999998</v>
      </c>
      <c r="I104" s="325">
        <v>39.55</v>
      </c>
      <c r="J104" s="325">
        <f t="shared" si="3"/>
        <v>966.7599999999999</v>
      </c>
      <c r="K104" s="325"/>
    </row>
    <row r="105" spans="1:11" ht="30" customHeight="1">
      <c r="A105" s="322" t="s">
        <v>3967</v>
      </c>
      <c r="B105" s="390" t="s">
        <v>3968</v>
      </c>
      <c r="C105" s="322" t="s">
        <v>3969</v>
      </c>
      <c r="D105" s="390" t="s">
        <v>3896</v>
      </c>
      <c r="E105" s="322" t="s">
        <v>508</v>
      </c>
      <c r="F105" s="325">
        <v>2807.07</v>
      </c>
      <c r="G105" s="325"/>
      <c r="H105" s="325">
        <f t="shared" si="2"/>
        <v>2807.07</v>
      </c>
      <c r="I105" s="325">
        <v>280.24</v>
      </c>
      <c r="J105" s="325">
        <f t="shared" si="3"/>
        <v>2526.83</v>
      </c>
      <c r="K105" s="325"/>
    </row>
    <row r="106" spans="1:11" ht="30" customHeight="1">
      <c r="A106" s="322" t="s">
        <v>3456</v>
      </c>
      <c r="B106" s="390" t="s">
        <v>3457</v>
      </c>
      <c r="C106" s="322" t="s">
        <v>3458</v>
      </c>
      <c r="D106" s="390" t="s">
        <v>1903</v>
      </c>
      <c r="E106" s="322" t="s">
        <v>259</v>
      </c>
      <c r="F106" s="325">
        <v>738.24</v>
      </c>
      <c r="G106" s="325"/>
      <c r="H106" s="325">
        <f t="shared" si="2"/>
        <v>738.24</v>
      </c>
      <c r="I106" s="325">
        <v>28.94</v>
      </c>
      <c r="J106" s="325">
        <f t="shared" si="3"/>
        <v>709.3</v>
      </c>
      <c r="K106" s="325"/>
    </row>
    <row r="107" spans="1:11" ht="30" customHeight="1">
      <c r="A107" s="322" t="s">
        <v>3970</v>
      </c>
      <c r="B107" s="390" t="s">
        <v>3971</v>
      </c>
      <c r="C107" s="322" t="s">
        <v>3972</v>
      </c>
      <c r="D107" s="390" t="s">
        <v>318</v>
      </c>
      <c r="E107" s="322" t="s">
        <v>3973</v>
      </c>
      <c r="F107" s="325">
        <v>1077.6799999999998</v>
      </c>
      <c r="G107" s="325"/>
      <c r="H107" s="325">
        <f t="shared" si="2"/>
        <v>1077.6799999999998</v>
      </c>
      <c r="I107" s="325">
        <v>105.50999999999999</v>
      </c>
      <c r="J107" s="325">
        <f t="shared" si="3"/>
        <v>972.1699999999998</v>
      </c>
      <c r="K107" s="325"/>
    </row>
    <row r="108" spans="1:11" ht="30" customHeight="1">
      <c r="A108" s="322" t="s">
        <v>3459</v>
      </c>
      <c r="B108" s="390" t="s">
        <v>3460</v>
      </c>
      <c r="C108" s="322" t="s">
        <v>3461</v>
      </c>
      <c r="D108" s="390" t="s">
        <v>3278</v>
      </c>
      <c r="E108" s="322" t="s">
        <v>259</v>
      </c>
      <c r="F108" s="325">
        <v>1016.7500000000001</v>
      </c>
      <c r="G108" s="325"/>
      <c r="H108" s="325">
        <f t="shared" si="2"/>
        <v>1016.7500000000001</v>
      </c>
      <c r="I108" s="325">
        <v>49.97</v>
      </c>
      <c r="J108" s="325">
        <f t="shared" si="3"/>
        <v>966.7800000000001</v>
      </c>
      <c r="K108" s="325"/>
    </row>
    <row r="109" spans="1:11" ht="30" customHeight="1">
      <c r="A109" s="322" t="s">
        <v>3462</v>
      </c>
      <c r="B109" s="390" t="s">
        <v>3463</v>
      </c>
      <c r="C109" s="322" t="s">
        <v>3464</v>
      </c>
      <c r="D109" s="390" t="s">
        <v>3278</v>
      </c>
      <c r="E109" s="322" t="s">
        <v>259</v>
      </c>
      <c r="F109" s="325">
        <v>1013.1800000000001</v>
      </c>
      <c r="G109" s="325"/>
      <c r="H109" s="325">
        <f t="shared" si="2"/>
        <v>1013.1800000000001</v>
      </c>
      <c r="I109" s="325">
        <v>39.82</v>
      </c>
      <c r="J109" s="325">
        <f t="shared" si="3"/>
        <v>973.36</v>
      </c>
      <c r="K109" s="325"/>
    </row>
    <row r="110" spans="1:11" ht="30" customHeight="1">
      <c r="A110" s="322" t="s">
        <v>3465</v>
      </c>
      <c r="B110" s="390" t="s">
        <v>3466</v>
      </c>
      <c r="C110" s="322" t="s">
        <v>3467</v>
      </c>
      <c r="D110" s="390" t="s">
        <v>3278</v>
      </c>
      <c r="E110" s="322" t="s">
        <v>259</v>
      </c>
      <c r="F110" s="325">
        <v>1060.18</v>
      </c>
      <c r="G110" s="325"/>
      <c r="H110" s="325">
        <f t="shared" si="2"/>
        <v>1060.18</v>
      </c>
      <c r="I110" s="325">
        <v>56.7</v>
      </c>
      <c r="J110" s="325">
        <f t="shared" si="3"/>
        <v>1003.48</v>
      </c>
      <c r="K110" s="325"/>
    </row>
    <row r="111" spans="1:11" ht="30" customHeight="1">
      <c r="A111" s="322" t="s">
        <v>3468</v>
      </c>
      <c r="B111" s="390" t="s">
        <v>3469</v>
      </c>
      <c r="C111" s="322" t="s">
        <v>3470</v>
      </c>
      <c r="D111" s="390" t="s">
        <v>3278</v>
      </c>
      <c r="E111" s="322" t="s">
        <v>259</v>
      </c>
      <c r="F111" s="325">
        <v>952.9200000000001</v>
      </c>
      <c r="G111" s="325"/>
      <c r="H111" s="325">
        <f t="shared" si="2"/>
        <v>952.9200000000001</v>
      </c>
      <c r="I111" s="325">
        <v>52.41</v>
      </c>
      <c r="J111" s="325">
        <f t="shared" si="3"/>
        <v>900.5100000000001</v>
      </c>
      <c r="K111" s="325"/>
    </row>
    <row r="112" spans="1:11" ht="30" customHeight="1">
      <c r="A112" s="322" t="s">
        <v>3471</v>
      </c>
      <c r="B112" s="390" t="s">
        <v>3472</v>
      </c>
      <c r="C112" s="322" t="s">
        <v>3473</v>
      </c>
      <c r="D112" s="390" t="s">
        <v>3372</v>
      </c>
      <c r="E112" s="322" t="s">
        <v>259</v>
      </c>
      <c r="F112" s="325">
        <v>703.3600000000001</v>
      </c>
      <c r="G112" s="325"/>
      <c r="H112" s="325">
        <f t="shared" si="2"/>
        <v>703.3600000000001</v>
      </c>
      <c r="I112" s="325">
        <v>27.57</v>
      </c>
      <c r="J112" s="325">
        <f t="shared" si="3"/>
        <v>675.7900000000001</v>
      </c>
      <c r="K112" s="325"/>
    </row>
    <row r="113" spans="1:11" ht="30" customHeight="1">
      <c r="A113" s="322" t="s">
        <v>3474</v>
      </c>
      <c r="B113" s="390" t="s">
        <v>3475</v>
      </c>
      <c r="C113" s="322" t="s">
        <v>3476</v>
      </c>
      <c r="D113" s="390" t="s">
        <v>197</v>
      </c>
      <c r="E113" s="322" t="s">
        <v>259</v>
      </c>
      <c r="F113" s="325">
        <v>1006.3099999999998</v>
      </c>
      <c r="G113" s="325"/>
      <c r="H113" s="325">
        <f t="shared" si="2"/>
        <v>1006.3099999999998</v>
      </c>
      <c r="I113" s="325">
        <v>335.12</v>
      </c>
      <c r="J113" s="325">
        <f t="shared" si="3"/>
        <v>671.1899999999998</v>
      </c>
      <c r="K113" s="325"/>
    </row>
    <row r="114" spans="1:11" ht="30" customHeight="1">
      <c r="A114" s="322" t="s">
        <v>3974</v>
      </c>
      <c r="B114" s="390" t="s">
        <v>3975</v>
      </c>
      <c r="C114" s="322" t="s">
        <v>3976</v>
      </c>
      <c r="D114" s="390" t="s">
        <v>213</v>
      </c>
      <c r="E114" s="322" t="s">
        <v>298</v>
      </c>
      <c r="F114" s="325">
        <v>829.98</v>
      </c>
      <c r="G114" s="325"/>
      <c r="H114" s="325">
        <f t="shared" si="2"/>
        <v>829.98</v>
      </c>
      <c r="I114" s="325">
        <v>49.64</v>
      </c>
      <c r="J114" s="325">
        <f t="shared" si="3"/>
        <v>780.34</v>
      </c>
      <c r="K114" s="325"/>
    </row>
    <row r="115" spans="1:11" ht="30" customHeight="1">
      <c r="A115" s="322" t="s">
        <v>3477</v>
      </c>
      <c r="B115" s="390" t="s">
        <v>3478</v>
      </c>
      <c r="C115" s="322" t="s">
        <v>3479</v>
      </c>
      <c r="D115" s="390" t="s">
        <v>3278</v>
      </c>
      <c r="E115" s="322" t="s">
        <v>259</v>
      </c>
      <c r="F115" s="325">
        <v>962.89</v>
      </c>
      <c r="G115" s="325"/>
      <c r="H115" s="325">
        <f t="shared" si="2"/>
        <v>962.89</v>
      </c>
      <c r="I115" s="325">
        <v>47.81</v>
      </c>
      <c r="J115" s="325">
        <f t="shared" si="3"/>
        <v>915.0799999999999</v>
      </c>
      <c r="K115" s="325"/>
    </row>
    <row r="116" spans="1:11" ht="30" customHeight="1">
      <c r="A116" s="322" t="s">
        <v>3480</v>
      </c>
      <c r="B116" s="390" t="s">
        <v>3481</v>
      </c>
      <c r="C116" s="322" t="s">
        <v>3483</v>
      </c>
      <c r="D116" s="390" t="s">
        <v>3482</v>
      </c>
      <c r="E116" s="322" t="s">
        <v>259</v>
      </c>
      <c r="F116" s="325">
        <v>1012.5600000000001</v>
      </c>
      <c r="G116" s="325"/>
      <c r="H116" s="325">
        <f t="shared" si="2"/>
        <v>1012.5600000000001</v>
      </c>
      <c r="I116" s="325">
        <v>39.8</v>
      </c>
      <c r="J116" s="325">
        <f t="shared" si="3"/>
        <v>972.7600000000001</v>
      </c>
      <c r="K116" s="325"/>
    </row>
    <row r="117" spans="1:11" ht="30" customHeight="1">
      <c r="A117" s="322" t="s">
        <v>3977</v>
      </c>
      <c r="B117" s="390" t="s">
        <v>3978</v>
      </c>
      <c r="C117" s="322" t="s">
        <v>3979</v>
      </c>
      <c r="D117" s="390" t="s">
        <v>3896</v>
      </c>
      <c r="E117" s="322" t="s">
        <v>508</v>
      </c>
      <c r="F117" s="325">
        <v>2799.43</v>
      </c>
      <c r="G117" s="325"/>
      <c r="H117" s="325">
        <f t="shared" si="2"/>
        <v>2799.43</v>
      </c>
      <c r="I117" s="325">
        <v>111.98</v>
      </c>
      <c r="J117" s="325">
        <f t="shared" si="3"/>
        <v>2687.45</v>
      </c>
      <c r="K117" s="325"/>
    </row>
    <row r="118" spans="1:11" ht="30" customHeight="1">
      <c r="A118" s="322" t="s">
        <v>4135</v>
      </c>
      <c r="B118" s="390" t="s">
        <v>4136</v>
      </c>
      <c r="C118" s="322" t="s">
        <v>4137</v>
      </c>
      <c r="D118" s="390" t="s">
        <v>3602</v>
      </c>
      <c r="E118" s="322" t="s">
        <v>259</v>
      </c>
      <c r="F118" s="325">
        <v>494.83</v>
      </c>
      <c r="G118" s="325"/>
      <c r="H118" s="325">
        <f t="shared" si="2"/>
        <v>494.83</v>
      </c>
      <c r="I118" s="325">
        <v>19.44</v>
      </c>
      <c r="J118" s="325">
        <f t="shared" si="3"/>
        <v>475.39</v>
      </c>
      <c r="K118" s="325"/>
    </row>
    <row r="119" spans="1:11" ht="30" customHeight="1">
      <c r="A119" s="322" t="s">
        <v>3484</v>
      </c>
      <c r="B119" s="390" t="s">
        <v>3485</v>
      </c>
      <c r="C119" s="322" t="s">
        <v>3487</v>
      </c>
      <c r="D119" s="390" t="s">
        <v>3486</v>
      </c>
      <c r="E119" s="322" t="s">
        <v>3488</v>
      </c>
      <c r="F119" s="325">
        <v>809.2499999999999</v>
      </c>
      <c r="G119" s="325"/>
      <c r="H119" s="325">
        <f t="shared" si="2"/>
        <v>809.2499999999999</v>
      </c>
      <c r="I119" s="325">
        <v>294.97999999999996</v>
      </c>
      <c r="J119" s="325">
        <f t="shared" si="3"/>
        <v>514.27</v>
      </c>
      <c r="K119" s="325"/>
    </row>
    <row r="120" spans="1:11" ht="30" customHeight="1">
      <c r="A120" s="322" t="s">
        <v>3489</v>
      </c>
      <c r="B120" s="390" t="s">
        <v>3490</v>
      </c>
      <c r="C120" s="322" t="s">
        <v>3492</v>
      </c>
      <c r="D120" s="390" t="s">
        <v>3491</v>
      </c>
      <c r="E120" s="322" t="s">
        <v>259</v>
      </c>
      <c r="F120" s="325">
        <v>997.2</v>
      </c>
      <c r="G120" s="325"/>
      <c r="H120" s="325">
        <f t="shared" si="2"/>
        <v>997.2</v>
      </c>
      <c r="I120" s="325">
        <v>312.25</v>
      </c>
      <c r="J120" s="325">
        <f t="shared" si="3"/>
        <v>684.95</v>
      </c>
      <c r="K120" s="325"/>
    </row>
    <row r="121" spans="1:11" ht="30" customHeight="1">
      <c r="A121" s="322" t="s">
        <v>3493</v>
      </c>
      <c r="B121" s="390" t="s">
        <v>3494</v>
      </c>
      <c r="C121" s="322" t="s">
        <v>3495</v>
      </c>
      <c r="D121" s="390" t="s">
        <v>219</v>
      </c>
      <c r="E121" s="322" t="s">
        <v>259</v>
      </c>
      <c r="F121" s="325">
        <v>998.9200000000001</v>
      </c>
      <c r="G121" s="325"/>
      <c r="H121" s="325">
        <f t="shared" si="2"/>
        <v>998.9200000000001</v>
      </c>
      <c r="I121" s="325">
        <v>49.25</v>
      </c>
      <c r="J121" s="325">
        <f t="shared" si="3"/>
        <v>949.6700000000001</v>
      </c>
      <c r="K121" s="325"/>
    </row>
    <row r="122" spans="1:11" ht="30" customHeight="1">
      <c r="A122" s="322" t="s">
        <v>3496</v>
      </c>
      <c r="B122" s="390" t="s">
        <v>3497</v>
      </c>
      <c r="C122" s="322" t="s">
        <v>3498</v>
      </c>
      <c r="D122" s="390" t="s">
        <v>3278</v>
      </c>
      <c r="E122" s="322" t="s">
        <v>259</v>
      </c>
      <c r="F122" s="325">
        <v>997.62</v>
      </c>
      <c r="G122" s="325"/>
      <c r="H122" s="325">
        <f t="shared" si="2"/>
        <v>997.62</v>
      </c>
      <c r="I122" s="325">
        <v>49.2</v>
      </c>
      <c r="J122" s="325">
        <f t="shared" si="3"/>
        <v>948.42</v>
      </c>
      <c r="K122" s="325"/>
    </row>
    <row r="123" spans="1:11" ht="30" customHeight="1">
      <c r="A123" s="322" t="s">
        <v>3499</v>
      </c>
      <c r="B123" s="390" t="s">
        <v>3500</v>
      </c>
      <c r="C123" s="322" t="s">
        <v>3502</v>
      </c>
      <c r="D123" s="390" t="s">
        <v>3501</v>
      </c>
      <c r="E123" s="322" t="s">
        <v>3503</v>
      </c>
      <c r="F123" s="325">
        <v>1175.8300000000002</v>
      </c>
      <c r="G123" s="325"/>
      <c r="H123" s="325">
        <f t="shared" si="2"/>
        <v>1175.8300000000002</v>
      </c>
      <c r="I123" s="325">
        <v>55.05</v>
      </c>
      <c r="J123" s="325">
        <f t="shared" si="3"/>
        <v>1120.7800000000002</v>
      </c>
      <c r="K123" s="325"/>
    </row>
    <row r="124" spans="1:11" ht="30" customHeight="1">
      <c r="A124" s="322" t="s">
        <v>4207</v>
      </c>
      <c r="B124" s="390" t="s">
        <v>4208</v>
      </c>
      <c r="C124" s="322" t="s">
        <v>4209</v>
      </c>
      <c r="D124" s="390" t="s">
        <v>3896</v>
      </c>
      <c r="E124" s="322" t="s">
        <v>508</v>
      </c>
      <c r="F124" s="325">
        <v>2640.04</v>
      </c>
      <c r="G124" s="325"/>
      <c r="H124" s="325">
        <f t="shared" si="2"/>
        <v>2640.04</v>
      </c>
      <c r="I124" s="325">
        <v>105.6</v>
      </c>
      <c r="J124" s="325">
        <f t="shared" si="3"/>
        <v>2534.44</v>
      </c>
      <c r="K124" s="325"/>
    </row>
    <row r="125" spans="1:11" ht="30" customHeight="1">
      <c r="A125" s="322" t="s">
        <v>3504</v>
      </c>
      <c r="B125" s="390" t="s">
        <v>3505</v>
      </c>
      <c r="C125" s="322" t="s">
        <v>3507</v>
      </c>
      <c r="D125" s="390" t="s">
        <v>3506</v>
      </c>
      <c r="E125" s="322" t="s">
        <v>259</v>
      </c>
      <c r="F125" s="325">
        <v>1011.74</v>
      </c>
      <c r="G125" s="325"/>
      <c r="H125" s="325">
        <f t="shared" si="2"/>
        <v>1011.74</v>
      </c>
      <c r="I125" s="325">
        <v>316.47</v>
      </c>
      <c r="J125" s="325">
        <f t="shared" si="3"/>
        <v>695.27</v>
      </c>
      <c r="K125" s="325"/>
    </row>
    <row r="126" spans="1:11" ht="30" customHeight="1">
      <c r="A126" s="322" t="s">
        <v>3508</v>
      </c>
      <c r="B126" s="390" t="s">
        <v>3509</v>
      </c>
      <c r="C126" s="322" t="s">
        <v>3510</v>
      </c>
      <c r="D126" s="390" t="s">
        <v>3278</v>
      </c>
      <c r="E126" s="322" t="s">
        <v>259</v>
      </c>
      <c r="F126" s="325">
        <v>1011.0699999999999</v>
      </c>
      <c r="G126" s="325"/>
      <c r="H126" s="325">
        <f t="shared" si="2"/>
        <v>1011.0699999999999</v>
      </c>
      <c r="I126" s="325">
        <v>54.74</v>
      </c>
      <c r="J126" s="325">
        <f t="shared" si="3"/>
        <v>956.3299999999999</v>
      </c>
      <c r="K126" s="325"/>
    </row>
    <row r="127" spans="1:11" ht="30" customHeight="1">
      <c r="A127" s="322" t="s">
        <v>3511</v>
      </c>
      <c r="B127" s="390" t="s">
        <v>3512</v>
      </c>
      <c r="C127" s="322" t="s">
        <v>3513</v>
      </c>
      <c r="D127" s="390" t="s">
        <v>3278</v>
      </c>
      <c r="E127" s="322" t="s">
        <v>259</v>
      </c>
      <c r="F127" s="325">
        <v>1012.5600000000001</v>
      </c>
      <c r="G127" s="325"/>
      <c r="H127" s="325">
        <f t="shared" si="2"/>
        <v>1012.5600000000001</v>
      </c>
      <c r="I127" s="325">
        <v>49.8</v>
      </c>
      <c r="J127" s="325">
        <f t="shared" si="3"/>
        <v>962.7600000000001</v>
      </c>
      <c r="K127" s="325"/>
    </row>
    <row r="128" spans="1:11" ht="30" customHeight="1">
      <c r="A128" s="322" t="s">
        <v>3514</v>
      </c>
      <c r="B128" s="390" t="s">
        <v>3515</v>
      </c>
      <c r="C128" s="322" t="s">
        <v>3516</v>
      </c>
      <c r="D128" s="390" t="s">
        <v>3278</v>
      </c>
      <c r="E128" s="322" t="s">
        <v>259</v>
      </c>
      <c r="F128" s="325">
        <v>1012.5600000000001</v>
      </c>
      <c r="G128" s="325"/>
      <c r="H128" s="325">
        <f t="shared" si="2"/>
        <v>1012.5600000000001</v>
      </c>
      <c r="I128" s="325">
        <v>64.8</v>
      </c>
      <c r="J128" s="325">
        <f t="shared" si="3"/>
        <v>947.7600000000001</v>
      </c>
      <c r="K128" s="325"/>
    </row>
    <row r="129" spans="1:11" ht="30" customHeight="1">
      <c r="A129" s="322" t="s">
        <v>3980</v>
      </c>
      <c r="B129" s="390" t="s">
        <v>3981</v>
      </c>
      <c r="C129" s="322" t="s">
        <v>3982</v>
      </c>
      <c r="D129" s="390" t="s">
        <v>3921</v>
      </c>
      <c r="E129" s="322" t="s">
        <v>3923</v>
      </c>
      <c r="F129" s="325">
        <v>948.2300000000001</v>
      </c>
      <c r="G129" s="325"/>
      <c r="H129" s="325">
        <f t="shared" si="2"/>
        <v>948.2300000000001</v>
      </c>
      <c r="I129" s="325">
        <v>46.47</v>
      </c>
      <c r="J129" s="325">
        <f t="shared" si="3"/>
        <v>901.7600000000001</v>
      </c>
      <c r="K129" s="325"/>
    </row>
    <row r="130" spans="1:11" ht="30" customHeight="1">
      <c r="A130" s="322" t="s">
        <v>3983</v>
      </c>
      <c r="B130" s="390" t="s">
        <v>3984</v>
      </c>
      <c r="C130" s="322" t="s">
        <v>3985</v>
      </c>
      <c r="D130" s="390" t="s">
        <v>213</v>
      </c>
      <c r="E130" s="322" t="s">
        <v>430</v>
      </c>
      <c r="F130" s="325">
        <v>1045.68</v>
      </c>
      <c r="G130" s="325"/>
      <c r="H130" s="325">
        <f t="shared" si="2"/>
        <v>1045.68</v>
      </c>
      <c r="I130" s="325">
        <v>40.43</v>
      </c>
      <c r="J130" s="325">
        <f t="shared" si="3"/>
        <v>1005.2500000000001</v>
      </c>
      <c r="K130" s="325"/>
    </row>
    <row r="131" spans="1:11" ht="30" customHeight="1">
      <c r="A131" s="322" t="s">
        <v>3517</v>
      </c>
      <c r="B131" s="390" t="s">
        <v>3518</v>
      </c>
      <c r="C131" s="322" t="s">
        <v>3519</v>
      </c>
      <c r="D131" s="390" t="s">
        <v>3278</v>
      </c>
      <c r="E131" s="322" t="s">
        <v>259</v>
      </c>
      <c r="F131" s="325">
        <v>1006.3099999999998</v>
      </c>
      <c r="G131" s="325"/>
      <c r="H131" s="325">
        <f t="shared" si="2"/>
        <v>1006.3099999999998</v>
      </c>
      <c r="I131" s="325">
        <v>44.55</v>
      </c>
      <c r="J131" s="325">
        <f t="shared" si="3"/>
        <v>961.7599999999999</v>
      </c>
      <c r="K131" s="325"/>
    </row>
    <row r="132" spans="1:11" ht="30" customHeight="1">
      <c r="A132" s="322" t="s">
        <v>3520</v>
      </c>
      <c r="B132" s="390" t="s">
        <v>3521</v>
      </c>
      <c r="C132" s="322" t="s">
        <v>3522</v>
      </c>
      <c r="D132" s="390" t="s">
        <v>3278</v>
      </c>
      <c r="E132" s="322" t="s">
        <v>259</v>
      </c>
      <c r="F132" s="325">
        <v>976.8299999999999</v>
      </c>
      <c r="G132" s="325"/>
      <c r="H132" s="325">
        <f t="shared" si="2"/>
        <v>976.8299999999999</v>
      </c>
      <c r="I132" s="325">
        <v>272.99</v>
      </c>
      <c r="J132" s="325">
        <f t="shared" si="3"/>
        <v>703.8399999999999</v>
      </c>
      <c r="K132" s="325"/>
    </row>
    <row r="133" spans="1:11" ht="30" customHeight="1">
      <c r="A133" s="322" t="s">
        <v>3986</v>
      </c>
      <c r="B133" s="390" t="s">
        <v>3987</v>
      </c>
      <c r="C133" s="322" t="s">
        <v>3989</v>
      </c>
      <c r="D133" s="390" t="s">
        <v>3988</v>
      </c>
      <c r="E133" s="322" t="s">
        <v>3923</v>
      </c>
      <c r="F133" s="325">
        <v>946.9000000000001</v>
      </c>
      <c r="G133" s="325"/>
      <c r="H133" s="325">
        <f t="shared" si="2"/>
        <v>946.9000000000001</v>
      </c>
      <c r="I133" s="325">
        <v>41.41</v>
      </c>
      <c r="J133" s="325">
        <f t="shared" si="3"/>
        <v>905.4900000000001</v>
      </c>
      <c r="K133" s="325"/>
    </row>
    <row r="134" spans="1:11" ht="30" customHeight="1">
      <c r="A134" s="322" t="s">
        <v>3523</v>
      </c>
      <c r="B134" s="390" t="s">
        <v>3524</v>
      </c>
      <c r="C134" s="322" t="s">
        <v>3525</v>
      </c>
      <c r="D134" s="390" t="s">
        <v>3339</v>
      </c>
      <c r="E134" s="322" t="s">
        <v>259</v>
      </c>
      <c r="F134" s="325">
        <v>1013.82</v>
      </c>
      <c r="G134" s="325"/>
      <c r="H134" s="325">
        <f t="shared" si="2"/>
        <v>1013.82</v>
      </c>
      <c r="I134" s="325">
        <v>123.85</v>
      </c>
      <c r="J134" s="325">
        <f t="shared" si="3"/>
        <v>889.97</v>
      </c>
      <c r="K134" s="325"/>
    </row>
    <row r="135" spans="1:11" ht="30" customHeight="1">
      <c r="A135" s="322" t="s">
        <v>4210</v>
      </c>
      <c r="B135" s="390" t="s">
        <v>4211</v>
      </c>
      <c r="C135" s="322" t="s">
        <v>4212</v>
      </c>
      <c r="D135" s="390" t="s">
        <v>3921</v>
      </c>
      <c r="E135" s="322" t="s">
        <v>3923</v>
      </c>
      <c r="F135" s="325">
        <v>810.4300000000001</v>
      </c>
      <c r="G135" s="325"/>
      <c r="H135" s="325">
        <f t="shared" si="2"/>
        <v>810.4300000000001</v>
      </c>
      <c r="I135" s="325">
        <v>40.95</v>
      </c>
      <c r="J135" s="325">
        <f t="shared" si="3"/>
        <v>769.48</v>
      </c>
      <c r="K135" s="325"/>
    </row>
    <row r="136" spans="1:11" ht="30" customHeight="1">
      <c r="A136" s="322" t="s">
        <v>4213</v>
      </c>
      <c r="B136" s="390" t="s">
        <v>4214</v>
      </c>
      <c r="C136" s="322" t="s">
        <v>4216</v>
      </c>
      <c r="D136" s="390" t="s">
        <v>4215</v>
      </c>
      <c r="E136" s="322" t="s">
        <v>508</v>
      </c>
      <c r="F136" s="325">
        <v>2799.43</v>
      </c>
      <c r="G136" s="325"/>
      <c r="H136" s="325">
        <f t="shared" si="2"/>
        <v>2799.43</v>
      </c>
      <c r="I136" s="325">
        <v>111.98</v>
      </c>
      <c r="J136" s="325">
        <f t="shared" si="3"/>
        <v>2687.45</v>
      </c>
      <c r="K136" s="325"/>
    </row>
    <row r="137" spans="1:11" ht="30" customHeight="1">
      <c r="A137" s="322" t="s">
        <v>4138</v>
      </c>
      <c r="B137" s="390" t="s">
        <v>4139</v>
      </c>
      <c r="C137" s="322" t="s">
        <v>4140</v>
      </c>
      <c r="D137" s="390" t="s">
        <v>3628</v>
      </c>
      <c r="E137" s="322" t="s">
        <v>259</v>
      </c>
      <c r="F137" s="325">
        <v>768.22</v>
      </c>
      <c r="G137" s="325"/>
      <c r="H137" s="325">
        <f aca="true" t="shared" si="4" ref="H137:H200">SUM(F137:G137)</f>
        <v>768.22</v>
      </c>
      <c r="I137" s="325">
        <v>30.02</v>
      </c>
      <c r="J137" s="325">
        <f aca="true" t="shared" si="5" ref="J137:J200">H137-I137</f>
        <v>738.2</v>
      </c>
      <c r="K137" s="325"/>
    </row>
    <row r="138" spans="1:11" ht="30" customHeight="1">
      <c r="A138" s="322" t="s">
        <v>3526</v>
      </c>
      <c r="B138" s="390" t="s">
        <v>3527</v>
      </c>
      <c r="C138" s="322" t="s">
        <v>3528</v>
      </c>
      <c r="D138" s="390" t="s">
        <v>1903</v>
      </c>
      <c r="E138" s="322" t="s">
        <v>259</v>
      </c>
      <c r="F138" s="325">
        <v>850.8</v>
      </c>
      <c r="G138" s="325"/>
      <c r="H138" s="325">
        <f t="shared" si="4"/>
        <v>850.8</v>
      </c>
      <c r="I138" s="325">
        <v>241.14</v>
      </c>
      <c r="J138" s="325">
        <f t="shared" si="5"/>
        <v>609.66</v>
      </c>
      <c r="K138" s="325"/>
    </row>
    <row r="139" spans="1:11" ht="30" customHeight="1">
      <c r="A139" s="322" t="s">
        <v>3529</v>
      </c>
      <c r="B139" s="390" t="s">
        <v>3530</v>
      </c>
      <c r="C139" s="322" t="s">
        <v>3531</v>
      </c>
      <c r="D139" s="390" t="s">
        <v>3278</v>
      </c>
      <c r="E139" s="322" t="s">
        <v>259</v>
      </c>
      <c r="F139" s="325">
        <v>1011.74</v>
      </c>
      <c r="G139" s="325"/>
      <c r="H139" s="325">
        <f t="shared" si="4"/>
        <v>1011.74</v>
      </c>
      <c r="I139" s="325">
        <v>54.77</v>
      </c>
      <c r="J139" s="325">
        <f t="shared" si="5"/>
        <v>956.97</v>
      </c>
      <c r="K139" s="325"/>
    </row>
    <row r="140" spans="1:11" ht="30" customHeight="1">
      <c r="A140" s="322" t="s">
        <v>3532</v>
      </c>
      <c r="B140" s="390" t="s">
        <v>3533</v>
      </c>
      <c r="C140" s="322" t="s">
        <v>3534</v>
      </c>
      <c r="D140" s="390" t="s">
        <v>3278</v>
      </c>
      <c r="E140" s="322" t="s">
        <v>259</v>
      </c>
      <c r="F140" s="325">
        <v>1011.74</v>
      </c>
      <c r="G140" s="325"/>
      <c r="H140" s="325">
        <f t="shared" si="4"/>
        <v>1011.74</v>
      </c>
      <c r="I140" s="325">
        <v>49.77</v>
      </c>
      <c r="J140" s="325">
        <f t="shared" si="5"/>
        <v>961.97</v>
      </c>
      <c r="K140" s="325"/>
    </row>
    <row r="141" spans="1:11" ht="30" customHeight="1">
      <c r="A141" s="322" t="s">
        <v>3535</v>
      </c>
      <c r="B141" s="390" t="s">
        <v>3536</v>
      </c>
      <c r="C141" s="322" t="s">
        <v>3537</v>
      </c>
      <c r="D141" s="390" t="s">
        <v>219</v>
      </c>
      <c r="E141" s="322" t="s">
        <v>259</v>
      </c>
      <c r="F141" s="325">
        <v>1004.35</v>
      </c>
      <c r="G141" s="325"/>
      <c r="H141" s="325">
        <f t="shared" si="4"/>
        <v>1004.35</v>
      </c>
      <c r="I141" s="325">
        <v>49.47</v>
      </c>
      <c r="J141" s="325">
        <f t="shared" si="5"/>
        <v>954.88</v>
      </c>
      <c r="K141" s="325"/>
    </row>
    <row r="142" spans="1:11" ht="30" customHeight="1">
      <c r="A142" s="322" t="s">
        <v>3898</v>
      </c>
      <c r="B142" s="390" t="s">
        <v>3899</v>
      </c>
      <c r="C142" s="322" t="s">
        <v>3901</v>
      </c>
      <c r="D142" s="390" t="s">
        <v>3900</v>
      </c>
      <c r="E142" s="322" t="s">
        <v>3902</v>
      </c>
      <c r="F142" s="325">
        <v>1176.99</v>
      </c>
      <c r="G142" s="325"/>
      <c r="H142" s="325">
        <f t="shared" si="4"/>
        <v>1176.99</v>
      </c>
      <c r="I142" s="325">
        <v>54.15</v>
      </c>
      <c r="J142" s="325">
        <f t="shared" si="5"/>
        <v>1122.84</v>
      </c>
      <c r="K142" s="325"/>
    </row>
    <row r="143" spans="1:11" ht="30" customHeight="1">
      <c r="A143" s="322" t="s">
        <v>3538</v>
      </c>
      <c r="B143" s="390" t="s">
        <v>3539</v>
      </c>
      <c r="C143" s="322" t="s">
        <v>3540</v>
      </c>
      <c r="D143" s="390" t="s">
        <v>3278</v>
      </c>
      <c r="E143" s="322" t="s">
        <v>259</v>
      </c>
      <c r="F143" s="325">
        <v>1007.75</v>
      </c>
      <c r="G143" s="325"/>
      <c r="H143" s="325">
        <f t="shared" si="4"/>
        <v>1007.75</v>
      </c>
      <c r="I143" s="325">
        <v>39.61</v>
      </c>
      <c r="J143" s="325">
        <f t="shared" si="5"/>
        <v>968.14</v>
      </c>
      <c r="K143" s="325"/>
    </row>
    <row r="144" spans="1:11" ht="30" customHeight="1">
      <c r="A144" s="322" t="s">
        <v>3541</v>
      </c>
      <c r="B144" s="390" t="s">
        <v>3542</v>
      </c>
      <c r="C144" s="322" t="s">
        <v>3543</v>
      </c>
      <c r="D144" s="390" t="s">
        <v>3278</v>
      </c>
      <c r="E144" s="322" t="s">
        <v>259</v>
      </c>
      <c r="F144" s="325">
        <v>1013.1800000000001</v>
      </c>
      <c r="G144" s="325"/>
      <c r="H144" s="325">
        <f t="shared" si="4"/>
        <v>1013.1800000000001</v>
      </c>
      <c r="I144" s="325">
        <v>44.82</v>
      </c>
      <c r="J144" s="325">
        <f t="shared" si="5"/>
        <v>968.36</v>
      </c>
      <c r="K144" s="325"/>
    </row>
    <row r="145" spans="1:11" ht="30" customHeight="1">
      <c r="A145" s="322" t="s">
        <v>4071</v>
      </c>
      <c r="B145" s="390" t="s">
        <v>4072</v>
      </c>
      <c r="C145" s="322" t="s">
        <v>4073</v>
      </c>
      <c r="D145" s="390" t="s">
        <v>3278</v>
      </c>
      <c r="E145" s="322" t="s">
        <v>259</v>
      </c>
      <c r="F145" s="325">
        <v>8378.51</v>
      </c>
      <c r="G145" s="325"/>
      <c r="H145" s="325">
        <f t="shared" si="4"/>
        <v>8378.51</v>
      </c>
      <c r="I145" s="325">
        <v>334.79</v>
      </c>
      <c r="J145" s="325">
        <f t="shared" si="5"/>
        <v>8043.72</v>
      </c>
      <c r="K145" s="325"/>
    </row>
    <row r="146" spans="1:11" ht="30" customHeight="1">
      <c r="A146" s="322" t="s">
        <v>4141</v>
      </c>
      <c r="B146" s="390" t="s">
        <v>4142</v>
      </c>
      <c r="C146" s="322" t="s">
        <v>4143</v>
      </c>
      <c r="D146" s="390" t="s">
        <v>3278</v>
      </c>
      <c r="E146" s="322" t="s">
        <v>259</v>
      </c>
      <c r="F146" s="325">
        <v>954.92</v>
      </c>
      <c r="G146" s="325"/>
      <c r="H146" s="325">
        <f t="shared" si="4"/>
        <v>954.92</v>
      </c>
      <c r="I146" s="325">
        <v>37.49</v>
      </c>
      <c r="J146" s="325">
        <f t="shared" si="5"/>
        <v>917.43</v>
      </c>
      <c r="K146" s="325"/>
    </row>
    <row r="147" spans="1:11" ht="30" customHeight="1">
      <c r="A147" s="322" t="s">
        <v>3990</v>
      </c>
      <c r="B147" s="390" t="s">
        <v>3991</v>
      </c>
      <c r="C147" s="322" t="s">
        <v>3992</v>
      </c>
      <c r="D147" s="390" t="s">
        <v>3953</v>
      </c>
      <c r="E147" s="322" t="s">
        <v>3923</v>
      </c>
      <c r="F147" s="325">
        <v>955.95</v>
      </c>
      <c r="G147" s="325"/>
      <c r="H147" s="325">
        <f t="shared" si="4"/>
        <v>955.95</v>
      </c>
      <c r="I147" s="325">
        <v>41.77</v>
      </c>
      <c r="J147" s="325">
        <f t="shared" si="5"/>
        <v>914.1800000000001</v>
      </c>
      <c r="K147" s="325"/>
    </row>
    <row r="148" spans="1:11" ht="30" customHeight="1">
      <c r="A148" s="322" t="s">
        <v>3993</v>
      </c>
      <c r="B148" s="390" t="s">
        <v>3994</v>
      </c>
      <c r="C148" s="322" t="s">
        <v>3995</v>
      </c>
      <c r="D148" s="390" t="s">
        <v>3896</v>
      </c>
      <c r="E148" s="322" t="s">
        <v>508</v>
      </c>
      <c r="F148" s="325">
        <v>2814.4799999999996</v>
      </c>
      <c r="G148" s="325"/>
      <c r="H148" s="325">
        <f t="shared" si="4"/>
        <v>2814.4799999999996</v>
      </c>
      <c r="I148" s="325">
        <v>395.59</v>
      </c>
      <c r="J148" s="325">
        <f t="shared" si="5"/>
        <v>2418.8899999999994</v>
      </c>
      <c r="K148" s="325"/>
    </row>
    <row r="149" spans="1:11" ht="30" customHeight="1">
      <c r="A149" s="322" t="s">
        <v>3544</v>
      </c>
      <c r="B149" s="390" t="s">
        <v>3545</v>
      </c>
      <c r="C149" s="322" t="s">
        <v>3546</v>
      </c>
      <c r="D149" s="390" t="s">
        <v>3278</v>
      </c>
      <c r="E149" s="322" t="s">
        <v>259</v>
      </c>
      <c r="F149" s="325">
        <v>1011.74</v>
      </c>
      <c r="G149" s="325"/>
      <c r="H149" s="325">
        <f t="shared" si="4"/>
        <v>1011.74</v>
      </c>
      <c r="I149" s="325">
        <v>49.77</v>
      </c>
      <c r="J149" s="325">
        <f t="shared" si="5"/>
        <v>961.97</v>
      </c>
      <c r="K149" s="325"/>
    </row>
    <row r="150" spans="1:11" ht="30" customHeight="1">
      <c r="A150" s="322" t="s">
        <v>3547</v>
      </c>
      <c r="B150" s="390" t="s">
        <v>3548</v>
      </c>
      <c r="C150" s="322" t="s">
        <v>3549</v>
      </c>
      <c r="D150" s="390" t="s">
        <v>3278</v>
      </c>
      <c r="E150" s="322" t="s">
        <v>259</v>
      </c>
      <c r="F150" s="325">
        <v>1007.75</v>
      </c>
      <c r="G150" s="325"/>
      <c r="H150" s="325">
        <f t="shared" si="4"/>
        <v>1007.75</v>
      </c>
      <c r="I150" s="325">
        <v>44.61</v>
      </c>
      <c r="J150" s="325">
        <f t="shared" si="5"/>
        <v>963.14</v>
      </c>
      <c r="K150" s="325"/>
    </row>
    <row r="151" spans="1:11" ht="30" customHeight="1">
      <c r="A151" s="322" t="s">
        <v>4074</v>
      </c>
      <c r="B151" s="390" t="s">
        <v>4075</v>
      </c>
      <c r="C151" s="322" t="s">
        <v>4076</v>
      </c>
      <c r="D151" s="390" t="s">
        <v>3896</v>
      </c>
      <c r="E151" s="322" t="s">
        <v>534</v>
      </c>
      <c r="F151" s="325">
        <v>1076.38</v>
      </c>
      <c r="G151" s="325"/>
      <c r="H151" s="325">
        <f t="shared" si="4"/>
        <v>1076.38</v>
      </c>
      <c r="I151" s="325">
        <v>43.06</v>
      </c>
      <c r="J151" s="325">
        <f t="shared" si="5"/>
        <v>1033.3200000000002</v>
      </c>
      <c r="K151" s="325"/>
    </row>
    <row r="152" spans="1:11" ht="30" customHeight="1">
      <c r="A152" s="322" t="s">
        <v>3550</v>
      </c>
      <c r="B152" s="390" t="s">
        <v>3551</v>
      </c>
      <c r="C152" s="322" t="s">
        <v>3552</v>
      </c>
      <c r="D152" s="390" t="s">
        <v>219</v>
      </c>
      <c r="E152" s="322" t="s">
        <v>249</v>
      </c>
      <c r="F152" s="325">
        <v>789.57</v>
      </c>
      <c r="G152" s="325"/>
      <c r="H152" s="325">
        <f t="shared" si="4"/>
        <v>789.57</v>
      </c>
      <c r="I152" s="325">
        <v>199.12</v>
      </c>
      <c r="J152" s="325">
        <f t="shared" si="5"/>
        <v>590.45</v>
      </c>
      <c r="K152" s="325"/>
    </row>
    <row r="153" spans="1:11" ht="30" customHeight="1">
      <c r="A153" s="322" t="s">
        <v>4217</v>
      </c>
      <c r="B153" s="390" t="s">
        <v>4218</v>
      </c>
      <c r="C153" s="322" t="s">
        <v>4220</v>
      </c>
      <c r="D153" s="390" t="s">
        <v>4219</v>
      </c>
      <c r="E153" s="322" t="s">
        <v>3503</v>
      </c>
      <c r="F153" s="325">
        <v>564.4100000000001</v>
      </c>
      <c r="G153" s="325"/>
      <c r="H153" s="325">
        <f t="shared" si="4"/>
        <v>564.4100000000001</v>
      </c>
      <c r="I153" s="325">
        <v>21.58</v>
      </c>
      <c r="J153" s="325">
        <f t="shared" si="5"/>
        <v>542.83</v>
      </c>
      <c r="K153" s="325"/>
    </row>
    <row r="154" spans="1:11" ht="30" customHeight="1">
      <c r="A154" s="322" t="s">
        <v>3553</v>
      </c>
      <c r="B154" s="390" t="s">
        <v>3554</v>
      </c>
      <c r="C154" s="322" t="s">
        <v>3555</v>
      </c>
      <c r="D154" s="390" t="s">
        <v>3278</v>
      </c>
      <c r="E154" s="322" t="s">
        <v>259</v>
      </c>
      <c r="F154" s="325">
        <v>1014.8100000000001</v>
      </c>
      <c r="G154" s="325"/>
      <c r="H154" s="325">
        <f t="shared" si="4"/>
        <v>1014.8100000000001</v>
      </c>
      <c r="I154" s="325">
        <v>49.89</v>
      </c>
      <c r="J154" s="325">
        <f t="shared" si="5"/>
        <v>964.9200000000001</v>
      </c>
      <c r="K154" s="325"/>
    </row>
    <row r="155" spans="1:11" ht="30" customHeight="1">
      <c r="A155" s="322" t="s">
        <v>3556</v>
      </c>
      <c r="B155" s="390" t="s">
        <v>3557</v>
      </c>
      <c r="C155" s="322" t="s">
        <v>3559</v>
      </c>
      <c r="D155" s="390" t="s">
        <v>3558</v>
      </c>
      <c r="E155" s="322" t="s">
        <v>259</v>
      </c>
      <c r="F155" s="325">
        <v>1018</v>
      </c>
      <c r="G155" s="325"/>
      <c r="H155" s="325">
        <f t="shared" si="4"/>
        <v>1018</v>
      </c>
      <c r="I155" s="325">
        <v>50.02</v>
      </c>
      <c r="J155" s="325">
        <f t="shared" si="5"/>
        <v>967.98</v>
      </c>
      <c r="K155" s="325"/>
    </row>
    <row r="156" spans="1:11" ht="30" customHeight="1">
      <c r="A156" s="322" t="s">
        <v>3560</v>
      </c>
      <c r="B156" s="390" t="s">
        <v>3561</v>
      </c>
      <c r="C156" s="322" t="s">
        <v>3562</v>
      </c>
      <c r="D156" s="390" t="s">
        <v>3278</v>
      </c>
      <c r="E156" s="322" t="s">
        <v>259</v>
      </c>
      <c r="F156" s="325">
        <v>963.3299999999999</v>
      </c>
      <c r="G156" s="325"/>
      <c r="H156" s="325">
        <f t="shared" si="4"/>
        <v>963.3299999999999</v>
      </c>
      <c r="I156" s="325">
        <v>52.83</v>
      </c>
      <c r="J156" s="325">
        <f t="shared" si="5"/>
        <v>910.4999999999999</v>
      </c>
      <c r="K156" s="325"/>
    </row>
    <row r="157" spans="1:11" ht="30" customHeight="1">
      <c r="A157" s="322" t="s">
        <v>3563</v>
      </c>
      <c r="B157" s="390" t="s">
        <v>3564</v>
      </c>
      <c r="C157" s="322" t="s">
        <v>3565</v>
      </c>
      <c r="D157" s="390" t="s">
        <v>3372</v>
      </c>
      <c r="E157" s="322" t="s">
        <v>259</v>
      </c>
      <c r="F157" s="325">
        <v>732.18</v>
      </c>
      <c r="G157" s="325"/>
      <c r="H157" s="325">
        <f t="shared" si="4"/>
        <v>732.18</v>
      </c>
      <c r="I157" s="325">
        <v>28.7</v>
      </c>
      <c r="J157" s="325">
        <f t="shared" si="5"/>
        <v>703.4799999999999</v>
      </c>
      <c r="K157" s="325"/>
    </row>
    <row r="158" spans="1:11" ht="30" customHeight="1">
      <c r="A158" s="322" t="s">
        <v>3566</v>
      </c>
      <c r="B158" s="390" t="s">
        <v>3567</v>
      </c>
      <c r="C158" s="322" t="s">
        <v>3568</v>
      </c>
      <c r="D158" s="390" t="s">
        <v>1903</v>
      </c>
      <c r="E158" s="322" t="s">
        <v>259</v>
      </c>
      <c r="F158" s="325">
        <v>994.1300000000001</v>
      </c>
      <c r="G158" s="325"/>
      <c r="H158" s="325">
        <f t="shared" si="4"/>
        <v>994.1300000000001</v>
      </c>
      <c r="I158" s="325">
        <v>469.7</v>
      </c>
      <c r="J158" s="325">
        <f t="shared" si="5"/>
        <v>524.4300000000001</v>
      </c>
      <c r="K158" s="325"/>
    </row>
    <row r="159" spans="1:11" ht="30" customHeight="1">
      <c r="A159" s="322" t="s">
        <v>3569</v>
      </c>
      <c r="B159" s="390" t="s">
        <v>3570</v>
      </c>
      <c r="C159" s="322" t="s">
        <v>3571</v>
      </c>
      <c r="D159" s="390" t="s">
        <v>3278</v>
      </c>
      <c r="E159" s="322" t="s">
        <v>259</v>
      </c>
      <c r="F159" s="325">
        <v>1012.5600000000001</v>
      </c>
      <c r="G159" s="325"/>
      <c r="H159" s="325">
        <f t="shared" si="4"/>
        <v>1012.5600000000001</v>
      </c>
      <c r="I159" s="325">
        <v>536.1999999999999</v>
      </c>
      <c r="J159" s="325">
        <f t="shared" si="5"/>
        <v>476.3600000000001</v>
      </c>
      <c r="K159" s="325"/>
    </row>
    <row r="160" spans="1:11" ht="30" customHeight="1">
      <c r="A160" s="322" t="s">
        <v>3572</v>
      </c>
      <c r="B160" s="390" t="s">
        <v>3573</v>
      </c>
      <c r="C160" s="322" t="s">
        <v>3574</v>
      </c>
      <c r="D160" s="390" t="s">
        <v>197</v>
      </c>
      <c r="E160" s="322" t="s">
        <v>259</v>
      </c>
      <c r="F160" s="325">
        <v>1007.75</v>
      </c>
      <c r="G160" s="325"/>
      <c r="H160" s="325">
        <f t="shared" si="4"/>
        <v>1007.75</v>
      </c>
      <c r="I160" s="325">
        <v>39.61</v>
      </c>
      <c r="J160" s="325">
        <f t="shared" si="5"/>
        <v>968.14</v>
      </c>
      <c r="K160" s="325"/>
    </row>
    <row r="161" spans="1:11" ht="30" customHeight="1">
      <c r="A161" s="322" t="s">
        <v>3575</v>
      </c>
      <c r="B161" s="390" t="s">
        <v>3576</v>
      </c>
      <c r="C161" s="322" t="s">
        <v>3577</v>
      </c>
      <c r="D161" s="390" t="s">
        <v>3278</v>
      </c>
      <c r="E161" s="322" t="s">
        <v>259</v>
      </c>
      <c r="F161" s="325">
        <v>1012.5600000000001</v>
      </c>
      <c r="G161" s="325"/>
      <c r="H161" s="325">
        <f t="shared" si="4"/>
        <v>1012.5600000000001</v>
      </c>
      <c r="I161" s="325">
        <v>54.8</v>
      </c>
      <c r="J161" s="325">
        <f t="shared" si="5"/>
        <v>957.7600000000001</v>
      </c>
      <c r="K161" s="325"/>
    </row>
    <row r="162" spans="1:11" ht="30" customHeight="1">
      <c r="A162" s="322" t="s">
        <v>3578</v>
      </c>
      <c r="B162" s="390" t="s">
        <v>3579</v>
      </c>
      <c r="C162" s="322" t="s">
        <v>3580</v>
      </c>
      <c r="D162" s="390" t="s">
        <v>197</v>
      </c>
      <c r="E162" s="322" t="s">
        <v>259</v>
      </c>
      <c r="F162" s="325">
        <v>1012.5600000000001</v>
      </c>
      <c r="G162" s="325"/>
      <c r="H162" s="325">
        <f t="shared" si="4"/>
        <v>1012.5600000000001</v>
      </c>
      <c r="I162" s="325">
        <v>54.8</v>
      </c>
      <c r="J162" s="325">
        <f t="shared" si="5"/>
        <v>957.7600000000001</v>
      </c>
      <c r="K162" s="325"/>
    </row>
    <row r="163" spans="1:11" ht="30" customHeight="1">
      <c r="A163" s="322" t="s">
        <v>3581</v>
      </c>
      <c r="B163" s="390" t="s">
        <v>3582</v>
      </c>
      <c r="C163" s="322" t="s">
        <v>3583</v>
      </c>
      <c r="D163" s="390" t="s">
        <v>3278</v>
      </c>
      <c r="E163" s="322" t="s">
        <v>259</v>
      </c>
      <c r="F163" s="325">
        <v>1011.74</v>
      </c>
      <c r="G163" s="325"/>
      <c r="H163" s="325">
        <f t="shared" si="4"/>
        <v>1011.74</v>
      </c>
      <c r="I163" s="325">
        <v>44.77</v>
      </c>
      <c r="J163" s="325">
        <f t="shared" si="5"/>
        <v>966.97</v>
      </c>
      <c r="K163" s="325"/>
    </row>
    <row r="164" spans="1:11" ht="30" customHeight="1">
      <c r="A164" s="322" t="s">
        <v>4144</v>
      </c>
      <c r="B164" s="390" t="s">
        <v>4145</v>
      </c>
      <c r="C164" s="322" t="s">
        <v>4146</v>
      </c>
      <c r="D164" s="390" t="s">
        <v>3669</v>
      </c>
      <c r="E164" s="322" t="s">
        <v>259</v>
      </c>
      <c r="F164" s="325">
        <v>636.84</v>
      </c>
      <c r="G164" s="325"/>
      <c r="H164" s="325">
        <f t="shared" si="4"/>
        <v>636.84</v>
      </c>
      <c r="I164" s="325">
        <v>25.12</v>
      </c>
      <c r="J164" s="325">
        <f t="shared" si="5"/>
        <v>611.72</v>
      </c>
      <c r="K164" s="325"/>
    </row>
    <row r="165" spans="1:11" ht="30" customHeight="1">
      <c r="A165" s="322" t="s">
        <v>3584</v>
      </c>
      <c r="B165" s="390" t="s">
        <v>3585</v>
      </c>
      <c r="C165" s="322" t="s">
        <v>3586</v>
      </c>
      <c r="D165" s="390" t="s">
        <v>3278</v>
      </c>
      <c r="E165" s="322" t="s">
        <v>259</v>
      </c>
      <c r="F165" s="325">
        <v>1013.1800000000001</v>
      </c>
      <c r="G165" s="325"/>
      <c r="H165" s="325">
        <f t="shared" si="4"/>
        <v>1013.1800000000001</v>
      </c>
      <c r="I165" s="325">
        <v>54.82</v>
      </c>
      <c r="J165" s="325">
        <f t="shared" si="5"/>
        <v>958.36</v>
      </c>
      <c r="K165" s="325"/>
    </row>
    <row r="166" spans="1:11" ht="30" customHeight="1">
      <c r="A166" s="322" t="s">
        <v>3587</v>
      </c>
      <c r="B166" s="390" t="s">
        <v>3588</v>
      </c>
      <c r="C166" s="322" t="s">
        <v>3589</v>
      </c>
      <c r="D166" s="390" t="s">
        <v>3278</v>
      </c>
      <c r="E166" s="322" t="s">
        <v>259</v>
      </c>
      <c r="F166" s="325">
        <v>1011.74</v>
      </c>
      <c r="G166" s="325"/>
      <c r="H166" s="325">
        <f t="shared" si="4"/>
        <v>1011.74</v>
      </c>
      <c r="I166" s="325">
        <v>276.77</v>
      </c>
      <c r="J166" s="325">
        <f t="shared" si="5"/>
        <v>734.97</v>
      </c>
      <c r="K166" s="325"/>
    </row>
    <row r="167" spans="1:11" ht="30" customHeight="1">
      <c r="A167" s="322" t="s">
        <v>3590</v>
      </c>
      <c r="B167" s="390" t="s">
        <v>3591</v>
      </c>
      <c r="C167" s="322" t="s">
        <v>3592</v>
      </c>
      <c r="D167" s="390" t="s">
        <v>3278</v>
      </c>
      <c r="E167" s="322" t="s">
        <v>259</v>
      </c>
      <c r="F167" s="325">
        <v>749.8399999999999</v>
      </c>
      <c r="G167" s="325"/>
      <c r="H167" s="325">
        <f t="shared" si="4"/>
        <v>749.8399999999999</v>
      </c>
      <c r="I167" s="325">
        <v>105.1</v>
      </c>
      <c r="J167" s="325">
        <f t="shared" si="5"/>
        <v>644.7399999999999</v>
      </c>
      <c r="K167" s="325"/>
    </row>
    <row r="168" spans="1:11" ht="30" customHeight="1">
      <c r="A168" s="322" t="s">
        <v>3593</v>
      </c>
      <c r="B168" s="390" t="s">
        <v>3594</v>
      </c>
      <c r="C168" s="322" t="s">
        <v>3596</v>
      </c>
      <c r="D168" s="390" t="s">
        <v>3595</v>
      </c>
      <c r="E168" s="322" t="s">
        <v>3488</v>
      </c>
      <c r="F168" s="325">
        <v>1014.0099999999999</v>
      </c>
      <c r="G168" s="325"/>
      <c r="H168" s="325">
        <f t="shared" si="4"/>
        <v>1014.0099999999999</v>
      </c>
      <c r="I168" s="325">
        <v>49.1</v>
      </c>
      <c r="J168" s="325">
        <f t="shared" si="5"/>
        <v>964.9099999999999</v>
      </c>
      <c r="K168" s="325"/>
    </row>
    <row r="169" spans="1:11" ht="30" customHeight="1">
      <c r="A169" s="322" t="s">
        <v>3597</v>
      </c>
      <c r="B169" s="390" t="s">
        <v>3598</v>
      </c>
      <c r="C169" s="322" t="s">
        <v>3599</v>
      </c>
      <c r="D169" s="390" t="s">
        <v>3278</v>
      </c>
      <c r="E169" s="322" t="s">
        <v>259</v>
      </c>
      <c r="F169" s="325">
        <v>1011.74</v>
      </c>
      <c r="G169" s="325"/>
      <c r="H169" s="325">
        <f t="shared" si="4"/>
        <v>1011.74</v>
      </c>
      <c r="I169" s="325">
        <v>69.77000000000001</v>
      </c>
      <c r="J169" s="325">
        <f t="shared" si="5"/>
        <v>941.97</v>
      </c>
      <c r="K169" s="325"/>
    </row>
    <row r="170" spans="1:11" ht="30" customHeight="1">
      <c r="A170" s="322" t="s">
        <v>3600</v>
      </c>
      <c r="B170" s="390" t="s">
        <v>3601</v>
      </c>
      <c r="C170" s="322" t="s">
        <v>3603</v>
      </c>
      <c r="D170" s="390" t="s">
        <v>3602</v>
      </c>
      <c r="E170" s="322" t="s">
        <v>259</v>
      </c>
      <c r="F170" s="325">
        <v>1013.1800000000001</v>
      </c>
      <c r="G170" s="325"/>
      <c r="H170" s="325">
        <f t="shared" si="4"/>
        <v>1013.1800000000001</v>
      </c>
      <c r="I170" s="325">
        <v>39.82</v>
      </c>
      <c r="J170" s="325">
        <f t="shared" si="5"/>
        <v>973.36</v>
      </c>
      <c r="K170" s="325"/>
    </row>
    <row r="171" spans="1:11" ht="30" customHeight="1">
      <c r="A171" s="322" t="s">
        <v>3604</v>
      </c>
      <c r="B171" s="390" t="s">
        <v>3605</v>
      </c>
      <c r="C171" s="322" t="s">
        <v>3606</v>
      </c>
      <c r="D171" s="390" t="s">
        <v>3339</v>
      </c>
      <c r="E171" s="322" t="s">
        <v>259</v>
      </c>
      <c r="F171" s="325">
        <v>1012.5600000000001</v>
      </c>
      <c r="G171" s="325"/>
      <c r="H171" s="325">
        <f t="shared" si="4"/>
        <v>1012.5600000000001</v>
      </c>
      <c r="I171" s="325">
        <v>154.8</v>
      </c>
      <c r="J171" s="325">
        <f t="shared" si="5"/>
        <v>857.76</v>
      </c>
      <c r="K171" s="325"/>
    </row>
    <row r="172" spans="1:11" ht="30" customHeight="1">
      <c r="A172" s="322" t="s">
        <v>3607</v>
      </c>
      <c r="B172" s="390" t="s">
        <v>3608</v>
      </c>
      <c r="C172" s="322" t="s">
        <v>3609</v>
      </c>
      <c r="D172" s="390" t="s">
        <v>3486</v>
      </c>
      <c r="E172" s="322" t="s">
        <v>3610</v>
      </c>
      <c r="F172" s="325">
        <v>987.2699999999999</v>
      </c>
      <c r="G172" s="325"/>
      <c r="H172" s="325">
        <f t="shared" si="4"/>
        <v>987.2699999999999</v>
      </c>
      <c r="I172" s="325">
        <v>192.59</v>
      </c>
      <c r="J172" s="325">
        <f t="shared" si="5"/>
        <v>794.6799999999998</v>
      </c>
      <c r="K172" s="325"/>
    </row>
    <row r="173" spans="1:11" ht="30" customHeight="1">
      <c r="A173" s="322" t="s">
        <v>4147</v>
      </c>
      <c r="B173" s="390" t="s">
        <v>4148</v>
      </c>
      <c r="C173" s="322" t="s">
        <v>4149</v>
      </c>
      <c r="D173" s="390" t="s">
        <v>3278</v>
      </c>
      <c r="E173" s="322" t="s">
        <v>259</v>
      </c>
      <c r="F173" s="325">
        <v>764.39</v>
      </c>
      <c r="G173" s="325"/>
      <c r="H173" s="325">
        <f t="shared" si="4"/>
        <v>764.39</v>
      </c>
      <c r="I173" s="325">
        <v>29.87</v>
      </c>
      <c r="J173" s="325">
        <f t="shared" si="5"/>
        <v>734.52</v>
      </c>
      <c r="K173" s="325"/>
    </row>
    <row r="174" spans="1:11" ht="30" customHeight="1">
      <c r="A174" s="322" t="s">
        <v>3611</v>
      </c>
      <c r="B174" s="390" t="s">
        <v>3612</v>
      </c>
      <c r="C174" s="322" t="s">
        <v>3613</v>
      </c>
      <c r="D174" s="390" t="s">
        <v>3278</v>
      </c>
      <c r="E174" s="322" t="s">
        <v>259</v>
      </c>
      <c r="F174" s="325">
        <v>1012.5600000000001</v>
      </c>
      <c r="G174" s="325"/>
      <c r="H174" s="325">
        <f t="shared" si="4"/>
        <v>1012.5600000000001</v>
      </c>
      <c r="I174" s="325">
        <v>54.8</v>
      </c>
      <c r="J174" s="325">
        <f t="shared" si="5"/>
        <v>957.7600000000001</v>
      </c>
      <c r="K174" s="325"/>
    </row>
    <row r="175" spans="1:11" ht="30" customHeight="1">
      <c r="A175" s="322" t="s">
        <v>3996</v>
      </c>
      <c r="B175" s="390" t="s">
        <v>3997</v>
      </c>
      <c r="C175" s="322" t="s">
        <v>3998</v>
      </c>
      <c r="D175" s="390" t="s">
        <v>675</v>
      </c>
      <c r="E175" s="322" t="s">
        <v>3999</v>
      </c>
      <c r="F175" s="325">
        <v>888.12</v>
      </c>
      <c r="G175" s="325"/>
      <c r="H175" s="325">
        <f t="shared" si="4"/>
        <v>888.12</v>
      </c>
      <c r="I175" s="325">
        <v>34.29</v>
      </c>
      <c r="J175" s="325">
        <f t="shared" si="5"/>
        <v>853.83</v>
      </c>
      <c r="K175" s="325"/>
    </row>
    <row r="176" spans="1:11" ht="30" customHeight="1">
      <c r="A176" s="322" t="s">
        <v>3903</v>
      </c>
      <c r="B176" s="390" t="s">
        <v>3904</v>
      </c>
      <c r="C176" s="322" t="s">
        <v>3905</v>
      </c>
      <c r="D176" s="390" t="s">
        <v>454</v>
      </c>
      <c r="E176" s="322" t="s">
        <v>3906</v>
      </c>
      <c r="F176" s="325">
        <v>2103.59</v>
      </c>
      <c r="G176" s="325"/>
      <c r="H176" s="325">
        <f t="shared" si="4"/>
        <v>2103.59</v>
      </c>
      <c r="I176" s="325">
        <v>105.12</v>
      </c>
      <c r="J176" s="325">
        <f t="shared" si="5"/>
        <v>1998.4700000000003</v>
      </c>
      <c r="K176" s="325"/>
    </row>
    <row r="177" spans="1:11" ht="30" customHeight="1">
      <c r="A177" s="322" t="s">
        <v>3614</v>
      </c>
      <c r="B177" s="390" t="s">
        <v>3615</v>
      </c>
      <c r="C177" s="322" t="s">
        <v>3616</v>
      </c>
      <c r="D177" s="390" t="s">
        <v>219</v>
      </c>
      <c r="E177" s="322" t="s">
        <v>259</v>
      </c>
      <c r="F177" s="325">
        <v>986.5</v>
      </c>
      <c r="G177" s="325"/>
      <c r="H177" s="325">
        <f t="shared" si="4"/>
        <v>986.5</v>
      </c>
      <c r="I177" s="325">
        <v>48.76</v>
      </c>
      <c r="J177" s="325">
        <f t="shared" si="5"/>
        <v>937.74</v>
      </c>
      <c r="K177" s="325"/>
    </row>
    <row r="178" spans="1:11" ht="30" customHeight="1">
      <c r="A178" s="322" t="s">
        <v>4150</v>
      </c>
      <c r="B178" s="390" t="s">
        <v>4151</v>
      </c>
      <c r="C178" s="322" t="s">
        <v>4152</v>
      </c>
      <c r="D178" s="390" t="s">
        <v>1903</v>
      </c>
      <c r="E178" s="322" t="s">
        <v>259</v>
      </c>
      <c r="F178" s="325">
        <v>764.39</v>
      </c>
      <c r="G178" s="325"/>
      <c r="H178" s="325">
        <f t="shared" si="4"/>
        <v>764.39</v>
      </c>
      <c r="I178" s="325">
        <v>29.87</v>
      </c>
      <c r="J178" s="325">
        <f t="shared" si="5"/>
        <v>734.52</v>
      </c>
      <c r="K178" s="325"/>
    </row>
    <row r="179" spans="1:11" ht="30" customHeight="1">
      <c r="A179" s="322" t="s">
        <v>3617</v>
      </c>
      <c r="B179" s="390" t="s">
        <v>3618</v>
      </c>
      <c r="C179" s="322" t="s">
        <v>3619</v>
      </c>
      <c r="D179" s="390" t="s">
        <v>3278</v>
      </c>
      <c r="E179" s="322" t="s">
        <v>259</v>
      </c>
      <c r="F179" s="325">
        <v>1011.32</v>
      </c>
      <c r="G179" s="325"/>
      <c r="H179" s="325">
        <f t="shared" si="4"/>
        <v>1011.32</v>
      </c>
      <c r="I179" s="325">
        <v>49.75</v>
      </c>
      <c r="J179" s="325">
        <f t="shared" si="5"/>
        <v>961.57</v>
      </c>
      <c r="K179" s="325"/>
    </row>
    <row r="180" spans="1:11" ht="30" customHeight="1">
      <c r="A180" s="322" t="s">
        <v>4153</v>
      </c>
      <c r="B180" s="390" t="s">
        <v>4154</v>
      </c>
      <c r="C180" s="322" t="s">
        <v>4155</v>
      </c>
      <c r="D180" s="390" t="s">
        <v>3669</v>
      </c>
      <c r="E180" s="322" t="s">
        <v>259</v>
      </c>
      <c r="F180" s="325">
        <v>769.68</v>
      </c>
      <c r="G180" s="325"/>
      <c r="H180" s="325">
        <f t="shared" si="4"/>
        <v>769.68</v>
      </c>
      <c r="I180" s="325">
        <v>30.08</v>
      </c>
      <c r="J180" s="325">
        <f t="shared" si="5"/>
        <v>739.5999999999999</v>
      </c>
      <c r="K180" s="325"/>
    </row>
    <row r="181" spans="1:11" ht="30" customHeight="1">
      <c r="A181" s="322" t="s">
        <v>3620</v>
      </c>
      <c r="B181" s="390" t="s">
        <v>3621</v>
      </c>
      <c r="C181" s="322" t="s">
        <v>3622</v>
      </c>
      <c r="D181" s="390" t="s">
        <v>3278</v>
      </c>
      <c r="E181" s="322" t="s">
        <v>259</v>
      </c>
      <c r="F181" s="325">
        <v>715.45</v>
      </c>
      <c r="G181" s="325"/>
      <c r="H181" s="325">
        <f t="shared" si="4"/>
        <v>715.45</v>
      </c>
      <c r="I181" s="325">
        <v>38.05</v>
      </c>
      <c r="J181" s="325">
        <f t="shared" si="5"/>
        <v>677.4000000000001</v>
      </c>
      <c r="K181" s="325"/>
    </row>
    <row r="182" spans="1:11" ht="30" customHeight="1">
      <c r="A182" s="322" t="s">
        <v>3623</v>
      </c>
      <c r="B182" s="390" t="s">
        <v>3624</v>
      </c>
      <c r="C182" s="322" t="s">
        <v>3625</v>
      </c>
      <c r="D182" s="390" t="s">
        <v>3372</v>
      </c>
      <c r="E182" s="322" t="s">
        <v>259</v>
      </c>
      <c r="F182" s="325">
        <v>787.62</v>
      </c>
      <c r="G182" s="325"/>
      <c r="H182" s="325">
        <f t="shared" si="4"/>
        <v>787.62</v>
      </c>
      <c r="I182" s="325">
        <v>97.87</v>
      </c>
      <c r="J182" s="325">
        <f t="shared" si="5"/>
        <v>689.75</v>
      </c>
      <c r="K182" s="325"/>
    </row>
    <row r="183" spans="1:11" ht="30" customHeight="1">
      <c r="A183" s="322" t="s">
        <v>4000</v>
      </c>
      <c r="B183" s="390" t="s">
        <v>4001</v>
      </c>
      <c r="C183" s="322" t="s">
        <v>4002</v>
      </c>
      <c r="D183" s="390" t="s">
        <v>3896</v>
      </c>
      <c r="E183" s="322" t="s">
        <v>508</v>
      </c>
      <c r="F183" s="325">
        <v>2771.0299999999997</v>
      </c>
      <c r="G183" s="325"/>
      <c r="H183" s="325">
        <f t="shared" si="4"/>
        <v>2771.0299999999997</v>
      </c>
      <c r="I183" s="325">
        <v>152.79999999999998</v>
      </c>
      <c r="J183" s="325">
        <f t="shared" si="5"/>
        <v>2618.2299999999996</v>
      </c>
      <c r="K183" s="325"/>
    </row>
    <row r="184" spans="1:11" ht="30" customHeight="1">
      <c r="A184" s="322" t="s">
        <v>3626</v>
      </c>
      <c r="B184" s="390" t="s">
        <v>3627</v>
      </c>
      <c r="C184" s="322" t="s">
        <v>3629</v>
      </c>
      <c r="D184" s="390" t="s">
        <v>3628</v>
      </c>
      <c r="E184" s="322" t="s">
        <v>259</v>
      </c>
      <c r="F184" s="325">
        <v>875.9200000000001</v>
      </c>
      <c r="G184" s="325"/>
      <c r="H184" s="325">
        <f t="shared" si="4"/>
        <v>875.9200000000001</v>
      </c>
      <c r="I184" s="325">
        <v>427.97</v>
      </c>
      <c r="J184" s="325">
        <f t="shared" si="5"/>
        <v>447.95000000000005</v>
      </c>
      <c r="K184" s="325"/>
    </row>
    <row r="185" spans="1:11" ht="30" customHeight="1">
      <c r="A185" s="322" t="s">
        <v>3630</v>
      </c>
      <c r="B185" s="390" t="s">
        <v>3631</v>
      </c>
      <c r="C185" s="322" t="s">
        <v>3632</v>
      </c>
      <c r="D185" s="390" t="s">
        <v>197</v>
      </c>
      <c r="E185" s="322" t="s">
        <v>249</v>
      </c>
      <c r="F185" s="325">
        <v>913.9100000000001</v>
      </c>
      <c r="G185" s="325"/>
      <c r="H185" s="325">
        <f t="shared" si="4"/>
        <v>913.9100000000001</v>
      </c>
      <c r="I185" s="325">
        <v>103.05</v>
      </c>
      <c r="J185" s="325">
        <f t="shared" si="5"/>
        <v>810.8600000000001</v>
      </c>
      <c r="K185" s="325"/>
    </row>
    <row r="186" spans="1:11" ht="30" customHeight="1">
      <c r="A186" s="322" t="s">
        <v>3633</v>
      </c>
      <c r="B186" s="390" t="s">
        <v>3634</v>
      </c>
      <c r="C186" s="322" t="s">
        <v>3635</v>
      </c>
      <c r="D186" s="390" t="s">
        <v>3268</v>
      </c>
      <c r="E186" s="322" t="s">
        <v>259</v>
      </c>
      <c r="F186" s="325">
        <v>1011.62</v>
      </c>
      <c r="G186" s="325"/>
      <c r="H186" s="325">
        <f t="shared" si="4"/>
        <v>1011.62</v>
      </c>
      <c r="I186" s="325">
        <v>71.66</v>
      </c>
      <c r="J186" s="325">
        <f t="shared" si="5"/>
        <v>939.96</v>
      </c>
      <c r="K186" s="325"/>
    </row>
    <row r="187" spans="1:11" ht="30" customHeight="1">
      <c r="A187" s="322" t="s">
        <v>3636</v>
      </c>
      <c r="B187" s="390" t="s">
        <v>3637</v>
      </c>
      <c r="C187" s="322" t="s">
        <v>3638</v>
      </c>
      <c r="D187" s="390" t="s">
        <v>3442</v>
      </c>
      <c r="E187" s="322" t="s">
        <v>204</v>
      </c>
      <c r="F187" s="325">
        <v>625.99</v>
      </c>
      <c r="G187" s="325"/>
      <c r="H187" s="325">
        <f t="shared" si="4"/>
        <v>625.99</v>
      </c>
      <c r="I187" s="325">
        <v>292.03</v>
      </c>
      <c r="J187" s="325">
        <f t="shared" si="5"/>
        <v>333.96000000000004</v>
      </c>
      <c r="K187" s="325"/>
    </row>
    <row r="188" spans="1:11" ht="30" customHeight="1">
      <c r="A188" s="322" t="s">
        <v>3824</v>
      </c>
      <c r="B188" s="390" t="s">
        <v>4003</v>
      </c>
      <c r="C188" s="322" t="s">
        <v>4004</v>
      </c>
      <c r="D188" s="390" t="s">
        <v>3896</v>
      </c>
      <c r="E188" s="322" t="s">
        <v>508</v>
      </c>
      <c r="F188" s="325">
        <v>2909.09</v>
      </c>
      <c r="G188" s="325"/>
      <c r="H188" s="325">
        <f t="shared" si="4"/>
        <v>2909.09</v>
      </c>
      <c r="I188" s="325">
        <v>1183.5</v>
      </c>
      <c r="J188" s="325">
        <f t="shared" si="5"/>
        <v>1725.5900000000001</v>
      </c>
      <c r="K188" s="325"/>
    </row>
    <row r="189" spans="1:11" ht="30" customHeight="1">
      <c r="A189" s="322" t="s">
        <v>3639</v>
      </c>
      <c r="B189" s="390" t="s">
        <v>3640</v>
      </c>
      <c r="C189" s="322" t="s">
        <v>3641</v>
      </c>
      <c r="D189" s="390" t="s">
        <v>3278</v>
      </c>
      <c r="E189" s="322" t="s">
        <v>259</v>
      </c>
      <c r="F189" s="325">
        <v>1011.89</v>
      </c>
      <c r="G189" s="325"/>
      <c r="H189" s="325">
        <f t="shared" si="4"/>
        <v>1011.89</v>
      </c>
      <c r="I189" s="325">
        <v>49.77</v>
      </c>
      <c r="J189" s="325">
        <f t="shared" si="5"/>
        <v>962.12</v>
      </c>
      <c r="K189" s="325"/>
    </row>
    <row r="190" spans="1:11" ht="30" customHeight="1">
      <c r="A190" s="322" t="s">
        <v>3642</v>
      </c>
      <c r="B190" s="390" t="s">
        <v>3643</v>
      </c>
      <c r="C190" s="322" t="s">
        <v>3644</v>
      </c>
      <c r="D190" s="390" t="s">
        <v>3278</v>
      </c>
      <c r="E190" s="322" t="s">
        <v>259</v>
      </c>
      <c r="F190" s="325">
        <v>1010.83</v>
      </c>
      <c r="G190" s="325"/>
      <c r="H190" s="325">
        <f t="shared" si="4"/>
        <v>1010.83</v>
      </c>
      <c r="I190" s="325">
        <v>222.56</v>
      </c>
      <c r="J190" s="325">
        <f t="shared" si="5"/>
        <v>788.27</v>
      </c>
      <c r="K190" s="325"/>
    </row>
    <row r="191" spans="1:11" ht="30" customHeight="1">
      <c r="A191" s="322" t="s">
        <v>4005</v>
      </c>
      <c r="B191" s="390" t="s">
        <v>4006</v>
      </c>
      <c r="C191" s="322" t="s">
        <v>4007</v>
      </c>
      <c r="D191" s="390" t="s">
        <v>182</v>
      </c>
      <c r="E191" s="322" t="s">
        <v>508</v>
      </c>
      <c r="F191" s="325">
        <v>2806.01</v>
      </c>
      <c r="G191" s="325"/>
      <c r="H191" s="325">
        <f t="shared" si="4"/>
        <v>2806.01</v>
      </c>
      <c r="I191" s="325">
        <v>238.24</v>
      </c>
      <c r="J191" s="325">
        <f t="shared" si="5"/>
        <v>2567.7700000000004</v>
      </c>
      <c r="K191" s="325"/>
    </row>
    <row r="192" spans="1:11" ht="30" customHeight="1">
      <c r="A192" s="322" t="s">
        <v>3645</v>
      </c>
      <c r="B192" s="390" t="s">
        <v>3646</v>
      </c>
      <c r="C192" s="322" t="s">
        <v>3647</v>
      </c>
      <c r="D192" s="390" t="s">
        <v>3278</v>
      </c>
      <c r="E192" s="322" t="s">
        <v>259</v>
      </c>
      <c r="F192" s="325">
        <v>1007.75</v>
      </c>
      <c r="G192" s="325"/>
      <c r="H192" s="325">
        <f t="shared" si="4"/>
        <v>1007.75</v>
      </c>
      <c r="I192" s="325">
        <v>39.61</v>
      </c>
      <c r="J192" s="325">
        <f t="shared" si="5"/>
        <v>968.14</v>
      </c>
      <c r="K192" s="325"/>
    </row>
    <row r="193" spans="1:11" ht="30" customHeight="1">
      <c r="A193" s="322" t="s">
        <v>3648</v>
      </c>
      <c r="B193" s="390" t="s">
        <v>3649</v>
      </c>
      <c r="C193" s="322" t="s">
        <v>3650</v>
      </c>
      <c r="D193" s="390" t="s">
        <v>3278</v>
      </c>
      <c r="E193" s="322" t="s">
        <v>259</v>
      </c>
      <c r="F193" s="325">
        <v>1011.74</v>
      </c>
      <c r="G193" s="325"/>
      <c r="H193" s="325">
        <f t="shared" si="4"/>
        <v>1011.74</v>
      </c>
      <c r="I193" s="325">
        <v>39.77</v>
      </c>
      <c r="J193" s="325">
        <f t="shared" si="5"/>
        <v>971.97</v>
      </c>
      <c r="K193" s="325"/>
    </row>
    <row r="194" spans="1:11" ht="30" customHeight="1">
      <c r="A194" s="322" t="s">
        <v>3651</v>
      </c>
      <c r="B194" s="390" t="s">
        <v>3652</v>
      </c>
      <c r="C194" s="322" t="s">
        <v>3653</v>
      </c>
      <c r="D194" s="390" t="s">
        <v>1903</v>
      </c>
      <c r="E194" s="322" t="s">
        <v>259</v>
      </c>
      <c r="F194" s="325">
        <v>1004.35</v>
      </c>
      <c r="G194" s="325"/>
      <c r="H194" s="325">
        <f t="shared" si="4"/>
        <v>1004.35</v>
      </c>
      <c r="I194" s="325">
        <v>44.47</v>
      </c>
      <c r="J194" s="325">
        <f t="shared" si="5"/>
        <v>959.88</v>
      </c>
      <c r="K194" s="325"/>
    </row>
    <row r="195" spans="1:11" ht="30" customHeight="1">
      <c r="A195" s="322" t="s">
        <v>3654</v>
      </c>
      <c r="B195" s="390" t="s">
        <v>3655</v>
      </c>
      <c r="C195" s="322" t="s">
        <v>3656</v>
      </c>
      <c r="D195" s="390" t="s">
        <v>3339</v>
      </c>
      <c r="E195" s="322" t="s">
        <v>259</v>
      </c>
      <c r="F195" s="325">
        <v>1006.3099999999998</v>
      </c>
      <c r="G195" s="325"/>
      <c r="H195" s="325">
        <f t="shared" si="4"/>
        <v>1006.3099999999998</v>
      </c>
      <c r="I195" s="325">
        <v>39.55</v>
      </c>
      <c r="J195" s="325">
        <f t="shared" si="5"/>
        <v>966.7599999999999</v>
      </c>
      <c r="K195" s="325"/>
    </row>
    <row r="196" spans="1:11" ht="30" customHeight="1">
      <c r="A196" s="322" t="s">
        <v>3887</v>
      </c>
      <c r="B196" s="390" t="s">
        <v>3888</v>
      </c>
      <c r="C196" s="322" t="s">
        <v>3889</v>
      </c>
      <c r="D196" s="390" t="s">
        <v>3278</v>
      </c>
      <c r="E196" s="322" t="s">
        <v>259</v>
      </c>
      <c r="F196" s="325">
        <v>1007.75</v>
      </c>
      <c r="G196" s="325"/>
      <c r="H196" s="325">
        <f t="shared" si="4"/>
        <v>1007.75</v>
      </c>
      <c r="I196" s="325">
        <v>372.61</v>
      </c>
      <c r="J196" s="325">
        <f t="shared" si="5"/>
        <v>635.14</v>
      </c>
      <c r="K196" s="325"/>
    </row>
    <row r="197" spans="1:11" ht="30" customHeight="1">
      <c r="A197" s="322" t="s">
        <v>4077</v>
      </c>
      <c r="B197" s="390" t="s">
        <v>4078</v>
      </c>
      <c r="C197" s="322" t="s">
        <v>4080</v>
      </c>
      <c r="D197" s="390" t="s">
        <v>4079</v>
      </c>
      <c r="E197" s="322" t="s">
        <v>259</v>
      </c>
      <c r="F197" s="325">
        <v>510.57</v>
      </c>
      <c r="G197" s="325"/>
      <c r="H197" s="325">
        <f t="shared" si="4"/>
        <v>510.57</v>
      </c>
      <c r="I197" s="325">
        <v>30.15</v>
      </c>
      <c r="J197" s="325">
        <f t="shared" si="5"/>
        <v>480.42</v>
      </c>
      <c r="K197" s="325"/>
    </row>
    <row r="198" spans="1:11" ht="30" customHeight="1">
      <c r="A198" s="322" t="s">
        <v>3657</v>
      </c>
      <c r="B198" s="390" t="s">
        <v>3658</v>
      </c>
      <c r="C198" s="322" t="s">
        <v>3659</v>
      </c>
      <c r="D198" s="390" t="s">
        <v>3442</v>
      </c>
      <c r="E198" s="322" t="s">
        <v>249</v>
      </c>
      <c r="F198" s="325">
        <v>982.9300000000001</v>
      </c>
      <c r="G198" s="325"/>
      <c r="H198" s="325">
        <f t="shared" si="4"/>
        <v>982.9300000000001</v>
      </c>
      <c r="I198" s="325">
        <v>481.47</v>
      </c>
      <c r="J198" s="325">
        <f t="shared" si="5"/>
        <v>501.46000000000004</v>
      </c>
      <c r="K198" s="325"/>
    </row>
    <row r="199" spans="1:11" ht="30" customHeight="1">
      <c r="A199" s="322" t="s">
        <v>4081</v>
      </c>
      <c r="B199" s="390" t="s">
        <v>4082</v>
      </c>
      <c r="C199" s="322" t="s">
        <v>4083</v>
      </c>
      <c r="D199" s="390" t="s">
        <v>197</v>
      </c>
      <c r="E199" s="322" t="s">
        <v>259</v>
      </c>
      <c r="F199" s="325">
        <v>700</v>
      </c>
      <c r="G199" s="325"/>
      <c r="H199" s="325">
        <f t="shared" si="4"/>
        <v>700</v>
      </c>
      <c r="I199" s="325">
        <v>27.65</v>
      </c>
      <c r="J199" s="325">
        <f t="shared" si="5"/>
        <v>672.35</v>
      </c>
      <c r="K199" s="325"/>
    </row>
    <row r="200" spans="1:11" ht="30" customHeight="1">
      <c r="A200" s="322" t="s">
        <v>4008</v>
      </c>
      <c r="B200" s="390" t="s">
        <v>4009</v>
      </c>
      <c r="C200" s="322" t="s">
        <v>4010</v>
      </c>
      <c r="D200" s="390" t="s">
        <v>213</v>
      </c>
      <c r="E200" s="322" t="s">
        <v>430</v>
      </c>
      <c r="F200" s="325">
        <v>1071.22</v>
      </c>
      <c r="G200" s="325"/>
      <c r="H200" s="325">
        <f t="shared" si="4"/>
        <v>1071.22</v>
      </c>
      <c r="I200" s="325">
        <v>46.45</v>
      </c>
      <c r="J200" s="325">
        <f t="shared" si="5"/>
        <v>1024.77</v>
      </c>
      <c r="K200" s="325"/>
    </row>
    <row r="201" spans="1:11" ht="30" customHeight="1">
      <c r="A201" s="322" t="s">
        <v>3660</v>
      </c>
      <c r="B201" s="390" t="s">
        <v>3661</v>
      </c>
      <c r="C201" s="322" t="s">
        <v>3663</v>
      </c>
      <c r="D201" s="390" t="s">
        <v>3662</v>
      </c>
      <c r="E201" s="322" t="s">
        <v>259</v>
      </c>
      <c r="F201" s="325">
        <v>981.7900000000001</v>
      </c>
      <c r="G201" s="325"/>
      <c r="H201" s="325">
        <f aca="true" t="shared" si="6" ref="H201:H264">SUM(F201:G201)</f>
        <v>981.7900000000001</v>
      </c>
      <c r="I201" s="325">
        <v>43.57</v>
      </c>
      <c r="J201" s="325">
        <f aca="true" t="shared" si="7" ref="J201:J264">H201-I201</f>
        <v>938.22</v>
      </c>
      <c r="K201" s="325"/>
    </row>
    <row r="202" spans="1:11" ht="30" customHeight="1">
      <c r="A202" s="322" t="s">
        <v>4084</v>
      </c>
      <c r="B202" s="390" t="s">
        <v>4085</v>
      </c>
      <c r="C202" s="322" t="s">
        <v>4086</v>
      </c>
      <c r="D202" s="390" t="s">
        <v>1903</v>
      </c>
      <c r="E202" s="322" t="s">
        <v>259</v>
      </c>
      <c r="F202" s="325">
        <v>585.04</v>
      </c>
      <c r="G202" s="325"/>
      <c r="H202" s="325">
        <f t="shared" si="6"/>
        <v>585.04</v>
      </c>
      <c r="I202" s="325">
        <v>23.05</v>
      </c>
      <c r="J202" s="325">
        <f t="shared" si="7"/>
        <v>561.99</v>
      </c>
      <c r="K202" s="325"/>
    </row>
    <row r="203" spans="1:11" ht="30" customHeight="1">
      <c r="A203" s="322" t="s">
        <v>3664</v>
      </c>
      <c r="B203" s="390" t="s">
        <v>3665</v>
      </c>
      <c r="C203" s="322" t="s">
        <v>3666</v>
      </c>
      <c r="D203" s="390" t="s">
        <v>3482</v>
      </c>
      <c r="E203" s="322" t="s">
        <v>259</v>
      </c>
      <c r="F203" s="325">
        <v>740.42</v>
      </c>
      <c r="G203" s="325"/>
      <c r="H203" s="325">
        <f t="shared" si="6"/>
        <v>740.42</v>
      </c>
      <c r="I203" s="325">
        <v>294.42</v>
      </c>
      <c r="J203" s="325">
        <f t="shared" si="7"/>
        <v>445.99999999999994</v>
      </c>
      <c r="K203" s="325"/>
    </row>
    <row r="204" spans="1:11" ht="30" customHeight="1">
      <c r="A204" s="322" t="s">
        <v>4221</v>
      </c>
      <c r="B204" s="390" t="s">
        <v>4222</v>
      </c>
      <c r="C204" s="322" t="s">
        <v>4223</v>
      </c>
      <c r="D204" s="390" t="s">
        <v>213</v>
      </c>
      <c r="E204" s="322" t="s">
        <v>430</v>
      </c>
      <c r="F204" s="325">
        <v>945.6800000000001</v>
      </c>
      <c r="G204" s="325"/>
      <c r="H204" s="325">
        <f t="shared" si="6"/>
        <v>945.6800000000001</v>
      </c>
      <c r="I204" s="325">
        <v>36.43</v>
      </c>
      <c r="J204" s="325">
        <f t="shared" si="7"/>
        <v>909.2500000000001</v>
      </c>
      <c r="K204" s="325"/>
    </row>
    <row r="205" spans="1:11" ht="30" customHeight="1">
      <c r="A205" s="322" t="s">
        <v>4011</v>
      </c>
      <c r="B205" s="390" t="s">
        <v>4012</v>
      </c>
      <c r="C205" s="322" t="s">
        <v>4013</v>
      </c>
      <c r="D205" s="390" t="s">
        <v>2976</v>
      </c>
      <c r="E205" s="322" t="s">
        <v>508</v>
      </c>
      <c r="F205" s="325">
        <v>3461.07</v>
      </c>
      <c r="G205" s="325"/>
      <c r="H205" s="325">
        <f t="shared" si="6"/>
        <v>3461.07</v>
      </c>
      <c r="I205" s="325">
        <v>410.44</v>
      </c>
      <c r="J205" s="325">
        <f t="shared" si="7"/>
        <v>3050.63</v>
      </c>
      <c r="K205" s="325"/>
    </row>
    <row r="206" spans="1:11" ht="30" customHeight="1">
      <c r="A206" s="322" t="s">
        <v>3667</v>
      </c>
      <c r="B206" s="390" t="s">
        <v>3668</v>
      </c>
      <c r="C206" s="322" t="s">
        <v>3670</v>
      </c>
      <c r="D206" s="390" t="s">
        <v>3669</v>
      </c>
      <c r="E206" s="322" t="s">
        <v>259</v>
      </c>
      <c r="F206" s="325">
        <v>999.5600000000001</v>
      </c>
      <c r="G206" s="325"/>
      <c r="H206" s="325">
        <f t="shared" si="6"/>
        <v>999.5600000000001</v>
      </c>
      <c r="I206" s="325">
        <v>49.28</v>
      </c>
      <c r="J206" s="325">
        <f t="shared" si="7"/>
        <v>950.2800000000001</v>
      </c>
      <c r="K206" s="325"/>
    </row>
    <row r="207" spans="1:11" ht="30" customHeight="1">
      <c r="A207" s="322" t="s">
        <v>3671</v>
      </c>
      <c r="B207" s="390" t="s">
        <v>3672</v>
      </c>
      <c r="C207" s="322" t="s">
        <v>3673</v>
      </c>
      <c r="D207" s="390" t="s">
        <v>3278</v>
      </c>
      <c r="E207" s="322" t="s">
        <v>259</v>
      </c>
      <c r="F207" s="325">
        <v>1010.83</v>
      </c>
      <c r="G207" s="325"/>
      <c r="H207" s="325">
        <f t="shared" si="6"/>
        <v>1010.83</v>
      </c>
      <c r="I207" s="325">
        <v>39.73</v>
      </c>
      <c r="J207" s="325">
        <f t="shared" si="7"/>
        <v>971.1</v>
      </c>
      <c r="K207" s="325"/>
    </row>
    <row r="208" spans="1:11" ht="30" customHeight="1">
      <c r="A208" s="322" t="s">
        <v>3674</v>
      </c>
      <c r="B208" s="390" t="s">
        <v>3675</v>
      </c>
      <c r="C208" s="322" t="s">
        <v>3676</v>
      </c>
      <c r="D208" s="390" t="s">
        <v>3372</v>
      </c>
      <c r="E208" s="322" t="s">
        <v>259</v>
      </c>
      <c r="F208" s="325">
        <v>1004.35</v>
      </c>
      <c r="G208" s="325"/>
      <c r="H208" s="325">
        <f t="shared" si="6"/>
        <v>1004.35</v>
      </c>
      <c r="I208" s="325">
        <v>44.47</v>
      </c>
      <c r="J208" s="325">
        <f t="shared" si="7"/>
        <v>959.88</v>
      </c>
      <c r="K208" s="325"/>
    </row>
    <row r="209" spans="1:11" ht="30" customHeight="1">
      <c r="A209" s="322" t="s">
        <v>3677</v>
      </c>
      <c r="B209" s="390" t="s">
        <v>3678</v>
      </c>
      <c r="C209" s="322" t="s">
        <v>3679</v>
      </c>
      <c r="D209" s="390" t="s">
        <v>3372</v>
      </c>
      <c r="E209" s="322" t="s">
        <v>259</v>
      </c>
      <c r="F209" s="325">
        <v>992.69</v>
      </c>
      <c r="G209" s="325"/>
      <c r="H209" s="325">
        <f t="shared" si="6"/>
        <v>992.69</v>
      </c>
      <c r="I209" s="325">
        <v>49</v>
      </c>
      <c r="J209" s="325">
        <f t="shared" si="7"/>
        <v>943.69</v>
      </c>
      <c r="K209" s="325"/>
    </row>
    <row r="210" spans="1:11" ht="30" customHeight="1">
      <c r="A210" s="322" t="s">
        <v>3680</v>
      </c>
      <c r="B210" s="390" t="s">
        <v>3681</v>
      </c>
      <c r="C210" s="322" t="s">
        <v>3682</v>
      </c>
      <c r="D210" s="390" t="s">
        <v>197</v>
      </c>
      <c r="E210" s="322" t="s">
        <v>259</v>
      </c>
      <c r="F210" s="325">
        <v>1013.1800000000001</v>
      </c>
      <c r="G210" s="325"/>
      <c r="H210" s="325">
        <f t="shared" si="6"/>
        <v>1013.1800000000001</v>
      </c>
      <c r="I210" s="325">
        <v>118.82</v>
      </c>
      <c r="J210" s="325">
        <f t="shared" si="7"/>
        <v>894.3600000000001</v>
      </c>
      <c r="K210" s="325"/>
    </row>
    <row r="211" spans="1:11" ht="30" customHeight="1">
      <c r="A211" s="322" t="s">
        <v>3683</v>
      </c>
      <c r="B211" s="390" t="s">
        <v>3684</v>
      </c>
      <c r="C211" s="322" t="s">
        <v>3685</v>
      </c>
      <c r="D211" s="390" t="s">
        <v>3278</v>
      </c>
      <c r="E211" s="322" t="s">
        <v>259</v>
      </c>
      <c r="F211" s="325">
        <v>1010.83</v>
      </c>
      <c r="G211" s="325"/>
      <c r="H211" s="325">
        <f t="shared" si="6"/>
        <v>1010.83</v>
      </c>
      <c r="I211" s="325">
        <v>403.74</v>
      </c>
      <c r="J211" s="325">
        <f t="shared" si="7"/>
        <v>607.09</v>
      </c>
      <c r="K211" s="325"/>
    </row>
    <row r="212" spans="1:11" ht="30" customHeight="1">
      <c r="A212" s="322" t="s">
        <v>3686</v>
      </c>
      <c r="B212" s="390" t="s">
        <v>3687</v>
      </c>
      <c r="C212" s="322" t="s">
        <v>3688</v>
      </c>
      <c r="D212" s="390" t="s">
        <v>3278</v>
      </c>
      <c r="E212" s="322" t="s">
        <v>259</v>
      </c>
      <c r="F212" s="325">
        <v>1017.99</v>
      </c>
      <c r="G212" s="325"/>
      <c r="H212" s="325">
        <f t="shared" si="6"/>
        <v>1017.99</v>
      </c>
      <c r="I212" s="325">
        <v>45.02</v>
      </c>
      <c r="J212" s="325">
        <f t="shared" si="7"/>
        <v>972.97</v>
      </c>
      <c r="K212" s="325"/>
    </row>
    <row r="213" spans="1:11" ht="30" customHeight="1">
      <c r="A213" s="322" t="s">
        <v>4156</v>
      </c>
      <c r="B213" s="390" t="s">
        <v>4157</v>
      </c>
      <c r="C213" s="322" t="s">
        <v>4158</v>
      </c>
      <c r="D213" s="390" t="s">
        <v>3432</v>
      </c>
      <c r="E213" s="322" t="s">
        <v>4159</v>
      </c>
      <c r="F213" s="325">
        <v>434.5800000000001</v>
      </c>
      <c r="G213" s="325"/>
      <c r="H213" s="325">
        <f t="shared" si="6"/>
        <v>434.5800000000001</v>
      </c>
      <c r="I213" s="325">
        <v>17.17</v>
      </c>
      <c r="J213" s="325">
        <f t="shared" si="7"/>
        <v>417.4100000000001</v>
      </c>
      <c r="K213" s="325"/>
    </row>
    <row r="214" spans="1:11" ht="30" customHeight="1">
      <c r="A214" s="322" t="s">
        <v>4160</v>
      </c>
      <c r="B214" s="390" t="s">
        <v>4161</v>
      </c>
      <c r="C214" s="322" t="s">
        <v>4162</v>
      </c>
      <c r="D214" s="390" t="s">
        <v>3268</v>
      </c>
      <c r="E214" s="322" t="s">
        <v>259</v>
      </c>
      <c r="F214" s="325">
        <v>587.41</v>
      </c>
      <c r="G214" s="325"/>
      <c r="H214" s="325">
        <f t="shared" si="6"/>
        <v>587.41</v>
      </c>
      <c r="I214" s="325">
        <v>23.16</v>
      </c>
      <c r="J214" s="325">
        <f t="shared" si="7"/>
        <v>564.25</v>
      </c>
      <c r="K214" s="325"/>
    </row>
    <row r="215" spans="1:11" ht="30" customHeight="1">
      <c r="A215" s="322" t="s">
        <v>4014</v>
      </c>
      <c r="B215" s="390" t="s">
        <v>4015</v>
      </c>
      <c r="C215" s="322" t="s">
        <v>4016</v>
      </c>
      <c r="D215" s="390" t="s">
        <v>213</v>
      </c>
      <c r="E215" s="322" t="s">
        <v>241</v>
      </c>
      <c r="F215" s="325">
        <v>1059</v>
      </c>
      <c r="G215" s="325"/>
      <c r="H215" s="325">
        <f t="shared" si="6"/>
        <v>1059</v>
      </c>
      <c r="I215" s="325">
        <v>50.96</v>
      </c>
      <c r="J215" s="325">
        <f t="shared" si="7"/>
        <v>1008.04</v>
      </c>
      <c r="K215" s="325"/>
    </row>
    <row r="216" spans="1:11" ht="30" customHeight="1">
      <c r="A216" s="322" t="s">
        <v>3689</v>
      </c>
      <c r="B216" s="390" t="s">
        <v>3690</v>
      </c>
      <c r="C216" s="322" t="s">
        <v>3691</v>
      </c>
      <c r="D216" s="390" t="s">
        <v>3278</v>
      </c>
      <c r="E216" s="322" t="s">
        <v>259</v>
      </c>
      <c r="F216" s="325">
        <v>1017.82</v>
      </c>
      <c r="G216" s="325"/>
      <c r="H216" s="325">
        <f t="shared" si="6"/>
        <v>1017.82</v>
      </c>
      <c r="I216" s="325">
        <v>45.01</v>
      </c>
      <c r="J216" s="325">
        <f t="shared" si="7"/>
        <v>972.8100000000001</v>
      </c>
      <c r="K216" s="325"/>
    </row>
    <row r="217" spans="1:11" ht="30" customHeight="1">
      <c r="A217" s="322" t="s">
        <v>3692</v>
      </c>
      <c r="B217" s="390" t="s">
        <v>3693</v>
      </c>
      <c r="C217" s="322" t="s">
        <v>3694</v>
      </c>
      <c r="D217" s="390" t="s">
        <v>3278</v>
      </c>
      <c r="E217" s="322" t="s">
        <v>259</v>
      </c>
      <c r="F217" s="325">
        <v>1006.3099999999998</v>
      </c>
      <c r="G217" s="325"/>
      <c r="H217" s="325">
        <f t="shared" si="6"/>
        <v>1006.3099999999998</v>
      </c>
      <c r="I217" s="325">
        <v>44.55</v>
      </c>
      <c r="J217" s="325">
        <f t="shared" si="7"/>
        <v>961.7599999999999</v>
      </c>
      <c r="K217" s="325"/>
    </row>
    <row r="218" spans="1:11" ht="30" customHeight="1">
      <c r="A218" s="322" t="s">
        <v>3695</v>
      </c>
      <c r="B218" s="390" t="s">
        <v>3696</v>
      </c>
      <c r="C218" s="322" t="s">
        <v>3697</v>
      </c>
      <c r="D218" s="390" t="s">
        <v>3278</v>
      </c>
      <c r="E218" s="322" t="s">
        <v>259</v>
      </c>
      <c r="F218" s="325">
        <v>926.7</v>
      </c>
      <c r="G218" s="325"/>
      <c r="H218" s="325">
        <f t="shared" si="6"/>
        <v>926.7</v>
      </c>
      <c r="I218" s="325">
        <v>51.42</v>
      </c>
      <c r="J218" s="325">
        <f t="shared" si="7"/>
        <v>875.2800000000001</v>
      </c>
      <c r="K218" s="325"/>
    </row>
    <row r="219" spans="1:11" ht="30" customHeight="1">
      <c r="A219" s="322" t="s">
        <v>3698</v>
      </c>
      <c r="B219" s="390" t="s">
        <v>3699</v>
      </c>
      <c r="C219" s="322" t="s">
        <v>3700</v>
      </c>
      <c r="D219" s="390" t="s">
        <v>219</v>
      </c>
      <c r="E219" s="322" t="s">
        <v>259</v>
      </c>
      <c r="F219" s="325">
        <v>997.4999999999999</v>
      </c>
      <c r="G219" s="325"/>
      <c r="H219" s="325">
        <f t="shared" si="6"/>
        <v>997.4999999999999</v>
      </c>
      <c r="I219" s="325">
        <v>54.2</v>
      </c>
      <c r="J219" s="325">
        <f t="shared" si="7"/>
        <v>943.2999999999998</v>
      </c>
      <c r="K219" s="325"/>
    </row>
    <row r="220" spans="1:11" ht="30" customHeight="1">
      <c r="A220" s="322" t="s">
        <v>3701</v>
      </c>
      <c r="B220" s="390" t="s">
        <v>3702</v>
      </c>
      <c r="C220" s="322" t="s">
        <v>3703</v>
      </c>
      <c r="D220" s="390" t="s">
        <v>219</v>
      </c>
      <c r="E220" s="322" t="s">
        <v>259</v>
      </c>
      <c r="F220" s="325">
        <v>998.11</v>
      </c>
      <c r="G220" s="325"/>
      <c r="H220" s="325">
        <f t="shared" si="6"/>
        <v>998.11</v>
      </c>
      <c r="I220" s="325">
        <v>54.22</v>
      </c>
      <c r="J220" s="325">
        <f t="shared" si="7"/>
        <v>943.89</v>
      </c>
      <c r="K220" s="325"/>
    </row>
    <row r="221" spans="1:11" ht="30" customHeight="1">
      <c r="A221" s="322" t="s">
        <v>3704</v>
      </c>
      <c r="B221" s="390" t="s">
        <v>3705</v>
      </c>
      <c r="C221" s="322" t="s">
        <v>3706</v>
      </c>
      <c r="D221" s="390" t="s">
        <v>3278</v>
      </c>
      <c r="E221" s="322" t="s">
        <v>259</v>
      </c>
      <c r="F221" s="325">
        <v>1006.81</v>
      </c>
      <c r="G221" s="325"/>
      <c r="H221" s="325">
        <f t="shared" si="6"/>
        <v>1006.81</v>
      </c>
      <c r="I221" s="325">
        <v>39.57</v>
      </c>
      <c r="J221" s="325">
        <f t="shared" si="7"/>
        <v>967.2399999999999</v>
      </c>
      <c r="K221" s="325"/>
    </row>
    <row r="222" spans="1:11" ht="30" customHeight="1">
      <c r="A222" s="322" t="s">
        <v>4017</v>
      </c>
      <c r="B222" s="390" t="s">
        <v>4018</v>
      </c>
      <c r="C222" s="322" t="s">
        <v>4019</v>
      </c>
      <c r="D222" s="390" t="s">
        <v>3921</v>
      </c>
      <c r="E222" s="322" t="s">
        <v>3923</v>
      </c>
      <c r="F222" s="325">
        <v>954.4700000000001</v>
      </c>
      <c r="G222" s="325"/>
      <c r="H222" s="325">
        <f t="shared" si="6"/>
        <v>954.4700000000001</v>
      </c>
      <c r="I222" s="325">
        <v>46.71</v>
      </c>
      <c r="J222" s="325">
        <f t="shared" si="7"/>
        <v>907.7600000000001</v>
      </c>
      <c r="K222" s="325"/>
    </row>
    <row r="223" spans="1:11" ht="30" customHeight="1">
      <c r="A223" s="322" t="s">
        <v>3707</v>
      </c>
      <c r="B223" s="390" t="s">
        <v>3708</v>
      </c>
      <c r="C223" s="322" t="s">
        <v>3709</v>
      </c>
      <c r="D223" s="390" t="s">
        <v>3278</v>
      </c>
      <c r="E223" s="322" t="s">
        <v>259</v>
      </c>
      <c r="F223" s="325">
        <v>1006.3099999999998</v>
      </c>
      <c r="G223" s="325"/>
      <c r="H223" s="325">
        <f t="shared" si="6"/>
        <v>1006.3099999999998</v>
      </c>
      <c r="I223" s="325">
        <v>115.05</v>
      </c>
      <c r="J223" s="325">
        <f t="shared" si="7"/>
        <v>891.2599999999999</v>
      </c>
      <c r="K223" s="325"/>
    </row>
    <row r="224" spans="1:11" ht="30" customHeight="1">
      <c r="A224" s="322" t="s">
        <v>3710</v>
      </c>
      <c r="B224" s="390" t="s">
        <v>3711</v>
      </c>
      <c r="C224" s="322" t="s">
        <v>3712</v>
      </c>
      <c r="D224" s="390" t="s">
        <v>3278</v>
      </c>
      <c r="E224" s="322" t="s">
        <v>259</v>
      </c>
      <c r="F224" s="325">
        <v>1012.5600000000001</v>
      </c>
      <c r="G224" s="325"/>
      <c r="H224" s="325">
        <f t="shared" si="6"/>
        <v>1012.5600000000001</v>
      </c>
      <c r="I224" s="325">
        <v>44.8</v>
      </c>
      <c r="J224" s="325">
        <f t="shared" si="7"/>
        <v>967.7600000000001</v>
      </c>
      <c r="K224" s="325"/>
    </row>
    <row r="225" spans="1:11" ht="30" customHeight="1">
      <c r="A225" s="322" t="s">
        <v>4224</v>
      </c>
      <c r="B225" s="390" t="s">
        <v>4225</v>
      </c>
      <c r="C225" s="322" t="s">
        <v>4226</v>
      </c>
      <c r="D225" s="390" t="s">
        <v>3896</v>
      </c>
      <c r="E225" s="322" t="s">
        <v>508</v>
      </c>
      <c r="F225" s="325">
        <v>2679.9500000000003</v>
      </c>
      <c r="G225" s="325"/>
      <c r="H225" s="325">
        <f t="shared" si="6"/>
        <v>2679.9500000000003</v>
      </c>
      <c r="I225" s="325">
        <v>107.2</v>
      </c>
      <c r="J225" s="325">
        <f t="shared" si="7"/>
        <v>2572.7500000000005</v>
      </c>
      <c r="K225" s="325"/>
    </row>
    <row r="226" spans="1:11" ht="30" customHeight="1">
      <c r="A226" s="322" t="s">
        <v>4020</v>
      </c>
      <c r="B226" s="390" t="s">
        <v>4021</v>
      </c>
      <c r="C226" s="322" t="s">
        <v>4022</v>
      </c>
      <c r="D226" s="390" t="s">
        <v>3896</v>
      </c>
      <c r="E226" s="322" t="s">
        <v>508</v>
      </c>
      <c r="F226" s="325">
        <v>2819.06</v>
      </c>
      <c r="G226" s="325"/>
      <c r="H226" s="325">
        <f t="shared" si="6"/>
        <v>2819.06</v>
      </c>
      <c r="I226" s="325">
        <v>112.76</v>
      </c>
      <c r="J226" s="325">
        <f t="shared" si="7"/>
        <v>2706.2999999999997</v>
      </c>
      <c r="K226" s="325"/>
    </row>
    <row r="227" spans="1:11" ht="30" customHeight="1">
      <c r="A227" s="322" t="s">
        <v>4023</v>
      </c>
      <c r="B227" s="390" t="s">
        <v>4024</v>
      </c>
      <c r="C227" s="322" t="s">
        <v>4025</v>
      </c>
      <c r="D227" s="390" t="s">
        <v>213</v>
      </c>
      <c r="E227" s="322" t="s">
        <v>430</v>
      </c>
      <c r="F227" s="325">
        <v>1071.78</v>
      </c>
      <c r="G227" s="325"/>
      <c r="H227" s="325">
        <f t="shared" si="6"/>
        <v>1071.78</v>
      </c>
      <c r="I227" s="325">
        <v>56.47</v>
      </c>
      <c r="J227" s="325">
        <f t="shared" si="7"/>
        <v>1015.31</v>
      </c>
      <c r="K227" s="325"/>
    </row>
    <row r="228" spans="1:11" ht="30" customHeight="1">
      <c r="A228" s="322" t="s">
        <v>4163</v>
      </c>
      <c r="B228" s="390" t="s">
        <v>4024</v>
      </c>
      <c r="C228" s="322" t="s">
        <v>4025</v>
      </c>
      <c r="D228" s="390" t="s">
        <v>213</v>
      </c>
      <c r="E228" s="322" t="s">
        <v>241</v>
      </c>
      <c r="F228" s="325">
        <v>374.37</v>
      </c>
      <c r="G228" s="325"/>
      <c r="H228" s="325">
        <f t="shared" si="6"/>
        <v>374.37</v>
      </c>
      <c r="I228" s="325">
        <v>14.27</v>
      </c>
      <c r="J228" s="325">
        <f t="shared" si="7"/>
        <v>360.1</v>
      </c>
      <c r="K228" s="325"/>
    </row>
    <row r="229" spans="1:11" ht="30" customHeight="1">
      <c r="A229" s="322" t="s">
        <v>3713</v>
      </c>
      <c r="B229" s="390" t="s">
        <v>3714</v>
      </c>
      <c r="C229" s="322" t="s">
        <v>3715</v>
      </c>
      <c r="D229" s="390" t="s">
        <v>3278</v>
      </c>
      <c r="E229" s="322" t="s">
        <v>259</v>
      </c>
      <c r="F229" s="325">
        <v>1012.5600000000001</v>
      </c>
      <c r="G229" s="325"/>
      <c r="H229" s="325">
        <f t="shared" si="6"/>
        <v>1012.5600000000001</v>
      </c>
      <c r="I229" s="325">
        <v>316.8</v>
      </c>
      <c r="J229" s="325">
        <f t="shared" si="7"/>
        <v>695.76</v>
      </c>
      <c r="K229" s="325"/>
    </row>
    <row r="230" spans="1:11" ht="30" customHeight="1">
      <c r="A230" s="322" t="s">
        <v>3716</v>
      </c>
      <c r="B230" s="390" t="s">
        <v>3717</v>
      </c>
      <c r="C230" s="322" t="s">
        <v>3718</v>
      </c>
      <c r="D230" s="390" t="s">
        <v>3278</v>
      </c>
      <c r="E230" s="322" t="s">
        <v>259</v>
      </c>
      <c r="F230" s="325">
        <v>1012.5600000000001</v>
      </c>
      <c r="G230" s="325"/>
      <c r="H230" s="325">
        <f t="shared" si="6"/>
        <v>1012.5600000000001</v>
      </c>
      <c r="I230" s="325">
        <v>74.8</v>
      </c>
      <c r="J230" s="325">
        <f t="shared" si="7"/>
        <v>937.7600000000001</v>
      </c>
      <c r="K230" s="325"/>
    </row>
    <row r="231" spans="1:11" ht="30" customHeight="1">
      <c r="A231" s="322" t="s">
        <v>3719</v>
      </c>
      <c r="B231" s="390" t="s">
        <v>3720</v>
      </c>
      <c r="C231" s="322" t="s">
        <v>3721</v>
      </c>
      <c r="D231" s="390" t="s">
        <v>3372</v>
      </c>
      <c r="E231" s="322" t="s">
        <v>259</v>
      </c>
      <c r="F231" s="325">
        <v>676.73</v>
      </c>
      <c r="G231" s="325"/>
      <c r="H231" s="325">
        <f t="shared" si="6"/>
        <v>676.73</v>
      </c>
      <c r="I231" s="325">
        <v>41.53</v>
      </c>
      <c r="J231" s="325">
        <f t="shared" si="7"/>
        <v>635.2</v>
      </c>
      <c r="K231" s="325"/>
    </row>
    <row r="232" spans="1:11" ht="30" customHeight="1">
      <c r="A232" s="322" t="s">
        <v>3722</v>
      </c>
      <c r="B232" s="390" t="s">
        <v>3723</v>
      </c>
      <c r="C232" s="322" t="s">
        <v>3725</v>
      </c>
      <c r="D232" s="390" t="s">
        <v>3724</v>
      </c>
      <c r="E232" s="322" t="s">
        <v>259</v>
      </c>
      <c r="F232" s="325">
        <v>999.0400000000001</v>
      </c>
      <c r="G232" s="325"/>
      <c r="H232" s="325">
        <f t="shared" si="6"/>
        <v>999.0400000000001</v>
      </c>
      <c r="I232" s="325">
        <v>489.52</v>
      </c>
      <c r="J232" s="325">
        <f t="shared" si="7"/>
        <v>509.5200000000001</v>
      </c>
      <c r="K232" s="325"/>
    </row>
    <row r="233" spans="1:11" ht="30" customHeight="1">
      <c r="A233" s="322" t="s">
        <v>3726</v>
      </c>
      <c r="B233" s="390" t="s">
        <v>3727</v>
      </c>
      <c r="C233" s="322" t="s">
        <v>3729</v>
      </c>
      <c r="D233" s="390" t="s">
        <v>3728</v>
      </c>
      <c r="E233" s="322" t="s">
        <v>259</v>
      </c>
      <c r="F233" s="325">
        <v>1011.32</v>
      </c>
      <c r="G233" s="325"/>
      <c r="H233" s="325">
        <f t="shared" si="6"/>
        <v>1011.32</v>
      </c>
      <c r="I233" s="325">
        <v>44.75</v>
      </c>
      <c r="J233" s="325">
        <f t="shared" si="7"/>
        <v>966.57</v>
      </c>
      <c r="K233" s="325"/>
    </row>
    <row r="234" spans="1:11" ht="30" customHeight="1">
      <c r="A234" s="322" t="s">
        <v>4026</v>
      </c>
      <c r="B234" s="390" t="s">
        <v>4027</v>
      </c>
      <c r="C234" s="322" t="s">
        <v>4028</v>
      </c>
      <c r="D234" s="390" t="s">
        <v>213</v>
      </c>
      <c r="E234" s="322" t="s">
        <v>214</v>
      </c>
      <c r="F234" s="325">
        <v>1022.8299999999999</v>
      </c>
      <c r="G234" s="325"/>
      <c r="H234" s="325">
        <f t="shared" si="6"/>
        <v>1022.8299999999999</v>
      </c>
      <c r="I234" s="325">
        <v>39.51</v>
      </c>
      <c r="J234" s="325">
        <f t="shared" si="7"/>
        <v>983.3199999999999</v>
      </c>
      <c r="K234" s="325"/>
    </row>
    <row r="235" spans="1:11" ht="30" customHeight="1">
      <c r="A235" s="322" t="s">
        <v>3739</v>
      </c>
      <c r="B235" s="390" t="s">
        <v>4164</v>
      </c>
      <c r="C235" s="322" t="s">
        <v>4165</v>
      </c>
      <c r="D235" s="390" t="s">
        <v>3278</v>
      </c>
      <c r="E235" s="322" t="s">
        <v>259</v>
      </c>
      <c r="F235" s="325">
        <v>611.09</v>
      </c>
      <c r="G235" s="325"/>
      <c r="H235" s="325">
        <f t="shared" si="6"/>
        <v>611.09</v>
      </c>
      <c r="I235" s="325">
        <v>24.09</v>
      </c>
      <c r="J235" s="325">
        <f t="shared" si="7"/>
        <v>587</v>
      </c>
      <c r="K235" s="325"/>
    </row>
    <row r="236" spans="1:11" ht="30" customHeight="1">
      <c r="A236" s="322" t="s">
        <v>4029</v>
      </c>
      <c r="B236" s="390" t="s">
        <v>4030</v>
      </c>
      <c r="C236" s="322" t="s">
        <v>4031</v>
      </c>
      <c r="D236" s="390" t="s">
        <v>3896</v>
      </c>
      <c r="E236" s="322" t="s">
        <v>508</v>
      </c>
      <c r="F236" s="325">
        <v>2808.24</v>
      </c>
      <c r="G236" s="325"/>
      <c r="H236" s="325">
        <f t="shared" si="6"/>
        <v>2808.24</v>
      </c>
      <c r="I236" s="325">
        <v>122.33</v>
      </c>
      <c r="J236" s="325">
        <f t="shared" si="7"/>
        <v>2685.91</v>
      </c>
      <c r="K236" s="325"/>
    </row>
    <row r="237" spans="1:11" ht="30" customHeight="1">
      <c r="A237" s="322" t="s">
        <v>3907</v>
      </c>
      <c r="B237" s="390" t="s">
        <v>3908</v>
      </c>
      <c r="C237" s="322" t="s">
        <v>3909</v>
      </c>
      <c r="D237" s="390" t="s">
        <v>3896</v>
      </c>
      <c r="E237" s="322" t="s">
        <v>364</v>
      </c>
      <c r="F237" s="325">
        <v>2681.57</v>
      </c>
      <c r="G237" s="325"/>
      <c r="H237" s="325">
        <f t="shared" si="6"/>
        <v>2681.57</v>
      </c>
      <c r="I237" s="325">
        <v>138.24</v>
      </c>
      <c r="J237" s="325">
        <f t="shared" si="7"/>
        <v>2543.33</v>
      </c>
      <c r="K237" s="325"/>
    </row>
    <row r="238" spans="1:11" ht="30" customHeight="1">
      <c r="A238" s="322" t="s">
        <v>4087</v>
      </c>
      <c r="B238" s="390" t="s">
        <v>4088</v>
      </c>
      <c r="C238" s="322" t="s">
        <v>1958</v>
      </c>
      <c r="D238" s="390" t="s">
        <v>219</v>
      </c>
      <c r="E238" s="322" t="s">
        <v>259</v>
      </c>
      <c r="F238" s="325">
        <v>1145.86</v>
      </c>
      <c r="G238" s="325"/>
      <c r="H238" s="325">
        <f t="shared" si="6"/>
        <v>1145.86</v>
      </c>
      <c r="I238" s="325">
        <v>45.13</v>
      </c>
      <c r="J238" s="325">
        <f t="shared" si="7"/>
        <v>1100.7299999999998</v>
      </c>
      <c r="K238" s="325"/>
    </row>
    <row r="239" spans="1:11" ht="30" customHeight="1">
      <c r="A239" s="322" t="s">
        <v>3374</v>
      </c>
      <c r="B239" s="390" t="s">
        <v>4166</v>
      </c>
      <c r="C239" s="322" t="s">
        <v>4167</v>
      </c>
      <c r="D239" s="390" t="s">
        <v>3278</v>
      </c>
      <c r="E239" s="322" t="s">
        <v>259</v>
      </c>
      <c r="F239" s="325">
        <v>495.84000000000003</v>
      </c>
      <c r="G239" s="325"/>
      <c r="H239" s="325">
        <f t="shared" si="6"/>
        <v>495.84000000000003</v>
      </c>
      <c r="I239" s="325">
        <v>19.48</v>
      </c>
      <c r="J239" s="325">
        <f t="shared" si="7"/>
        <v>476.36</v>
      </c>
      <c r="K239" s="325"/>
    </row>
    <row r="240" spans="1:11" ht="30" customHeight="1">
      <c r="A240" s="322" t="s">
        <v>3730</v>
      </c>
      <c r="B240" s="390" t="s">
        <v>3731</v>
      </c>
      <c r="C240" s="322" t="s">
        <v>3732</v>
      </c>
      <c r="D240" s="390" t="s">
        <v>3339</v>
      </c>
      <c r="E240" s="322" t="s">
        <v>259</v>
      </c>
      <c r="F240" s="325">
        <v>1013.19</v>
      </c>
      <c r="G240" s="325"/>
      <c r="H240" s="325">
        <f t="shared" si="6"/>
        <v>1013.19</v>
      </c>
      <c r="I240" s="325">
        <v>44.82</v>
      </c>
      <c r="J240" s="325">
        <f t="shared" si="7"/>
        <v>968.37</v>
      </c>
      <c r="K240" s="325"/>
    </row>
    <row r="241" spans="1:11" ht="30" customHeight="1">
      <c r="A241" s="322" t="s">
        <v>3733</v>
      </c>
      <c r="B241" s="390" t="s">
        <v>3734</v>
      </c>
      <c r="C241" s="322" t="s">
        <v>3735</v>
      </c>
      <c r="D241" s="390" t="s">
        <v>3278</v>
      </c>
      <c r="E241" s="322" t="s">
        <v>259</v>
      </c>
      <c r="F241" s="325">
        <v>1011.75</v>
      </c>
      <c r="G241" s="325"/>
      <c r="H241" s="325">
        <f t="shared" si="6"/>
        <v>1011.75</v>
      </c>
      <c r="I241" s="325">
        <v>44.77</v>
      </c>
      <c r="J241" s="325">
        <f t="shared" si="7"/>
        <v>966.98</v>
      </c>
      <c r="K241" s="325"/>
    </row>
    <row r="242" spans="1:11" ht="30" customHeight="1">
      <c r="A242" s="322" t="s">
        <v>4168</v>
      </c>
      <c r="B242" s="390" t="s">
        <v>4169</v>
      </c>
      <c r="C242" s="322" t="s">
        <v>4170</v>
      </c>
      <c r="D242" s="390" t="s">
        <v>3278</v>
      </c>
      <c r="E242" s="322" t="s">
        <v>259</v>
      </c>
      <c r="F242" s="325">
        <v>397.82</v>
      </c>
      <c r="G242" s="325"/>
      <c r="H242" s="325">
        <f t="shared" si="6"/>
        <v>397.82</v>
      </c>
      <c r="I242" s="325">
        <v>175.11</v>
      </c>
      <c r="J242" s="325">
        <f t="shared" si="7"/>
        <v>222.70999999999998</v>
      </c>
      <c r="K242" s="325"/>
    </row>
    <row r="243" spans="1:11" ht="30" customHeight="1">
      <c r="A243" s="322" t="s">
        <v>4171</v>
      </c>
      <c r="B243" s="390" t="s">
        <v>4172</v>
      </c>
      <c r="C243" s="322" t="s">
        <v>4173</v>
      </c>
      <c r="D243" s="390" t="s">
        <v>3278</v>
      </c>
      <c r="E243" s="322" t="s">
        <v>259</v>
      </c>
      <c r="F243" s="325">
        <v>397.82</v>
      </c>
      <c r="G243" s="325"/>
      <c r="H243" s="325">
        <f t="shared" si="6"/>
        <v>397.82</v>
      </c>
      <c r="I243" s="325">
        <v>15.56</v>
      </c>
      <c r="J243" s="325">
        <f t="shared" si="7"/>
        <v>382.26</v>
      </c>
      <c r="K243" s="325"/>
    </row>
    <row r="244" spans="1:11" ht="30" customHeight="1">
      <c r="A244" s="322" t="s">
        <v>4174</v>
      </c>
      <c r="B244" s="390" t="s">
        <v>1990</v>
      </c>
      <c r="C244" s="322" t="s">
        <v>1991</v>
      </c>
      <c r="D244" s="390" t="s">
        <v>3669</v>
      </c>
      <c r="E244" s="322" t="s">
        <v>259</v>
      </c>
      <c r="F244" s="325">
        <v>654.9100000000001</v>
      </c>
      <c r="G244" s="325"/>
      <c r="H244" s="325">
        <f t="shared" si="6"/>
        <v>654.9100000000001</v>
      </c>
      <c r="I244" s="325">
        <v>25.49</v>
      </c>
      <c r="J244" s="325">
        <f t="shared" si="7"/>
        <v>629.4200000000001</v>
      </c>
      <c r="K244" s="325"/>
    </row>
    <row r="245" spans="1:11" ht="30" customHeight="1">
      <c r="A245" s="322" t="s">
        <v>3736</v>
      </c>
      <c r="B245" s="390" t="s">
        <v>3737</v>
      </c>
      <c r="C245" s="322" t="s">
        <v>3738</v>
      </c>
      <c r="D245" s="390" t="s">
        <v>1903</v>
      </c>
      <c r="E245" s="322" t="s">
        <v>259</v>
      </c>
      <c r="F245" s="325">
        <v>708.5799999999999</v>
      </c>
      <c r="G245" s="325"/>
      <c r="H245" s="325">
        <f t="shared" si="6"/>
        <v>708.5799999999999</v>
      </c>
      <c r="I245" s="325">
        <v>298.63</v>
      </c>
      <c r="J245" s="325">
        <f t="shared" si="7"/>
        <v>409.94999999999993</v>
      </c>
      <c r="K245" s="325"/>
    </row>
    <row r="246" spans="1:11" ht="30" customHeight="1">
      <c r="A246" s="322" t="s">
        <v>3740</v>
      </c>
      <c r="B246" s="390" t="s">
        <v>3741</v>
      </c>
      <c r="C246" s="322" t="s">
        <v>3742</v>
      </c>
      <c r="D246" s="390" t="s">
        <v>3669</v>
      </c>
      <c r="E246" s="322" t="s">
        <v>259</v>
      </c>
      <c r="F246" s="325">
        <v>1004.33</v>
      </c>
      <c r="G246" s="325"/>
      <c r="H246" s="325">
        <f t="shared" si="6"/>
        <v>1004.33</v>
      </c>
      <c r="I246" s="325">
        <v>54.47</v>
      </c>
      <c r="J246" s="325">
        <f t="shared" si="7"/>
        <v>949.86</v>
      </c>
      <c r="K246" s="325"/>
    </row>
    <row r="247" spans="1:11" ht="30" customHeight="1">
      <c r="A247" s="322" t="s">
        <v>3743</v>
      </c>
      <c r="B247" s="390" t="s">
        <v>3744</v>
      </c>
      <c r="C247" s="322" t="s">
        <v>3745</v>
      </c>
      <c r="D247" s="390" t="s">
        <v>3278</v>
      </c>
      <c r="E247" s="322" t="s">
        <v>259</v>
      </c>
      <c r="F247" s="325">
        <v>1006.3099999999998</v>
      </c>
      <c r="G247" s="325"/>
      <c r="H247" s="325">
        <f t="shared" si="6"/>
        <v>1006.3099999999998</v>
      </c>
      <c r="I247" s="325">
        <v>39.55</v>
      </c>
      <c r="J247" s="325">
        <f t="shared" si="7"/>
        <v>966.7599999999999</v>
      </c>
      <c r="K247" s="325"/>
    </row>
    <row r="248" spans="1:11" ht="30" customHeight="1">
      <c r="A248" s="322" t="s">
        <v>4032</v>
      </c>
      <c r="B248" s="390" t="s">
        <v>4033</v>
      </c>
      <c r="C248" s="322" t="s">
        <v>4034</v>
      </c>
      <c r="D248" s="390" t="s">
        <v>213</v>
      </c>
      <c r="E248" s="322" t="s">
        <v>430</v>
      </c>
      <c r="F248" s="325">
        <v>1085.55</v>
      </c>
      <c r="G248" s="325"/>
      <c r="H248" s="325">
        <f t="shared" si="6"/>
        <v>1085.55</v>
      </c>
      <c r="I248" s="325">
        <v>42.02</v>
      </c>
      <c r="J248" s="325">
        <f t="shared" si="7"/>
        <v>1043.53</v>
      </c>
      <c r="K248" s="325"/>
    </row>
    <row r="249" spans="1:11" ht="30" customHeight="1">
      <c r="A249" s="322" t="s">
        <v>3746</v>
      </c>
      <c r="B249" s="390" t="s">
        <v>3747</v>
      </c>
      <c r="C249" s="322" t="s">
        <v>3748</v>
      </c>
      <c r="D249" s="390" t="s">
        <v>3278</v>
      </c>
      <c r="E249" s="322" t="s">
        <v>259</v>
      </c>
      <c r="F249" s="325">
        <v>1012.5600000000001</v>
      </c>
      <c r="G249" s="325"/>
      <c r="H249" s="325">
        <f t="shared" si="6"/>
        <v>1012.5600000000001</v>
      </c>
      <c r="I249" s="325">
        <v>49.8</v>
      </c>
      <c r="J249" s="325">
        <f t="shared" si="7"/>
        <v>962.7600000000001</v>
      </c>
      <c r="K249" s="325"/>
    </row>
    <row r="250" spans="1:11" ht="30" customHeight="1">
      <c r="A250" s="322" t="s">
        <v>3749</v>
      </c>
      <c r="B250" s="390" t="s">
        <v>3750</v>
      </c>
      <c r="C250" s="322" t="s">
        <v>3751</v>
      </c>
      <c r="D250" s="390" t="s">
        <v>3278</v>
      </c>
      <c r="E250" s="322" t="s">
        <v>259</v>
      </c>
      <c r="F250" s="325">
        <v>952.9200000000001</v>
      </c>
      <c r="G250" s="325"/>
      <c r="H250" s="325">
        <f t="shared" si="6"/>
        <v>952.9200000000001</v>
      </c>
      <c r="I250" s="325">
        <v>47.41</v>
      </c>
      <c r="J250" s="325">
        <f t="shared" si="7"/>
        <v>905.5100000000001</v>
      </c>
      <c r="K250" s="325"/>
    </row>
    <row r="251" spans="1:11" ht="30" customHeight="1">
      <c r="A251" s="322" t="s">
        <v>4035</v>
      </c>
      <c r="B251" s="390" t="s">
        <v>4036</v>
      </c>
      <c r="C251" s="322" t="s">
        <v>4037</v>
      </c>
      <c r="D251" s="390" t="s">
        <v>675</v>
      </c>
      <c r="E251" s="322" t="s">
        <v>254</v>
      </c>
      <c r="F251" s="325">
        <v>915.5799999999999</v>
      </c>
      <c r="G251" s="325"/>
      <c r="H251" s="325">
        <f t="shared" si="6"/>
        <v>915.5799999999999</v>
      </c>
      <c r="I251" s="325">
        <v>55.22</v>
      </c>
      <c r="J251" s="325">
        <f t="shared" si="7"/>
        <v>860.3599999999999</v>
      </c>
      <c r="K251" s="325"/>
    </row>
    <row r="252" spans="1:11" ht="30" customHeight="1">
      <c r="A252" s="322" t="s">
        <v>4089</v>
      </c>
      <c r="B252" s="390" t="s">
        <v>4090</v>
      </c>
      <c r="C252" s="322" t="s">
        <v>4091</v>
      </c>
      <c r="D252" s="390" t="s">
        <v>1384</v>
      </c>
      <c r="E252" s="322" t="s">
        <v>3488</v>
      </c>
      <c r="F252" s="325">
        <v>613.76</v>
      </c>
      <c r="G252" s="325"/>
      <c r="H252" s="325">
        <f t="shared" si="6"/>
        <v>613.76</v>
      </c>
      <c r="I252" s="325">
        <v>33.82</v>
      </c>
      <c r="J252" s="325">
        <f t="shared" si="7"/>
        <v>579.9399999999999</v>
      </c>
      <c r="K252" s="325"/>
    </row>
    <row r="253" spans="1:11" ht="30" customHeight="1">
      <c r="A253" s="322" t="s">
        <v>4092</v>
      </c>
      <c r="B253" s="390" t="s">
        <v>4093</v>
      </c>
      <c r="C253" s="322" t="s">
        <v>4094</v>
      </c>
      <c r="D253" s="390" t="s">
        <v>3268</v>
      </c>
      <c r="E253" s="322" t="s">
        <v>249</v>
      </c>
      <c r="F253" s="325">
        <v>593.7800000000001</v>
      </c>
      <c r="G253" s="325"/>
      <c r="H253" s="325">
        <f t="shared" si="6"/>
        <v>593.7800000000001</v>
      </c>
      <c r="I253" s="325">
        <v>23.5</v>
      </c>
      <c r="J253" s="325">
        <f t="shared" si="7"/>
        <v>570.2800000000001</v>
      </c>
      <c r="K253" s="325"/>
    </row>
    <row r="254" spans="1:11" ht="30" customHeight="1">
      <c r="A254" s="322" t="s">
        <v>3752</v>
      </c>
      <c r="B254" s="390" t="s">
        <v>3753</v>
      </c>
      <c r="C254" s="322" t="s">
        <v>3754</v>
      </c>
      <c r="D254" s="390" t="s">
        <v>3628</v>
      </c>
      <c r="E254" s="322" t="s">
        <v>259</v>
      </c>
      <c r="F254" s="325">
        <v>1011.74</v>
      </c>
      <c r="G254" s="325"/>
      <c r="H254" s="325">
        <f t="shared" si="6"/>
        <v>1011.74</v>
      </c>
      <c r="I254" s="325">
        <v>39.77</v>
      </c>
      <c r="J254" s="325">
        <f t="shared" si="7"/>
        <v>971.97</v>
      </c>
      <c r="K254" s="325"/>
    </row>
    <row r="255" spans="1:11" ht="30" customHeight="1">
      <c r="A255" s="322" t="s">
        <v>3891</v>
      </c>
      <c r="B255" s="390" t="s">
        <v>3892</v>
      </c>
      <c r="C255" s="322" t="s">
        <v>3893</v>
      </c>
      <c r="D255" s="390" t="s">
        <v>3339</v>
      </c>
      <c r="E255" s="322" t="s">
        <v>259</v>
      </c>
      <c r="F255" s="325">
        <v>600</v>
      </c>
      <c r="G255" s="325"/>
      <c r="H255" s="325">
        <f t="shared" si="6"/>
        <v>600</v>
      </c>
      <c r="I255" s="325">
        <v>24</v>
      </c>
      <c r="J255" s="325">
        <f t="shared" si="7"/>
        <v>576</v>
      </c>
      <c r="K255" s="325"/>
    </row>
    <row r="256" spans="1:11" ht="30" customHeight="1">
      <c r="A256" s="322" t="s">
        <v>3755</v>
      </c>
      <c r="B256" s="390" t="s">
        <v>3756</v>
      </c>
      <c r="C256" s="322" t="s">
        <v>3757</v>
      </c>
      <c r="D256" s="390" t="s">
        <v>219</v>
      </c>
      <c r="E256" s="322" t="s">
        <v>259</v>
      </c>
      <c r="F256" s="325">
        <v>997.4999999999999</v>
      </c>
      <c r="G256" s="325"/>
      <c r="H256" s="325">
        <f t="shared" si="6"/>
        <v>997.4999999999999</v>
      </c>
      <c r="I256" s="325">
        <v>44.2</v>
      </c>
      <c r="J256" s="325">
        <f t="shared" si="7"/>
        <v>953.2999999999998</v>
      </c>
      <c r="K256" s="325"/>
    </row>
    <row r="257" spans="1:11" ht="30" customHeight="1">
      <c r="A257" s="322" t="s">
        <v>3758</v>
      </c>
      <c r="B257" s="390" t="s">
        <v>3759</v>
      </c>
      <c r="C257" s="322" t="s">
        <v>3760</v>
      </c>
      <c r="D257" s="390" t="s">
        <v>3278</v>
      </c>
      <c r="E257" s="322" t="s">
        <v>259</v>
      </c>
      <c r="F257" s="325">
        <v>1006.3099999999998</v>
      </c>
      <c r="G257" s="325"/>
      <c r="H257" s="325">
        <f t="shared" si="6"/>
        <v>1006.3099999999998</v>
      </c>
      <c r="I257" s="325">
        <v>54.55</v>
      </c>
      <c r="J257" s="325">
        <f t="shared" si="7"/>
        <v>951.7599999999999</v>
      </c>
      <c r="K257" s="325"/>
    </row>
    <row r="258" spans="1:11" ht="30" customHeight="1">
      <c r="A258" s="322" t="s">
        <v>3761</v>
      </c>
      <c r="B258" s="390" t="s">
        <v>3762</v>
      </c>
      <c r="C258" s="322" t="s">
        <v>3763</v>
      </c>
      <c r="D258" s="390" t="s">
        <v>3442</v>
      </c>
      <c r="E258" s="322" t="s">
        <v>249</v>
      </c>
      <c r="F258" s="325">
        <v>998.0200000000001</v>
      </c>
      <c r="G258" s="325"/>
      <c r="H258" s="325">
        <f t="shared" si="6"/>
        <v>998.0200000000001</v>
      </c>
      <c r="I258" s="325">
        <v>387.02</v>
      </c>
      <c r="J258" s="325">
        <f t="shared" si="7"/>
        <v>611.0000000000001</v>
      </c>
      <c r="K258" s="325"/>
    </row>
    <row r="259" spans="1:11" ht="30" customHeight="1">
      <c r="A259" s="322" t="s">
        <v>3764</v>
      </c>
      <c r="B259" s="390" t="s">
        <v>3765</v>
      </c>
      <c r="C259" s="322" t="s">
        <v>3766</v>
      </c>
      <c r="D259" s="390" t="s">
        <v>197</v>
      </c>
      <c r="E259" s="322" t="s">
        <v>259</v>
      </c>
      <c r="F259" s="325">
        <v>1009.88</v>
      </c>
      <c r="G259" s="325"/>
      <c r="H259" s="325">
        <f t="shared" si="6"/>
        <v>1009.88</v>
      </c>
      <c r="I259" s="325">
        <v>54.69</v>
      </c>
      <c r="J259" s="325">
        <f t="shared" si="7"/>
        <v>955.19</v>
      </c>
      <c r="K259" s="325"/>
    </row>
    <row r="260" spans="1:11" ht="30" customHeight="1">
      <c r="A260" s="322" t="s">
        <v>3767</v>
      </c>
      <c r="B260" s="390" t="s">
        <v>3768</v>
      </c>
      <c r="C260" s="322" t="s">
        <v>3769</v>
      </c>
      <c r="D260" s="390" t="s">
        <v>3278</v>
      </c>
      <c r="E260" s="322" t="s">
        <v>259</v>
      </c>
      <c r="F260" s="325">
        <v>703.9599999999999</v>
      </c>
      <c r="G260" s="325"/>
      <c r="H260" s="325">
        <f t="shared" si="6"/>
        <v>703.9599999999999</v>
      </c>
      <c r="I260" s="325">
        <v>32.61</v>
      </c>
      <c r="J260" s="325">
        <f t="shared" si="7"/>
        <v>671.3499999999999</v>
      </c>
      <c r="K260" s="325"/>
    </row>
    <row r="261" spans="1:11" ht="30" customHeight="1">
      <c r="A261" s="322" t="s">
        <v>3770</v>
      </c>
      <c r="B261" s="390" t="s">
        <v>3771</v>
      </c>
      <c r="C261" s="322" t="s">
        <v>3772</v>
      </c>
      <c r="D261" s="390" t="s">
        <v>3278</v>
      </c>
      <c r="E261" s="322" t="s">
        <v>259</v>
      </c>
      <c r="F261" s="325">
        <v>1012.5600000000001</v>
      </c>
      <c r="G261" s="325"/>
      <c r="H261" s="325">
        <f t="shared" si="6"/>
        <v>1012.5600000000001</v>
      </c>
      <c r="I261" s="325">
        <v>54.8</v>
      </c>
      <c r="J261" s="325">
        <f t="shared" si="7"/>
        <v>957.7600000000001</v>
      </c>
      <c r="K261" s="325"/>
    </row>
    <row r="262" spans="1:11" ht="30" customHeight="1">
      <c r="A262" s="322" t="s">
        <v>4095</v>
      </c>
      <c r="B262" s="390" t="s">
        <v>4096</v>
      </c>
      <c r="C262" s="322" t="s">
        <v>4097</v>
      </c>
      <c r="D262" s="390" t="s">
        <v>3372</v>
      </c>
      <c r="E262" s="322" t="s">
        <v>259</v>
      </c>
      <c r="F262" s="325">
        <v>639.6</v>
      </c>
      <c r="G262" s="325"/>
      <c r="H262" s="325">
        <f t="shared" si="6"/>
        <v>639.6</v>
      </c>
      <c r="I262" s="325">
        <v>35.230000000000004</v>
      </c>
      <c r="J262" s="325">
        <f t="shared" si="7"/>
        <v>604.37</v>
      </c>
      <c r="K262" s="325"/>
    </row>
    <row r="263" spans="1:11" ht="30" customHeight="1">
      <c r="A263" s="322" t="s">
        <v>3773</v>
      </c>
      <c r="B263" s="390" t="s">
        <v>3774</v>
      </c>
      <c r="C263" s="322" t="s">
        <v>3775</v>
      </c>
      <c r="D263" s="390" t="s">
        <v>3372</v>
      </c>
      <c r="E263" s="322" t="s">
        <v>259</v>
      </c>
      <c r="F263" s="325">
        <v>998.9200000000001</v>
      </c>
      <c r="G263" s="325"/>
      <c r="H263" s="325">
        <f t="shared" si="6"/>
        <v>998.9200000000001</v>
      </c>
      <c r="I263" s="325">
        <v>304.25</v>
      </c>
      <c r="J263" s="325">
        <f t="shared" si="7"/>
        <v>694.6700000000001</v>
      </c>
      <c r="K263" s="325"/>
    </row>
    <row r="264" spans="1:11" ht="30" customHeight="1">
      <c r="A264" s="322" t="s">
        <v>4038</v>
      </c>
      <c r="B264" s="390" t="s">
        <v>4039</v>
      </c>
      <c r="C264" s="322" t="s">
        <v>4040</v>
      </c>
      <c r="D264" s="390" t="s">
        <v>2976</v>
      </c>
      <c r="E264" s="322" t="s">
        <v>508</v>
      </c>
      <c r="F264" s="325">
        <v>3473.38</v>
      </c>
      <c r="G264" s="325"/>
      <c r="H264" s="325">
        <f t="shared" si="6"/>
        <v>3473.38</v>
      </c>
      <c r="I264" s="325">
        <v>138.94</v>
      </c>
      <c r="J264" s="325">
        <f t="shared" si="7"/>
        <v>3334.44</v>
      </c>
      <c r="K264" s="325"/>
    </row>
    <row r="265" spans="1:11" ht="30" customHeight="1">
      <c r="A265" s="322" t="s">
        <v>3910</v>
      </c>
      <c r="B265" s="390" t="s">
        <v>3911</v>
      </c>
      <c r="C265" s="322" t="s">
        <v>3913</v>
      </c>
      <c r="D265" s="390" t="s">
        <v>3912</v>
      </c>
      <c r="E265" s="322" t="s">
        <v>3914</v>
      </c>
      <c r="F265" s="325">
        <v>2801.49</v>
      </c>
      <c r="G265" s="325"/>
      <c r="H265" s="325">
        <f aca="true" t="shared" si="8" ref="H265:H321">SUM(F265:G265)</f>
        <v>2801.49</v>
      </c>
      <c r="I265" s="325">
        <v>278.06</v>
      </c>
      <c r="J265" s="325">
        <f aca="true" t="shared" si="9" ref="J265:J321">H265-I265</f>
        <v>2523.43</v>
      </c>
      <c r="K265" s="325"/>
    </row>
    <row r="266" spans="1:11" ht="30" customHeight="1">
      <c r="A266" s="322" t="s">
        <v>3776</v>
      </c>
      <c r="B266" s="390" t="s">
        <v>3777</v>
      </c>
      <c r="C266" s="322" t="s">
        <v>3778</v>
      </c>
      <c r="D266" s="390" t="s">
        <v>197</v>
      </c>
      <c r="E266" s="322" t="s">
        <v>259</v>
      </c>
      <c r="F266" s="325">
        <v>1012.5600000000001</v>
      </c>
      <c r="G266" s="325"/>
      <c r="H266" s="325">
        <f t="shared" si="8"/>
        <v>1012.5600000000001</v>
      </c>
      <c r="I266" s="325">
        <v>219.8</v>
      </c>
      <c r="J266" s="325">
        <f t="shared" si="9"/>
        <v>792.76</v>
      </c>
      <c r="K266" s="325"/>
    </row>
    <row r="267" spans="1:11" ht="30" customHeight="1">
      <c r="A267" s="322" t="s">
        <v>3779</v>
      </c>
      <c r="B267" s="390" t="s">
        <v>3780</v>
      </c>
      <c r="C267" s="322" t="s">
        <v>3781</v>
      </c>
      <c r="D267" s="390" t="s">
        <v>3278</v>
      </c>
      <c r="E267" s="322" t="s">
        <v>259</v>
      </c>
      <c r="F267" s="325">
        <v>1011.11</v>
      </c>
      <c r="G267" s="325"/>
      <c r="H267" s="325">
        <f t="shared" si="8"/>
        <v>1011.11</v>
      </c>
      <c r="I267" s="325">
        <v>44.74</v>
      </c>
      <c r="J267" s="325">
        <f t="shared" si="9"/>
        <v>966.37</v>
      </c>
      <c r="K267" s="325"/>
    </row>
    <row r="268" spans="1:11" ht="30" customHeight="1">
      <c r="A268" s="322" t="s">
        <v>3782</v>
      </c>
      <c r="B268" s="390" t="s">
        <v>3783</v>
      </c>
      <c r="C268" s="322" t="s">
        <v>3784</v>
      </c>
      <c r="D268" s="390" t="s">
        <v>3303</v>
      </c>
      <c r="E268" s="322" t="s">
        <v>434</v>
      </c>
      <c r="F268" s="325">
        <v>1002.96</v>
      </c>
      <c r="G268" s="325"/>
      <c r="H268" s="325">
        <f t="shared" si="8"/>
        <v>1002.96</v>
      </c>
      <c r="I268" s="325">
        <v>240.12</v>
      </c>
      <c r="J268" s="325">
        <f t="shared" si="9"/>
        <v>762.84</v>
      </c>
      <c r="K268" s="325"/>
    </row>
    <row r="269" spans="1:11" ht="30" customHeight="1">
      <c r="A269" s="322" t="s">
        <v>3785</v>
      </c>
      <c r="B269" s="390" t="s">
        <v>3786</v>
      </c>
      <c r="C269" s="322" t="s">
        <v>3787</v>
      </c>
      <c r="D269" s="390" t="s">
        <v>3728</v>
      </c>
      <c r="E269" s="322" t="s">
        <v>259</v>
      </c>
      <c r="F269" s="325">
        <v>1011.32</v>
      </c>
      <c r="G269" s="325"/>
      <c r="H269" s="325">
        <f t="shared" si="8"/>
        <v>1011.32</v>
      </c>
      <c r="I269" s="325">
        <v>54.75</v>
      </c>
      <c r="J269" s="325">
        <f t="shared" si="9"/>
        <v>956.57</v>
      </c>
      <c r="K269" s="325"/>
    </row>
    <row r="270" spans="1:11" ht="30" customHeight="1">
      <c r="A270" s="322" t="s">
        <v>3788</v>
      </c>
      <c r="B270" s="390" t="s">
        <v>3789</v>
      </c>
      <c r="C270" s="322" t="s">
        <v>3790</v>
      </c>
      <c r="D270" s="390" t="s">
        <v>3278</v>
      </c>
      <c r="E270" s="322" t="s">
        <v>259</v>
      </c>
      <c r="F270" s="325">
        <v>1009.88</v>
      </c>
      <c r="G270" s="325"/>
      <c r="H270" s="325">
        <f t="shared" si="8"/>
        <v>1009.88</v>
      </c>
      <c r="I270" s="325">
        <v>49.69</v>
      </c>
      <c r="J270" s="325">
        <f t="shared" si="9"/>
        <v>960.19</v>
      </c>
      <c r="K270" s="325"/>
    </row>
    <row r="271" spans="1:11" ht="30" customHeight="1">
      <c r="A271" s="322" t="s">
        <v>3791</v>
      </c>
      <c r="B271" s="390" t="s">
        <v>3792</v>
      </c>
      <c r="C271" s="322" t="s">
        <v>3793</v>
      </c>
      <c r="D271" s="390" t="s">
        <v>3372</v>
      </c>
      <c r="E271" s="322" t="s">
        <v>259</v>
      </c>
      <c r="F271" s="325">
        <v>998.11</v>
      </c>
      <c r="G271" s="325"/>
      <c r="H271" s="325">
        <f t="shared" si="8"/>
        <v>998.11</v>
      </c>
      <c r="I271" s="325">
        <v>49.22</v>
      </c>
      <c r="J271" s="325">
        <f t="shared" si="9"/>
        <v>948.89</v>
      </c>
      <c r="K271" s="325"/>
    </row>
    <row r="272" spans="1:11" ht="30" customHeight="1">
      <c r="A272" s="322" t="s">
        <v>3794</v>
      </c>
      <c r="B272" s="390" t="s">
        <v>3795</v>
      </c>
      <c r="C272" s="322" t="s">
        <v>3796</v>
      </c>
      <c r="D272" s="390" t="s">
        <v>3558</v>
      </c>
      <c r="E272" s="322" t="s">
        <v>259</v>
      </c>
      <c r="F272" s="325">
        <v>1013.1800000000001</v>
      </c>
      <c r="G272" s="325"/>
      <c r="H272" s="325">
        <f t="shared" si="8"/>
        <v>1013.1800000000001</v>
      </c>
      <c r="I272" s="325">
        <v>39.82</v>
      </c>
      <c r="J272" s="325">
        <f t="shared" si="9"/>
        <v>973.36</v>
      </c>
      <c r="K272" s="325"/>
    </row>
    <row r="273" spans="1:11" ht="30" customHeight="1">
      <c r="A273" s="322" t="s">
        <v>4041</v>
      </c>
      <c r="B273" s="390" t="s">
        <v>4042</v>
      </c>
      <c r="C273" s="322" t="s">
        <v>4043</v>
      </c>
      <c r="D273" s="390" t="s">
        <v>675</v>
      </c>
      <c r="E273" s="322" t="s">
        <v>254</v>
      </c>
      <c r="F273" s="325">
        <v>892.8199999999999</v>
      </c>
      <c r="G273" s="325"/>
      <c r="H273" s="325">
        <f t="shared" si="8"/>
        <v>892.8199999999999</v>
      </c>
      <c r="I273" s="325">
        <v>148.31</v>
      </c>
      <c r="J273" s="325">
        <f t="shared" si="9"/>
        <v>744.51</v>
      </c>
      <c r="K273" s="325"/>
    </row>
    <row r="274" spans="1:11" ht="30" customHeight="1">
      <c r="A274" s="322" t="s">
        <v>4044</v>
      </c>
      <c r="B274" s="390" t="s">
        <v>4045</v>
      </c>
      <c r="C274" s="322" t="s">
        <v>4047</v>
      </c>
      <c r="D274" s="390" t="s">
        <v>4046</v>
      </c>
      <c r="E274" s="322" t="s">
        <v>364</v>
      </c>
      <c r="F274" s="325">
        <v>2696.4399999999996</v>
      </c>
      <c r="G274" s="325"/>
      <c r="H274" s="325">
        <f t="shared" si="8"/>
        <v>2696.4399999999996</v>
      </c>
      <c r="I274" s="325">
        <v>107.86</v>
      </c>
      <c r="J274" s="325">
        <f t="shared" si="9"/>
        <v>2588.5799999999995</v>
      </c>
      <c r="K274" s="325"/>
    </row>
    <row r="275" spans="1:11" ht="30" customHeight="1">
      <c r="A275" s="322" t="s">
        <v>4227</v>
      </c>
      <c r="B275" s="390" t="s">
        <v>4228</v>
      </c>
      <c r="C275" s="322" t="s">
        <v>4047</v>
      </c>
      <c r="D275" s="390" t="s">
        <v>3896</v>
      </c>
      <c r="E275" s="322" t="s">
        <v>534</v>
      </c>
      <c r="F275" s="325">
        <v>1021.79</v>
      </c>
      <c r="G275" s="325"/>
      <c r="H275" s="325">
        <f t="shared" si="8"/>
        <v>1021.79</v>
      </c>
      <c r="I275" s="325">
        <v>40.87</v>
      </c>
      <c r="J275" s="325">
        <f t="shared" si="9"/>
        <v>980.92</v>
      </c>
      <c r="K275" s="325"/>
    </row>
    <row r="276" spans="1:11" ht="30" customHeight="1">
      <c r="A276" s="322" t="s">
        <v>4175</v>
      </c>
      <c r="B276" s="390" t="s">
        <v>4176</v>
      </c>
      <c r="C276" s="322" t="s">
        <v>2304</v>
      </c>
      <c r="D276" s="390" t="s">
        <v>3278</v>
      </c>
      <c r="E276" s="322" t="s">
        <v>249</v>
      </c>
      <c r="F276" s="325">
        <v>371.42</v>
      </c>
      <c r="G276" s="325"/>
      <c r="H276" s="325">
        <f t="shared" si="8"/>
        <v>371.42</v>
      </c>
      <c r="I276" s="325">
        <v>14.65</v>
      </c>
      <c r="J276" s="325">
        <f t="shared" si="9"/>
        <v>356.77000000000004</v>
      </c>
      <c r="K276" s="325"/>
    </row>
    <row r="277" spans="1:11" ht="30" customHeight="1">
      <c r="A277" s="322" t="s">
        <v>3797</v>
      </c>
      <c r="B277" s="390" t="s">
        <v>3798</v>
      </c>
      <c r="C277" s="322" t="s">
        <v>3799</v>
      </c>
      <c r="D277" s="390" t="s">
        <v>3349</v>
      </c>
      <c r="E277" s="322" t="s">
        <v>259</v>
      </c>
      <c r="F277" s="325">
        <v>735.01</v>
      </c>
      <c r="G277" s="325"/>
      <c r="H277" s="325">
        <f t="shared" si="8"/>
        <v>735.01</v>
      </c>
      <c r="I277" s="325">
        <v>38.84</v>
      </c>
      <c r="J277" s="325">
        <f t="shared" si="9"/>
        <v>696.17</v>
      </c>
      <c r="K277" s="325"/>
    </row>
    <row r="278" spans="1:11" ht="30" customHeight="1">
      <c r="A278" s="322" t="s">
        <v>3800</v>
      </c>
      <c r="B278" s="390" t="s">
        <v>3801</v>
      </c>
      <c r="C278" s="322" t="s">
        <v>3802</v>
      </c>
      <c r="D278" s="390" t="s">
        <v>219</v>
      </c>
      <c r="E278" s="322" t="s">
        <v>259</v>
      </c>
      <c r="F278" s="325">
        <v>1004.38</v>
      </c>
      <c r="G278" s="325"/>
      <c r="H278" s="325">
        <f t="shared" si="8"/>
        <v>1004.38</v>
      </c>
      <c r="I278" s="325">
        <v>54.47</v>
      </c>
      <c r="J278" s="325">
        <f t="shared" si="9"/>
        <v>949.91</v>
      </c>
      <c r="K278" s="325"/>
    </row>
    <row r="279" spans="1:11" ht="30" customHeight="1">
      <c r="A279" s="322" t="s">
        <v>3803</v>
      </c>
      <c r="B279" s="390" t="s">
        <v>3804</v>
      </c>
      <c r="C279" s="322" t="s">
        <v>3805</v>
      </c>
      <c r="D279" s="390" t="s">
        <v>3278</v>
      </c>
      <c r="E279" s="322" t="s">
        <v>259</v>
      </c>
      <c r="F279" s="325">
        <v>1011.32</v>
      </c>
      <c r="G279" s="325"/>
      <c r="H279" s="325">
        <f t="shared" si="8"/>
        <v>1011.32</v>
      </c>
      <c r="I279" s="325">
        <v>49.75</v>
      </c>
      <c r="J279" s="325">
        <f t="shared" si="9"/>
        <v>961.57</v>
      </c>
      <c r="K279" s="325"/>
    </row>
    <row r="280" spans="1:11" ht="30" customHeight="1">
      <c r="A280" s="322" t="s">
        <v>3806</v>
      </c>
      <c r="B280" s="390" t="s">
        <v>3807</v>
      </c>
      <c r="C280" s="322" t="s">
        <v>3808</v>
      </c>
      <c r="D280" s="390" t="s">
        <v>3278</v>
      </c>
      <c r="E280" s="322" t="s">
        <v>259</v>
      </c>
      <c r="F280" s="325">
        <v>1012.5600000000001</v>
      </c>
      <c r="G280" s="325"/>
      <c r="H280" s="325">
        <f t="shared" si="8"/>
        <v>1012.5600000000001</v>
      </c>
      <c r="I280" s="325">
        <v>54.8</v>
      </c>
      <c r="J280" s="325">
        <f t="shared" si="9"/>
        <v>957.7600000000001</v>
      </c>
      <c r="K280" s="325"/>
    </row>
    <row r="281" spans="1:11" ht="30" customHeight="1">
      <c r="A281" s="322" t="s">
        <v>3809</v>
      </c>
      <c r="B281" s="390" t="s">
        <v>3810</v>
      </c>
      <c r="C281" s="322" t="s">
        <v>3811</v>
      </c>
      <c r="D281" s="390" t="s">
        <v>219</v>
      </c>
      <c r="E281" s="322" t="s">
        <v>259</v>
      </c>
      <c r="F281" s="325">
        <v>867.67</v>
      </c>
      <c r="G281" s="325"/>
      <c r="H281" s="325">
        <f t="shared" si="8"/>
        <v>867.67</v>
      </c>
      <c r="I281" s="325">
        <v>44.11</v>
      </c>
      <c r="J281" s="325">
        <f t="shared" si="9"/>
        <v>823.56</v>
      </c>
      <c r="K281" s="325"/>
    </row>
    <row r="282" spans="1:11" ht="30" customHeight="1">
      <c r="A282" s="322" t="s">
        <v>3812</v>
      </c>
      <c r="B282" s="390" t="s">
        <v>3813</v>
      </c>
      <c r="C282" s="322" t="s">
        <v>3814</v>
      </c>
      <c r="D282" s="390" t="s">
        <v>3278</v>
      </c>
      <c r="E282" s="322" t="s">
        <v>259</v>
      </c>
      <c r="F282" s="325">
        <v>1011.74</v>
      </c>
      <c r="G282" s="325"/>
      <c r="H282" s="325">
        <f t="shared" si="8"/>
        <v>1011.74</v>
      </c>
      <c r="I282" s="325">
        <v>49.77</v>
      </c>
      <c r="J282" s="325">
        <f t="shared" si="9"/>
        <v>961.97</v>
      </c>
      <c r="K282" s="325"/>
    </row>
    <row r="283" spans="1:11" ht="30" customHeight="1">
      <c r="A283" s="322" t="s">
        <v>3815</v>
      </c>
      <c r="B283" s="390" t="s">
        <v>3816</v>
      </c>
      <c r="C283" s="322" t="s">
        <v>3817</v>
      </c>
      <c r="D283" s="390" t="s">
        <v>3278</v>
      </c>
      <c r="E283" s="322" t="s">
        <v>259</v>
      </c>
      <c r="F283" s="325">
        <v>1017.99</v>
      </c>
      <c r="G283" s="325"/>
      <c r="H283" s="325">
        <f t="shared" si="8"/>
        <v>1017.99</v>
      </c>
      <c r="I283" s="325">
        <v>40.02</v>
      </c>
      <c r="J283" s="325">
        <f t="shared" si="9"/>
        <v>977.97</v>
      </c>
      <c r="K283" s="325"/>
    </row>
    <row r="284" spans="1:11" ht="30" customHeight="1">
      <c r="A284" s="322" t="s">
        <v>3818</v>
      </c>
      <c r="B284" s="390" t="s">
        <v>3819</v>
      </c>
      <c r="C284" s="322" t="s">
        <v>3820</v>
      </c>
      <c r="D284" s="390" t="s">
        <v>3278</v>
      </c>
      <c r="E284" s="322" t="s">
        <v>259</v>
      </c>
      <c r="F284" s="325">
        <v>1017.99</v>
      </c>
      <c r="G284" s="325"/>
      <c r="H284" s="325">
        <f t="shared" si="8"/>
        <v>1017.99</v>
      </c>
      <c r="I284" s="325">
        <v>40.02</v>
      </c>
      <c r="J284" s="325">
        <f t="shared" si="9"/>
        <v>977.97</v>
      </c>
      <c r="K284" s="325"/>
    </row>
    <row r="285" spans="1:11" ht="30" customHeight="1">
      <c r="A285" s="322" t="s">
        <v>4177</v>
      </c>
      <c r="B285" s="390" t="s">
        <v>4178</v>
      </c>
      <c r="C285" s="322" t="s">
        <v>4179</v>
      </c>
      <c r="D285" s="390" t="s">
        <v>3278</v>
      </c>
      <c r="E285" s="322" t="s">
        <v>259</v>
      </c>
      <c r="F285" s="325">
        <v>953.1999999999999</v>
      </c>
      <c r="G285" s="325"/>
      <c r="H285" s="325">
        <f t="shared" si="8"/>
        <v>953.1999999999999</v>
      </c>
      <c r="I285" s="325">
        <v>382.33000000000004</v>
      </c>
      <c r="J285" s="325">
        <f t="shared" si="9"/>
        <v>570.8699999999999</v>
      </c>
      <c r="K285" s="325"/>
    </row>
    <row r="286" spans="1:11" ht="30" customHeight="1">
      <c r="A286" s="322" t="s">
        <v>3821</v>
      </c>
      <c r="B286" s="390" t="s">
        <v>3822</v>
      </c>
      <c r="C286" s="322" t="s">
        <v>3823</v>
      </c>
      <c r="D286" s="390" t="s">
        <v>3278</v>
      </c>
      <c r="E286" s="322" t="s">
        <v>259</v>
      </c>
      <c r="F286" s="325">
        <v>949.9200000000001</v>
      </c>
      <c r="G286" s="325"/>
      <c r="H286" s="325">
        <f t="shared" si="8"/>
        <v>949.9200000000001</v>
      </c>
      <c r="I286" s="325">
        <v>37.29</v>
      </c>
      <c r="J286" s="325">
        <f t="shared" si="9"/>
        <v>912.6300000000001</v>
      </c>
      <c r="K286" s="325"/>
    </row>
    <row r="287" spans="1:11" ht="30" customHeight="1">
      <c r="A287" s="322" t="s">
        <v>4180</v>
      </c>
      <c r="B287" s="390" t="s">
        <v>4181</v>
      </c>
      <c r="C287" s="322" t="s">
        <v>4182</v>
      </c>
      <c r="D287" s="390" t="s">
        <v>3278</v>
      </c>
      <c r="E287" s="322" t="s">
        <v>259</v>
      </c>
      <c r="F287" s="325">
        <v>939.44</v>
      </c>
      <c r="G287" s="325"/>
      <c r="H287" s="325">
        <f t="shared" si="8"/>
        <v>939.44</v>
      </c>
      <c r="I287" s="325">
        <v>36.87</v>
      </c>
      <c r="J287" s="325">
        <f t="shared" si="9"/>
        <v>902.57</v>
      </c>
      <c r="K287" s="325"/>
    </row>
    <row r="288" spans="1:11" ht="30" customHeight="1">
      <c r="A288" s="322" t="s">
        <v>3825</v>
      </c>
      <c r="B288" s="390" t="s">
        <v>3826</v>
      </c>
      <c r="C288" s="322" t="s">
        <v>3827</v>
      </c>
      <c r="D288" s="390" t="s">
        <v>2539</v>
      </c>
      <c r="E288" s="322" t="s">
        <v>286</v>
      </c>
      <c r="F288" s="325">
        <v>1015.02</v>
      </c>
      <c r="G288" s="325"/>
      <c r="H288" s="325">
        <f t="shared" si="8"/>
        <v>1015.02</v>
      </c>
      <c r="I288" s="325">
        <v>49.5</v>
      </c>
      <c r="J288" s="325">
        <f t="shared" si="9"/>
        <v>965.52</v>
      </c>
      <c r="K288" s="325"/>
    </row>
    <row r="289" spans="1:11" ht="30" customHeight="1">
      <c r="A289" s="322" t="s">
        <v>4098</v>
      </c>
      <c r="B289" s="390" t="s">
        <v>4099</v>
      </c>
      <c r="C289" s="322" t="s">
        <v>4100</v>
      </c>
      <c r="D289" s="390" t="s">
        <v>3278</v>
      </c>
      <c r="E289" s="322" t="s">
        <v>259</v>
      </c>
      <c r="F289" s="325">
        <v>640.36</v>
      </c>
      <c r="G289" s="325"/>
      <c r="H289" s="325">
        <f t="shared" si="8"/>
        <v>640.36</v>
      </c>
      <c r="I289" s="325">
        <v>52.260000000000005</v>
      </c>
      <c r="J289" s="325">
        <f t="shared" si="9"/>
        <v>588.1</v>
      </c>
      <c r="K289" s="325"/>
    </row>
    <row r="290" spans="1:11" ht="30" customHeight="1">
      <c r="A290" s="322" t="s">
        <v>3828</v>
      </c>
      <c r="B290" s="390" t="s">
        <v>3829</v>
      </c>
      <c r="C290" s="322" t="s">
        <v>3830</v>
      </c>
      <c r="D290" s="390" t="s">
        <v>3278</v>
      </c>
      <c r="E290" s="322" t="s">
        <v>259</v>
      </c>
      <c r="F290" s="325">
        <v>1013.1800000000001</v>
      </c>
      <c r="G290" s="325"/>
      <c r="H290" s="325">
        <f t="shared" si="8"/>
        <v>1013.1800000000001</v>
      </c>
      <c r="I290" s="325">
        <v>365.34000000000003</v>
      </c>
      <c r="J290" s="325">
        <f t="shared" si="9"/>
        <v>647.84</v>
      </c>
      <c r="K290" s="325"/>
    </row>
    <row r="291" spans="1:11" ht="30" customHeight="1">
      <c r="A291" s="322" t="s">
        <v>4048</v>
      </c>
      <c r="B291" s="390" t="s">
        <v>4049</v>
      </c>
      <c r="C291" s="322" t="s">
        <v>4050</v>
      </c>
      <c r="D291" s="390" t="s">
        <v>213</v>
      </c>
      <c r="E291" s="322" t="s">
        <v>430</v>
      </c>
      <c r="F291" s="325">
        <v>1079.3000000000002</v>
      </c>
      <c r="G291" s="325"/>
      <c r="H291" s="325">
        <f t="shared" si="8"/>
        <v>1079.3000000000002</v>
      </c>
      <c r="I291" s="325">
        <v>41.77</v>
      </c>
      <c r="J291" s="325">
        <f t="shared" si="9"/>
        <v>1037.5300000000002</v>
      </c>
      <c r="K291" s="325"/>
    </row>
    <row r="292" spans="1:11" ht="30" customHeight="1">
      <c r="A292" s="322" t="s">
        <v>3831</v>
      </c>
      <c r="B292" s="390" t="s">
        <v>3832</v>
      </c>
      <c r="C292" s="322" t="s">
        <v>3833</v>
      </c>
      <c r="D292" s="390" t="s">
        <v>197</v>
      </c>
      <c r="E292" s="322" t="s">
        <v>259</v>
      </c>
      <c r="F292" s="325">
        <v>1006.3099999999998</v>
      </c>
      <c r="G292" s="325"/>
      <c r="H292" s="325">
        <f t="shared" si="8"/>
        <v>1006.3099999999998</v>
      </c>
      <c r="I292" s="325">
        <v>389.55</v>
      </c>
      <c r="J292" s="325">
        <f t="shared" si="9"/>
        <v>616.7599999999998</v>
      </c>
      <c r="K292" s="325"/>
    </row>
    <row r="293" spans="1:11" ht="30" customHeight="1">
      <c r="A293" s="322" t="s">
        <v>4183</v>
      </c>
      <c r="B293" s="390" t="s">
        <v>4184</v>
      </c>
      <c r="C293" s="322" t="s">
        <v>4185</v>
      </c>
      <c r="D293" s="390" t="s">
        <v>3278</v>
      </c>
      <c r="E293" s="322" t="s">
        <v>259</v>
      </c>
      <c r="F293" s="325">
        <v>826.8299999999999</v>
      </c>
      <c r="G293" s="325"/>
      <c r="H293" s="325">
        <f t="shared" si="8"/>
        <v>826.8299999999999</v>
      </c>
      <c r="I293" s="325">
        <v>32.37</v>
      </c>
      <c r="J293" s="325">
        <f t="shared" si="9"/>
        <v>794.4599999999999</v>
      </c>
      <c r="K293" s="325"/>
    </row>
    <row r="294" spans="1:11" ht="30" customHeight="1">
      <c r="A294" s="322" t="s">
        <v>3834</v>
      </c>
      <c r="B294" s="390" t="s">
        <v>3835</v>
      </c>
      <c r="C294" s="322" t="s">
        <v>3836</v>
      </c>
      <c r="D294" s="390" t="s">
        <v>3728</v>
      </c>
      <c r="E294" s="322" t="s">
        <v>249</v>
      </c>
      <c r="F294" s="325">
        <v>784.82</v>
      </c>
      <c r="G294" s="325"/>
      <c r="H294" s="325">
        <f t="shared" si="8"/>
        <v>784.82</v>
      </c>
      <c r="I294" s="325">
        <v>52.89</v>
      </c>
      <c r="J294" s="325">
        <f t="shared" si="9"/>
        <v>731.9300000000001</v>
      </c>
      <c r="K294" s="325"/>
    </row>
    <row r="295" spans="1:11" ht="30" customHeight="1">
      <c r="A295" s="322" t="s">
        <v>3837</v>
      </c>
      <c r="B295" s="390" t="s">
        <v>3838</v>
      </c>
      <c r="C295" s="322" t="s">
        <v>3839</v>
      </c>
      <c r="D295" s="390" t="s">
        <v>3558</v>
      </c>
      <c r="E295" s="322" t="s">
        <v>249</v>
      </c>
      <c r="F295" s="325">
        <v>990.3100000000002</v>
      </c>
      <c r="G295" s="325"/>
      <c r="H295" s="325">
        <f t="shared" si="8"/>
        <v>990.3100000000002</v>
      </c>
      <c r="I295" s="325">
        <v>54.11</v>
      </c>
      <c r="J295" s="325">
        <f t="shared" si="9"/>
        <v>936.2000000000002</v>
      </c>
      <c r="K295" s="325"/>
    </row>
    <row r="296" spans="1:11" ht="30" customHeight="1">
      <c r="A296" s="322" t="s">
        <v>3840</v>
      </c>
      <c r="B296" s="390" t="s">
        <v>3841</v>
      </c>
      <c r="C296" s="322" t="s">
        <v>3842</v>
      </c>
      <c r="D296" s="390" t="s">
        <v>3278</v>
      </c>
      <c r="E296" s="322" t="s">
        <v>259</v>
      </c>
      <c r="F296" s="325">
        <v>1006.3099999999998</v>
      </c>
      <c r="G296" s="325"/>
      <c r="H296" s="325">
        <f t="shared" si="8"/>
        <v>1006.3099999999998</v>
      </c>
      <c r="I296" s="325">
        <v>44.55</v>
      </c>
      <c r="J296" s="325">
        <f t="shared" si="9"/>
        <v>961.7599999999999</v>
      </c>
      <c r="K296" s="325"/>
    </row>
    <row r="297" spans="1:11" ht="30" customHeight="1">
      <c r="A297" s="322" t="s">
        <v>4051</v>
      </c>
      <c r="B297" s="390" t="s">
        <v>4052</v>
      </c>
      <c r="C297" s="322" t="s">
        <v>4053</v>
      </c>
      <c r="D297" s="390" t="s">
        <v>675</v>
      </c>
      <c r="E297" s="322" t="s">
        <v>697</v>
      </c>
      <c r="F297" s="325">
        <v>865.29</v>
      </c>
      <c r="G297" s="325"/>
      <c r="H297" s="325">
        <f t="shared" si="8"/>
        <v>865.29</v>
      </c>
      <c r="I297" s="325">
        <v>53.26</v>
      </c>
      <c r="J297" s="325">
        <f t="shared" si="9"/>
        <v>812.03</v>
      </c>
      <c r="K297" s="325"/>
    </row>
    <row r="298" spans="1:11" ht="30" customHeight="1">
      <c r="A298" s="322" t="s">
        <v>3915</v>
      </c>
      <c r="B298" s="390" t="s">
        <v>3916</v>
      </c>
      <c r="C298" s="322" t="s">
        <v>3917</v>
      </c>
      <c r="D298" s="390" t="s">
        <v>3900</v>
      </c>
      <c r="E298" s="322" t="s">
        <v>3902</v>
      </c>
      <c r="F298" s="325">
        <v>1306.52</v>
      </c>
      <c r="G298" s="325"/>
      <c r="H298" s="325">
        <f t="shared" si="8"/>
        <v>1306.52</v>
      </c>
      <c r="I298" s="325">
        <v>70.96000000000001</v>
      </c>
      <c r="J298" s="325">
        <f t="shared" si="9"/>
        <v>1235.56</v>
      </c>
      <c r="K298" s="325"/>
    </row>
    <row r="299" spans="1:11" ht="30" customHeight="1">
      <c r="A299" s="322" t="s">
        <v>4186</v>
      </c>
      <c r="B299" s="390" t="s">
        <v>4187</v>
      </c>
      <c r="C299" s="322" t="s">
        <v>4188</v>
      </c>
      <c r="D299" s="390" t="s">
        <v>3728</v>
      </c>
      <c r="E299" s="322" t="s">
        <v>259</v>
      </c>
      <c r="F299" s="325">
        <v>609.55</v>
      </c>
      <c r="G299" s="325"/>
      <c r="H299" s="325">
        <f t="shared" si="8"/>
        <v>609.55</v>
      </c>
      <c r="I299" s="325">
        <v>24.03</v>
      </c>
      <c r="J299" s="325">
        <f t="shared" si="9"/>
        <v>585.52</v>
      </c>
      <c r="K299" s="325"/>
    </row>
    <row r="300" spans="1:11" ht="30" customHeight="1">
      <c r="A300" s="322" t="s">
        <v>3843</v>
      </c>
      <c r="B300" s="390" t="s">
        <v>3844</v>
      </c>
      <c r="C300" s="322" t="s">
        <v>3845</v>
      </c>
      <c r="D300" s="390" t="s">
        <v>3278</v>
      </c>
      <c r="E300" s="322" t="s">
        <v>259</v>
      </c>
      <c r="F300" s="325">
        <v>1010.83</v>
      </c>
      <c r="G300" s="325"/>
      <c r="H300" s="325">
        <f t="shared" si="8"/>
        <v>1010.83</v>
      </c>
      <c r="I300" s="325">
        <v>39.73</v>
      </c>
      <c r="J300" s="325">
        <f t="shared" si="9"/>
        <v>971.1</v>
      </c>
      <c r="K300" s="325"/>
    </row>
    <row r="301" spans="1:11" ht="30" customHeight="1">
      <c r="A301" s="322" t="s">
        <v>3846</v>
      </c>
      <c r="B301" s="390" t="s">
        <v>3847</v>
      </c>
      <c r="C301" s="322" t="s">
        <v>3848</v>
      </c>
      <c r="D301" s="390" t="s">
        <v>219</v>
      </c>
      <c r="E301" s="322" t="s">
        <v>259</v>
      </c>
      <c r="F301" s="325">
        <v>688.8</v>
      </c>
      <c r="G301" s="325"/>
      <c r="H301" s="325">
        <f t="shared" si="8"/>
        <v>688.8</v>
      </c>
      <c r="I301" s="325">
        <v>42</v>
      </c>
      <c r="J301" s="325">
        <f t="shared" si="9"/>
        <v>646.8</v>
      </c>
      <c r="K301" s="325"/>
    </row>
    <row r="302" spans="1:11" ht="30" customHeight="1">
      <c r="A302" s="322" t="s">
        <v>3849</v>
      </c>
      <c r="B302" s="390" t="s">
        <v>3850</v>
      </c>
      <c r="C302" s="322" t="s">
        <v>3851</v>
      </c>
      <c r="D302" s="390" t="s">
        <v>3278</v>
      </c>
      <c r="E302" s="322" t="s">
        <v>259</v>
      </c>
      <c r="F302" s="325">
        <v>1007.75</v>
      </c>
      <c r="G302" s="325"/>
      <c r="H302" s="325">
        <f t="shared" si="8"/>
        <v>1007.75</v>
      </c>
      <c r="I302" s="325">
        <v>39.61</v>
      </c>
      <c r="J302" s="325">
        <f t="shared" si="9"/>
        <v>968.14</v>
      </c>
      <c r="K302" s="325"/>
    </row>
    <row r="303" spans="1:11" ht="30" customHeight="1">
      <c r="A303" s="322" t="s">
        <v>3852</v>
      </c>
      <c r="B303" s="390" t="s">
        <v>3853</v>
      </c>
      <c r="C303" s="322" t="s">
        <v>3854</v>
      </c>
      <c r="D303" s="390" t="s">
        <v>1903</v>
      </c>
      <c r="E303" s="322" t="s">
        <v>259</v>
      </c>
      <c r="F303" s="325">
        <v>1007.75</v>
      </c>
      <c r="G303" s="325"/>
      <c r="H303" s="325">
        <f t="shared" si="8"/>
        <v>1007.75</v>
      </c>
      <c r="I303" s="325">
        <v>81.41</v>
      </c>
      <c r="J303" s="325">
        <f t="shared" si="9"/>
        <v>926.34</v>
      </c>
      <c r="K303" s="325"/>
    </row>
    <row r="304" spans="1:11" ht="30" customHeight="1">
      <c r="A304" s="322" t="s">
        <v>3855</v>
      </c>
      <c r="B304" s="390" t="s">
        <v>3856</v>
      </c>
      <c r="C304" s="322" t="s">
        <v>3858</v>
      </c>
      <c r="D304" s="390" t="s">
        <v>3857</v>
      </c>
      <c r="E304" s="322" t="s">
        <v>249</v>
      </c>
      <c r="F304" s="325">
        <v>829.06</v>
      </c>
      <c r="G304" s="325"/>
      <c r="H304" s="325">
        <f t="shared" si="8"/>
        <v>829.06</v>
      </c>
      <c r="I304" s="325">
        <v>230.74</v>
      </c>
      <c r="J304" s="325">
        <f t="shared" si="9"/>
        <v>598.3199999999999</v>
      </c>
      <c r="K304" s="325"/>
    </row>
    <row r="305" spans="1:11" ht="30" customHeight="1">
      <c r="A305" s="322" t="s">
        <v>4054</v>
      </c>
      <c r="B305" s="390" t="s">
        <v>4055</v>
      </c>
      <c r="C305" s="322" t="s">
        <v>4056</v>
      </c>
      <c r="D305" s="390" t="s">
        <v>213</v>
      </c>
      <c r="E305" s="322" t="s">
        <v>430</v>
      </c>
      <c r="F305" s="325">
        <v>1069.79</v>
      </c>
      <c r="G305" s="325"/>
      <c r="H305" s="325">
        <f t="shared" si="8"/>
        <v>1069.79</v>
      </c>
      <c r="I305" s="325">
        <v>51.39</v>
      </c>
      <c r="J305" s="325">
        <f t="shared" si="9"/>
        <v>1018.4</v>
      </c>
      <c r="K305" s="325"/>
    </row>
    <row r="306" spans="1:11" ht="30" customHeight="1">
      <c r="A306" s="322" t="s">
        <v>3859</v>
      </c>
      <c r="B306" s="390" t="s">
        <v>3860</v>
      </c>
      <c r="C306" s="322" t="s">
        <v>3861</v>
      </c>
      <c r="D306" s="390" t="s">
        <v>3278</v>
      </c>
      <c r="E306" s="322" t="s">
        <v>259</v>
      </c>
      <c r="F306" s="325">
        <v>881.37</v>
      </c>
      <c r="G306" s="325"/>
      <c r="H306" s="325">
        <f t="shared" si="8"/>
        <v>881.37</v>
      </c>
      <c r="I306" s="325">
        <v>34.55</v>
      </c>
      <c r="J306" s="325">
        <f t="shared" si="9"/>
        <v>846.82</v>
      </c>
      <c r="K306" s="325"/>
    </row>
    <row r="307" spans="1:11" ht="30" customHeight="1">
      <c r="A307" s="322" t="s">
        <v>4229</v>
      </c>
      <c r="B307" s="390" t="s">
        <v>3860</v>
      </c>
      <c r="C307" s="322" t="s">
        <v>3861</v>
      </c>
      <c r="D307" s="390" t="s">
        <v>3921</v>
      </c>
      <c r="E307" s="322" t="s">
        <v>3923</v>
      </c>
      <c r="F307" s="325">
        <v>877.11</v>
      </c>
      <c r="G307" s="325"/>
      <c r="H307" s="325">
        <f t="shared" si="8"/>
        <v>877.11</v>
      </c>
      <c r="I307" s="325">
        <v>38.62</v>
      </c>
      <c r="J307" s="325">
        <f t="shared" si="9"/>
        <v>838.49</v>
      </c>
      <c r="K307" s="325"/>
    </row>
    <row r="308" spans="1:11" ht="30" customHeight="1">
      <c r="A308" s="322" t="s">
        <v>4057</v>
      </c>
      <c r="B308" s="390" t="s">
        <v>4058</v>
      </c>
      <c r="C308" s="322" t="s">
        <v>4059</v>
      </c>
      <c r="D308" s="390" t="s">
        <v>3953</v>
      </c>
      <c r="E308" s="322" t="s">
        <v>3923</v>
      </c>
      <c r="F308" s="325">
        <v>936.9100000000001</v>
      </c>
      <c r="G308" s="325"/>
      <c r="H308" s="325">
        <f t="shared" si="8"/>
        <v>936.9100000000001</v>
      </c>
      <c r="I308" s="325">
        <v>46.01</v>
      </c>
      <c r="J308" s="325">
        <f t="shared" si="9"/>
        <v>890.9000000000001</v>
      </c>
      <c r="K308" s="325"/>
    </row>
    <row r="309" spans="1:11" ht="30" customHeight="1">
      <c r="A309" s="322" t="s">
        <v>4230</v>
      </c>
      <c r="B309" s="390" t="s">
        <v>4231</v>
      </c>
      <c r="C309" s="322" t="s">
        <v>4232</v>
      </c>
      <c r="D309" s="390" t="s">
        <v>4219</v>
      </c>
      <c r="E309" s="322" t="s">
        <v>3503</v>
      </c>
      <c r="F309" s="325">
        <v>486.91</v>
      </c>
      <c r="G309" s="325"/>
      <c r="H309" s="325">
        <f t="shared" si="8"/>
        <v>486.91</v>
      </c>
      <c r="I309" s="325">
        <v>18.48</v>
      </c>
      <c r="J309" s="325">
        <f t="shared" si="9"/>
        <v>468.43</v>
      </c>
      <c r="K309" s="325"/>
    </row>
    <row r="310" spans="1:11" ht="30" customHeight="1">
      <c r="A310" s="322" t="s">
        <v>3862</v>
      </c>
      <c r="B310" s="390" t="s">
        <v>3863</v>
      </c>
      <c r="C310" s="322" t="s">
        <v>3864</v>
      </c>
      <c r="D310" s="390" t="s">
        <v>3669</v>
      </c>
      <c r="E310" s="322" t="s">
        <v>259</v>
      </c>
      <c r="F310" s="325">
        <v>1004.35</v>
      </c>
      <c r="G310" s="325"/>
      <c r="H310" s="325">
        <f t="shared" si="8"/>
        <v>1004.35</v>
      </c>
      <c r="I310" s="325">
        <v>44.47</v>
      </c>
      <c r="J310" s="325">
        <f t="shared" si="9"/>
        <v>959.88</v>
      </c>
      <c r="K310" s="325"/>
    </row>
    <row r="311" spans="1:11" ht="30" customHeight="1">
      <c r="A311" s="322" t="s">
        <v>3865</v>
      </c>
      <c r="B311" s="390" t="s">
        <v>3866</v>
      </c>
      <c r="C311" s="322" t="s">
        <v>3867</v>
      </c>
      <c r="D311" s="390" t="s">
        <v>3278</v>
      </c>
      <c r="E311" s="322" t="s">
        <v>259</v>
      </c>
      <c r="F311" s="325">
        <v>1010.83</v>
      </c>
      <c r="G311" s="325"/>
      <c r="H311" s="325">
        <f t="shared" si="8"/>
        <v>1010.83</v>
      </c>
      <c r="I311" s="325">
        <v>44.73</v>
      </c>
      <c r="J311" s="325">
        <f t="shared" si="9"/>
        <v>966.1</v>
      </c>
      <c r="K311" s="325"/>
    </row>
    <row r="312" spans="1:11" ht="30" customHeight="1">
      <c r="A312" s="322" t="s">
        <v>3868</v>
      </c>
      <c r="B312" s="390" t="s">
        <v>3869</v>
      </c>
      <c r="C312" s="322" t="s">
        <v>3870</v>
      </c>
      <c r="D312" s="390" t="s">
        <v>3278</v>
      </c>
      <c r="E312" s="322" t="s">
        <v>259</v>
      </c>
      <c r="F312" s="325">
        <v>1017.99</v>
      </c>
      <c r="G312" s="325"/>
      <c r="H312" s="325">
        <f t="shared" si="8"/>
        <v>1017.99</v>
      </c>
      <c r="I312" s="325">
        <v>45.02</v>
      </c>
      <c r="J312" s="325">
        <f t="shared" si="9"/>
        <v>972.97</v>
      </c>
      <c r="K312" s="325"/>
    </row>
    <row r="313" spans="1:11" ht="30" customHeight="1">
      <c r="A313" s="322" t="s">
        <v>3871</v>
      </c>
      <c r="B313" s="390" t="s">
        <v>3872</v>
      </c>
      <c r="C313" s="322" t="s">
        <v>3873</v>
      </c>
      <c r="D313" s="390" t="s">
        <v>3372</v>
      </c>
      <c r="E313" s="322" t="s">
        <v>259</v>
      </c>
      <c r="F313" s="325">
        <v>867.47</v>
      </c>
      <c r="G313" s="325"/>
      <c r="H313" s="325">
        <f t="shared" si="8"/>
        <v>867.47</v>
      </c>
      <c r="I313" s="325">
        <v>43.99</v>
      </c>
      <c r="J313" s="325">
        <f t="shared" si="9"/>
        <v>823.48</v>
      </c>
      <c r="K313" s="325"/>
    </row>
    <row r="314" spans="1:11" ht="30" customHeight="1">
      <c r="A314" s="322" t="s">
        <v>4101</v>
      </c>
      <c r="B314" s="390" t="s">
        <v>4102</v>
      </c>
      <c r="C314" s="322" t="s">
        <v>3873</v>
      </c>
      <c r="D314" s="390" t="s">
        <v>3602</v>
      </c>
      <c r="E314" s="322" t="s">
        <v>259</v>
      </c>
      <c r="F314" s="325">
        <v>158.73</v>
      </c>
      <c r="G314" s="325"/>
      <c r="H314" s="325">
        <f t="shared" si="8"/>
        <v>158.73</v>
      </c>
      <c r="I314" s="325">
        <v>5.65</v>
      </c>
      <c r="J314" s="325">
        <f t="shared" si="9"/>
        <v>153.07999999999998</v>
      </c>
      <c r="K314" s="325"/>
    </row>
    <row r="315" spans="1:11" ht="30" customHeight="1">
      <c r="A315" s="322" t="s">
        <v>3874</v>
      </c>
      <c r="B315" s="390" t="s">
        <v>3875</v>
      </c>
      <c r="C315" s="322" t="s">
        <v>3876</v>
      </c>
      <c r="D315" s="390" t="s">
        <v>1903</v>
      </c>
      <c r="E315" s="322" t="s">
        <v>259</v>
      </c>
      <c r="F315" s="325">
        <v>872.22</v>
      </c>
      <c r="G315" s="325"/>
      <c r="H315" s="325">
        <f t="shared" si="8"/>
        <v>872.22</v>
      </c>
      <c r="I315" s="325">
        <v>44.18</v>
      </c>
      <c r="J315" s="325">
        <f t="shared" si="9"/>
        <v>828.0400000000001</v>
      </c>
      <c r="K315" s="325"/>
    </row>
    <row r="316" spans="1:11" ht="30" customHeight="1">
      <c r="A316" s="322" t="s">
        <v>4189</v>
      </c>
      <c r="B316" s="390" t="s">
        <v>4190</v>
      </c>
      <c r="C316" s="322" t="s">
        <v>4191</v>
      </c>
      <c r="D316" s="390" t="s">
        <v>3278</v>
      </c>
      <c r="E316" s="322" t="s">
        <v>259</v>
      </c>
      <c r="F316" s="325">
        <v>521.97</v>
      </c>
      <c r="G316" s="325"/>
      <c r="H316" s="325">
        <f t="shared" si="8"/>
        <v>521.97</v>
      </c>
      <c r="I316" s="325">
        <v>25.53</v>
      </c>
      <c r="J316" s="325">
        <f t="shared" si="9"/>
        <v>496.44000000000005</v>
      </c>
      <c r="K316" s="325"/>
    </row>
    <row r="317" spans="1:11" ht="30" customHeight="1">
      <c r="A317" s="322" t="s">
        <v>4192</v>
      </c>
      <c r="B317" s="390" t="s">
        <v>4193</v>
      </c>
      <c r="C317" s="322" t="s">
        <v>4194</v>
      </c>
      <c r="D317" s="390" t="s">
        <v>219</v>
      </c>
      <c r="E317" s="322" t="s">
        <v>259</v>
      </c>
      <c r="F317" s="325">
        <v>889.1899999999999</v>
      </c>
      <c r="G317" s="325"/>
      <c r="H317" s="325">
        <f t="shared" si="8"/>
        <v>889.1899999999999</v>
      </c>
      <c r="I317" s="325">
        <v>34.86</v>
      </c>
      <c r="J317" s="325">
        <f t="shared" si="9"/>
        <v>854.3299999999999</v>
      </c>
      <c r="K317" s="325"/>
    </row>
    <row r="318" spans="1:11" ht="30" customHeight="1">
      <c r="A318" s="322" t="s">
        <v>3877</v>
      </c>
      <c r="B318" s="390" t="s">
        <v>3878</v>
      </c>
      <c r="C318" s="322" t="s">
        <v>3879</v>
      </c>
      <c r="D318" s="390" t="s">
        <v>3268</v>
      </c>
      <c r="E318" s="322" t="s">
        <v>259</v>
      </c>
      <c r="F318" s="325">
        <v>1008.9900000000001</v>
      </c>
      <c r="G318" s="325"/>
      <c r="H318" s="325">
        <f t="shared" si="8"/>
        <v>1008.9900000000001</v>
      </c>
      <c r="I318" s="325">
        <v>333.65999999999997</v>
      </c>
      <c r="J318" s="325">
        <f t="shared" si="9"/>
        <v>675.3300000000002</v>
      </c>
      <c r="K318" s="325"/>
    </row>
    <row r="319" spans="1:11" ht="30" customHeight="1">
      <c r="A319" s="322" t="s">
        <v>3880</v>
      </c>
      <c r="B319" s="390" t="s">
        <v>3881</v>
      </c>
      <c r="C319" s="322" t="s">
        <v>3883</v>
      </c>
      <c r="D319" s="390" t="s">
        <v>3882</v>
      </c>
      <c r="E319" s="322" t="s">
        <v>259</v>
      </c>
      <c r="F319" s="325">
        <v>631.66</v>
      </c>
      <c r="G319" s="325"/>
      <c r="H319" s="325">
        <f t="shared" si="8"/>
        <v>631.66</v>
      </c>
      <c r="I319" s="325">
        <v>34.56</v>
      </c>
      <c r="J319" s="325">
        <f t="shared" si="9"/>
        <v>597.0999999999999</v>
      </c>
      <c r="K319" s="325"/>
    </row>
    <row r="320" spans="1:11" ht="30" customHeight="1">
      <c r="A320" s="322" t="s">
        <v>3884</v>
      </c>
      <c r="B320" s="390" t="s">
        <v>3885</v>
      </c>
      <c r="C320" s="322" t="s">
        <v>3886</v>
      </c>
      <c r="D320" s="390" t="s">
        <v>3278</v>
      </c>
      <c r="E320" s="322" t="s">
        <v>259</v>
      </c>
      <c r="F320" s="325">
        <v>922.21</v>
      </c>
      <c r="G320" s="325"/>
      <c r="H320" s="325">
        <f t="shared" si="8"/>
        <v>922.21</v>
      </c>
      <c r="I320" s="325">
        <v>389.72</v>
      </c>
      <c r="J320" s="325">
        <f t="shared" si="9"/>
        <v>532.49</v>
      </c>
      <c r="K320" s="325"/>
    </row>
    <row r="321" spans="1:11" ht="30" customHeight="1">
      <c r="A321" s="322" t="s">
        <v>4195</v>
      </c>
      <c r="B321" s="390" t="s">
        <v>4196</v>
      </c>
      <c r="C321" s="322" t="s">
        <v>4197</v>
      </c>
      <c r="D321" s="390" t="s">
        <v>3506</v>
      </c>
      <c r="E321" s="322" t="s">
        <v>249</v>
      </c>
      <c r="F321" s="325">
        <v>748.4</v>
      </c>
      <c r="G321" s="325"/>
      <c r="H321" s="325">
        <f t="shared" si="8"/>
        <v>748.4</v>
      </c>
      <c r="I321" s="325">
        <v>29.43</v>
      </c>
      <c r="J321" s="325">
        <f t="shared" si="9"/>
        <v>718.97</v>
      </c>
      <c r="K321" s="325"/>
    </row>
    <row r="322" spans="1:11" s="393" customFormat="1" ht="30" customHeight="1">
      <c r="A322" s="473" t="s">
        <v>119</v>
      </c>
      <c r="B322" s="474"/>
      <c r="C322" s="474"/>
      <c r="D322" s="475"/>
      <c r="E322" s="385"/>
      <c r="F322" s="394">
        <f>SUM(F9:F321)</f>
        <v>335779.81999999966</v>
      </c>
      <c r="G322" s="394">
        <f>SUM(G9:G321)</f>
        <v>0</v>
      </c>
      <c r="H322" s="394">
        <f>SUM(H9:H321)</f>
        <v>335779.81999999966</v>
      </c>
      <c r="I322" s="394">
        <f>SUM(I9:I321)</f>
        <v>31022.00000000001</v>
      </c>
      <c r="J322" s="394">
        <f>SUM(J9:J321)</f>
        <v>304757.82</v>
      </c>
      <c r="K322" s="389"/>
    </row>
  </sheetData>
  <sheetProtection/>
  <mergeCells count="2">
    <mergeCell ref="A4:K4"/>
    <mergeCell ref="A322:D322"/>
  </mergeCells>
  <printOptions/>
  <pageMargins left="0.5905511811023623" right="0" top="0.3937007874015748" bottom="0.3937007874015748" header="0" footer="0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hvlh</cp:lastModifiedBy>
  <cp:lastPrinted>2012-12-17T20:56:51Z</cp:lastPrinted>
  <dcterms:created xsi:type="dcterms:W3CDTF">2012-12-17T19:52:14Z</dcterms:created>
  <dcterms:modified xsi:type="dcterms:W3CDTF">2012-12-19T20:00:49Z</dcterms:modified>
  <cp:category/>
  <cp:version/>
  <cp:contentType/>
  <cp:contentStatus/>
</cp:coreProperties>
</file>