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50" activeTab="0"/>
  </bookViews>
  <sheets>
    <sheet name="2016" sheetId="1" r:id="rId1"/>
    <sheet name="Hoja1" sheetId="2" r:id="rId2"/>
    <sheet name="Detalle-Nutricion" sheetId="3" r:id="rId3"/>
    <sheet name="Laboratorio" sheetId="4" r:id="rId4"/>
    <sheet name="Terapia-Enfermeria 2016" sheetId="5" r:id="rId5"/>
  </sheets>
  <definedNames/>
  <calcPr fullCalcOnLoad="1"/>
</workbook>
</file>

<file path=xl/comments1.xml><?xml version="1.0" encoding="utf-8"?>
<comments xmlns="http://schemas.openxmlformats.org/spreadsheetml/2006/main">
  <authors>
    <author>Estadistica</author>
  </authors>
  <commentList>
    <comment ref="J90" authorId="0">
      <text>
        <r>
          <rPr>
            <sz val="11"/>
            <rFont val="Tahoma"/>
            <family val="2"/>
          </rPr>
          <t>base consulta externa hay plantilla de violencia familiar por meses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sz val="10"/>
            <rFont val="Tahoma"/>
            <family val="2"/>
          </rPr>
          <t>Estadistica:
Excel  TUPA</t>
        </r>
      </text>
    </comment>
    <comment ref="J35" authorId="0">
      <text>
        <r>
          <rPr>
            <sz val="10"/>
            <rFont val="Tahoma"/>
            <family val="2"/>
          </rPr>
          <t>Estadistica:
Excel  TUPA</t>
        </r>
        <r>
          <rPr>
            <sz val="9"/>
            <rFont val="Tahoma"/>
            <family val="2"/>
          </rPr>
          <t xml:space="preserve">
</t>
        </r>
      </text>
    </comment>
    <comment ref="J78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Se obtiene del File Servicio Social</t>
        </r>
      </text>
    </comment>
    <comment ref="J80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File nutricion</t>
        </r>
      </text>
    </comment>
    <comment ref="J84" authorId="0">
      <text>
        <r>
          <rPr>
            <b/>
            <sz val="9"/>
            <rFont val="Tahoma"/>
            <family val="2"/>
          </rPr>
          <t>Estadistica:</t>
        </r>
        <r>
          <rPr>
            <sz val="9"/>
            <rFont val="Tahoma"/>
            <family val="2"/>
          </rPr>
          <t xml:space="preserve">
File Docencia e Investigacion</t>
        </r>
      </text>
    </comment>
    <comment ref="J82" authorId="0">
      <text>
        <r>
          <rPr>
            <b/>
            <sz val="9"/>
            <rFont val="Tahoma"/>
            <family val="2"/>
          </rPr>
          <t>Estadistica:</t>
        </r>
        <r>
          <rPr>
            <sz val="9"/>
            <rFont val="Tahoma"/>
            <family val="2"/>
          </rPr>
          <t xml:space="preserve">
File Ofic de PErsonal</t>
        </r>
      </text>
    </comment>
    <comment ref="J128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Se obtiene File Farmaci</t>
        </r>
        <r>
          <rPr>
            <sz val="9"/>
            <rFont val="Tahoma"/>
            <family val="2"/>
          </rPr>
          <t>a</t>
        </r>
      </text>
    </comment>
    <comment ref="J104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File Base de datos Emergencia</t>
        </r>
      </text>
    </comment>
    <comment ref="J126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Se obtiene File mantenimiento</t>
        </r>
      </text>
    </comment>
    <comment ref="J118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si obtiene de dia cama
pabello 18 FARMACODEPENDENCIA</t>
        </r>
      </text>
    </comment>
    <comment ref="J119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se obtiene de dia cama UCE</t>
        </r>
      </text>
    </comment>
    <comment ref="J120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Se obtiene dia cama emergencia</t>
        </r>
      </text>
    </comment>
    <comment ref="J122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se obtiene de dia cama Pabellon 1 y 20</t>
        </r>
      </text>
    </comment>
    <comment ref="J123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Se obtiene de dia cama REHABILITACION</t>
        </r>
      </text>
    </comment>
    <comment ref="J124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se obtiene de dia cama psiquiatri¡a forence  INPE</t>
        </r>
      </text>
    </comment>
    <comment ref="J71" authorId="0">
      <text>
        <r>
          <rPr>
            <b/>
            <sz val="9"/>
            <rFont val="Tahoma"/>
            <family val="2"/>
          </rPr>
          <t>Estadistica:</t>
        </r>
        <r>
          <rPr>
            <sz val="9"/>
            <rFont val="Tahoma"/>
            <family val="2"/>
          </rPr>
          <t xml:space="preserve">
TERAPIA OCUPACIONAL META FISICA
</t>
        </r>
      </text>
    </comment>
    <comment ref="J73" authorId="0">
      <text>
        <r>
          <rPr>
            <b/>
            <sz val="9"/>
            <rFont val="Tahoma"/>
            <family val="2"/>
          </rPr>
          <t>Estadistica:</t>
        </r>
        <r>
          <rPr>
            <sz val="9"/>
            <rFont val="Tahoma"/>
            <family val="2"/>
          </rPr>
          <t xml:space="preserve">
File Meta Fisica Psicologia
</t>
        </r>
      </text>
    </comment>
    <comment ref="J39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HIS- CE-Excel Codigo f30 hasta f45</t>
        </r>
      </text>
    </comment>
    <comment ref="J41" authorId="0">
      <text>
        <r>
          <rPr>
            <b/>
            <sz val="10"/>
            <rFont val="Tahoma"/>
            <family val="2"/>
          </rPr>
          <t>Estadistica:</t>
        </r>
        <r>
          <rPr>
            <sz val="10"/>
            <rFont val="Tahoma"/>
            <family val="2"/>
          </rPr>
          <t xml:space="preserve">
Egresos hospitalarios -f30 hasta f48</t>
        </r>
      </text>
    </comment>
    <comment ref="J43" authorId="0">
      <text>
        <r>
          <rPr>
            <b/>
            <sz val="9"/>
            <rFont val="Tahoma"/>
            <family val="2"/>
          </rPr>
          <t>Estadistica: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HIS-C.E - CIE-F10</t>
        </r>
      </text>
    </comment>
    <comment ref="J45" authorId="0">
      <text>
        <r>
          <rPr>
            <sz val="11"/>
            <rFont val="Tahoma"/>
            <family val="2"/>
          </rPr>
          <t>EXCEL EGRESOS - F10</t>
        </r>
      </text>
    </comment>
    <comment ref="J47" authorId="0">
      <text>
        <r>
          <rPr>
            <b/>
            <sz val="10"/>
            <rFont val="Tahoma"/>
            <family val="2"/>
          </rPr>
          <t>Estadistica:</t>
        </r>
        <r>
          <rPr>
            <sz val="10"/>
            <rFont val="Tahoma"/>
            <family val="2"/>
          </rPr>
          <t xml:space="preserve">
EXCEL CE -10 F20,F21,F22, F23, F24X, F25, F28</t>
        </r>
      </text>
    </comment>
    <comment ref="J49" authorId="0">
      <text>
        <r>
          <rPr>
            <b/>
            <sz val="9"/>
            <rFont val="Tahoma"/>
            <family val="2"/>
          </rPr>
          <t>Estadistica:</t>
        </r>
        <r>
          <rPr>
            <sz val="9"/>
            <rFont val="Tahoma"/>
            <family val="2"/>
          </rPr>
          <t xml:space="preserve">
EXCEL-EGRESOS</t>
        </r>
      </text>
    </comment>
    <comment ref="J37" authorId="0">
      <text>
        <r>
          <rPr>
            <b/>
            <sz val="11"/>
            <rFont val="Tahoma"/>
            <family val="2"/>
          </rPr>
          <t>Estadistica:</t>
        </r>
        <r>
          <rPr>
            <sz val="11"/>
            <rFont val="Tahoma"/>
            <family val="2"/>
          </rPr>
          <t xml:space="preserve">
Excel  C.E Servicio social U0006</t>
        </r>
      </text>
    </comment>
    <comment ref="J51" authorId="0">
      <text>
        <r>
          <rPr>
            <b/>
            <sz val="10"/>
            <rFont val="Tahoma"/>
            <family val="2"/>
          </rPr>
          <t>Estadistica:</t>
        </r>
        <r>
          <rPr>
            <sz val="10"/>
            <rFont val="Tahoma"/>
            <family val="2"/>
          </rPr>
          <t xml:space="preserve">
Excel - CIE Psicoterapia Invidividual y grupal - Psicologia
90806-90846</t>
        </r>
      </text>
    </comment>
    <comment ref="J25" authorId="0">
      <text>
        <r>
          <rPr>
            <b/>
            <sz val="9"/>
            <rFont val="Tahoma"/>
            <family val="2"/>
          </rPr>
          <t>Estadistica:</t>
        </r>
        <r>
          <rPr>
            <sz val="9"/>
            <rFont val="Tahoma"/>
            <family val="2"/>
          </rPr>
          <t xml:space="preserve">
EXCEL - EMERGENCIA PACIENTE TRASLADADO A CONSULTA EXTERNA
</t>
        </r>
      </text>
    </comment>
  </commentList>
</comments>
</file>

<file path=xl/comments2.xml><?xml version="1.0" encoding="utf-8"?>
<comments xmlns="http://schemas.openxmlformats.org/spreadsheetml/2006/main">
  <authors>
    <author>programador</author>
    <author>mario</author>
    <author>Windows XP</author>
    <author>Programador</author>
  </authors>
  <commentList>
    <comment ref="B9" authorId="0">
      <text>
        <r>
          <rPr>
            <sz val="8"/>
            <rFont val="Tahoma"/>
            <family val="2"/>
          </rPr>
          <t xml:space="preserve">PROGRAMA PPR
</t>
        </r>
      </text>
    </comment>
    <comment ref="J10" authorId="1">
      <text>
        <r>
          <rPr>
            <b/>
            <sz val="8"/>
            <rFont val="Tahoma"/>
            <family val="2"/>
          </rPr>
          <t>se obtiene de enfermedades no trasmisibles. Ppr?</t>
        </r>
      </text>
    </comment>
    <comment ref="J28" authorId="2">
      <text>
        <r>
          <rPr>
            <b/>
            <sz val="16"/>
            <rFont val="Tahoma"/>
            <family val="2"/>
          </rPr>
          <t>Windows XP:</t>
        </r>
        <r>
          <rPr>
            <sz val="16"/>
            <rFont val="Tahoma"/>
            <family val="2"/>
          </rPr>
          <t xml:space="preserve">
se obtiene de silencio administrativo</t>
        </r>
      </text>
    </comment>
    <comment ref="J44" authorId="1">
      <text>
        <r>
          <rPr>
            <b/>
            <sz val="8"/>
            <rFont val="Tahoma"/>
            <family val="2"/>
          </rPr>
          <t>file oficina personal</t>
        </r>
      </text>
    </comment>
    <comment ref="J49" authorId="3">
      <text>
        <r>
          <rPr>
            <sz val="11"/>
            <rFont val="Tahoma"/>
            <family val="2"/>
          </rPr>
          <t>se obtiene de meta terapia enfermeria (larga total)</t>
        </r>
        <r>
          <rPr>
            <sz val="8"/>
            <rFont val="Tahoma"/>
            <family val="2"/>
          </rPr>
          <t xml:space="preserve">
</t>
        </r>
      </text>
    </comment>
    <comment ref="J50" authorId="3">
      <text>
        <r>
          <rPr>
            <b/>
            <sz val="8"/>
            <rFont val="Tahoma"/>
            <family val="2"/>
          </rPr>
          <t>se obtiene de meta terapia enfermeria</t>
        </r>
        <r>
          <rPr>
            <sz val="8"/>
            <rFont val="Tahoma"/>
            <family val="2"/>
          </rPr>
          <t xml:space="preserve">
(adicciones)</t>
        </r>
      </text>
    </comment>
    <comment ref="J51" authorId="3">
      <text>
        <r>
          <rPr>
            <b/>
            <sz val="8"/>
            <rFont val="Tahoma"/>
            <family val="2"/>
          </rPr>
          <t>se obtiene de meta terapia enfermeria: agudos(pab1 y 20)</t>
        </r>
      </text>
    </comment>
    <comment ref="J52" authorId="3">
      <text>
        <r>
          <rPr>
            <b/>
            <sz val="8"/>
            <rFont val="Tahoma"/>
            <family val="2"/>
          </rPr>
          <t>SE OBTIENE BASE DATO EXEL HIS CAMPO FUNCION</t>
        </r>
      </text>
    </comment>
    <comment ref="J53" authorId="3">
      <text>
        <r>
          <rPr>
            <b/>
            <sz val="8"/>
            <rFont val="Tahoma"/>
            <family val="2"/>
          </rPr>
          <t>SE OBTIENE BASE DATO EXEL HIS CAMPO FUNCION</t>
        </r>
        <r>
          <rPr>
            <sz val="8"/>
            <rFont val="Tahoma"/>
            <family val="2"/>
          </rPr>
          <t xml:space="preserve">
</t>
        </r>
      </text>
    </comment>
    <comment ref="J54" authorId="3">
      <text>
        <r>
          <rPr>
            <b/>
            <sz val="8"/>
            <rFont val="Tahoma"/>
            <family val="2"/>
          </rPr>
          <t>SE OBTIENE BASE DATO EXEL HIS CAMPO FUNCION</t>
        </r>
        <r>
          <rPr>
            <sz val="8"/>
            <rFont val="Tahoma"/>
            <family val="2"/>
          </rPr>
          <t xml:space="preserve">
</t>
        </r>
      </text>
    </comment>
    <comment ref="J55" authorId="3">
      <text>
        <r>
          <rPr>
            <b/>
            <sz val="8"/>
            <rFont val="Tahoma"/>
            <family val="2"/>
          </rPr>
          <t>SE OBTIENE BASE DATO EXEL HIS CAMPO FUNCION</t>
        </r>
        <r>
          <rPr>
            <sz val="8"/>
            <rFont val="Tahoma"/>
            <family val="2"/>
          </rPr>
          <t xml:space="preserve">
</t>
        </r>
      </text>
    </comment>
    <comment ref="J56" authorId="3">
      <text>
        <r>
          <rPr>
            <b/>
            <sz val="8"/>
            <rFont val="Tahoma"/>
            <family val="2"/>
          </rPr>
          <t>SE OBTIENE DE FILE META CATEGORIA TERAPIA OCUPACIONAL (SESIONES)</t>
        </r>
      </text>
    </comment>
    <comment ref="J57" authorId="3">
      <text>
        <r>
          <rPr>
            <b/>
            <sz val="8"/>
            <rFont val="Tahoma"/>
            <family val="2"/>
          </rPr>
          <t>SE OBTIENE BASE DATO EXEL HIS CAMPO FUNCION</t>
        </r>
        <r>
          <rPr>
            <sz val="8"/>
            <rFont val="Tahoma"/>
            <family val="2"/>
          </rPr>
          <t xml:space="preserve">
</t>
        </r>
      </text>
    </comment>
    <comment ref="J58" authorId="3">
      <text>
        <r>
          <rPr>
            <sz val="11"/>
            <rFont val="Tahoma"/>
            <family val="2"/>
          </rPr>
          <t>se obtiene de file meta categoria psicologia</t>
        </r>
        <r>
          <rPr>
            <sz val="8"/>
            <rFont val="Tahoma"/>
            <family val="2"/>
          </rPr>
          <t xml:space="preserve">
</t>
        </r>
      </text>
    </comment>
    <comment ref="J59" authorId="3">
      <text>
        <r>
          <rPr>
            <b/>
            <sz val="8"/>
            <rFont val="Tahoma"/>
            <family val="2"/>
          </rPr>
          <t>se obtiene de file meta categoria psicologia</t>
        </r>
      </text>
    </comment>
    <comment ref="J60" authorId="2">
      <text>
        <r>
          <rPr>
            <b/>
            <sz val="8"/>
            <rFont val="Tahoma"/>
            <family val="2"/>
          </rPr>
          <t>Se obtiene del file de Psicologia:</t>
        </r>
        <r>
          <rPr>
            <sz val="8"/>
            <rFont val="Tahoma"/>
            <family val="2"/>
          </rPr>
          <t xml:space="preserve">
</t>
        </r>
      </text>
    </comment>
    <comment ref="J61" authorId="2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Fali de metas fisicas Psicologia</t>
        </r>
      </text>
    </comment>
    <comment ref="J62" authorId="2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File  Metas fisicas de Psicologia</t>
        </r>
      </text>
    </comment>
    <comment ref="J64" authorId="1">
      <text>
        <r>
          <rPr>
            <b/>
            <sz val="8"/>
            <rFont val="Tahoma"/>
            <family val="2"/>
          </rPr>
          <t>se obtiene de file dpto de servicio social?</t>
        </r>
      </text>
    </comment>
    <comment ref="J66" authorId="1">
      <text>
        <r>
          <rPr>
            <b/>
            <sz val="8"/>
            <rFont val="Tahoma"/>
            <family val="2"/>
          </rPr>
          <t>file nutricion y dietetica</t>
        </r>
      </text>
    </comment>
    <comment ref="J68" authorId="2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FILE DE OFIC. DE PERSONAL</t>
        </r>
      </text>
    </comment>
    <comment ref="J70" authorId="1">
      <text>
        <r>
          <rPr>
            <b/>
            <sz val="8"/>
            <rFont val="Tahoma"/>
            <family val="2"/>
          </rPr>
          <t>file ofic. Docencia e investigacion</t>
        </r>
      </text>
    </comment>
    <comment ref="J72" authorId="2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File Metas Fisicas de Mantenimiento</t>
        </r>
      </text>
    </comment>
    <comment ref="J76" authorId="1">
      <text>
        <r>
          <rPr>
            <sz val="8"/>
            <rFont val="Tahoma"/>
            <family val="2"/>
          </rPr>
          <t xml:space="preserve">base consulta externa hay plantilla de violencia familiar por meses
</t>
        </r>
      </text>
    </comment>
    <comment ref="J78" authorId="1">
      <text>
        <r>
          <rPr>
            <sz val="8"/>
            <rFont val="Tahoma"/>
            <family val="2"/>
          </rPr>
          <t>File rayos x
y laborario</t>
        </r>
      </text>
    </comment>
    <comment ref="J79" authorId="0">
      <text>
        <r>
          <rPr>
            <sz val="8"/>
            <rFont val="Tahoma"/>
            <family val="2"/>
          </rPr>
          <t xml:space="preserve">file rayos x
</t>
        </r>
      </text>
    </comment>
    <comment ref="J80" authorId="0">
      <text>
        <r>
          <rPr>
            <sz val="8"/>
            <rFont val="Tahoma"/>
            <family val="2"/>
          </rPr>
          <t xml:space="preserve">meta laboratorio total
</t>
        </r>
      </text>
    </comment>
    <comment ref="J82" authorId="0">
      <text>
        <r>
          <rPr>
            <sz val="8"/>
            <rFont val="Tahoma"/>
            <family val="2"/>
          </rPr>
          <t xml:space="preserve">Sevicios Generales ?
</t>
        </r>
      </text>
    </comment>
    <comment ref="J84" authorId="1">
      <text>
        <r>
          <rPr>
            <b/>
            <sz val="8"/>
            <rFont val="Tahoma"/>
            <family val="2"/>
          </rPr>
          <t>file epidemiologia</t>
        </r>
      </text>
    </comment>
    <comment ref="J86" authorId="2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FILE BASE DE DATOS EMERGENCIA</t>
        </r>
      </text>
    </comment>
    <comment ref="J89" authorId="1">
      <text>
        <r>
          <rPr>
            <b/>
            <sz val="8"/>
            <rFont val="Tahoma"/>
            <family val="2"/>
          </rPr>
          <t>Se obtien de base dato consulta externa psiquiatria adultos HIS</t>
        </r>
      </text>
    </comment>
    <comment ref="J90" authorId="1">
      <text>
        <r>
          <rPr>
            <b/>
            <sz val="8"/>
            <rFont val="Tahoma"/>
            <family val="2"/>
          </rPr>
          <t>Se obtien de base dato consulta externa psiquiatria niños</t>
        </r>
      </text>
    </comment>
    <comment ref="J91" authorId="1">
      <text>
        <r>
          <rPr>
            <b/>
            <sz val="8"/>
            <rFont val="Tahoma"/>
            <family val="2"/>
          </rPr>
          <t>Se obtien de base dato consulta externa psiquiatria adicciones</t>
        </r>
      </text>
    </comment>
    <comment ref="J93" authorId="1">
      <text>
        <r>
          <rPr>
            <b/>
            <sz val="8"/>
            <rFont val="Tahoma"/>
            <family val="2"/>
          </rPr>
          <t>se obtien de base dato consulta externa</t>
        </r>
      </text>
    </comment>
    <comment ref="J94" authorId="1">
      <text>
        <r>
          <rPr>
            <b/>
            <sz val="8"/>
            <rFont val="Tahoma"/>
            <family val="2"/>
          </rPr>
          <t>se obtien de base dato consulta externa</t>
        </r>
      </text>
    </comment>
    <comment ref="J95" authorId="1">
      <text>
        <r>
          <rPr>
            <b/>
            <sz val="8"/>
            <rFont val="Tahoma"/>
            <family val="2"/>
          </rPr>
          <t>se obtien de base dato consulta externa</t>
        </r>
      </text>
    </comment>
    <comment ref="J96" authorId="1">
      <text>
        <r>
          <rPr>
            <b/>
            <sz val="8"/>
            <rFont val="Tahoma"/>
            <family val="2"/>
          </rPr>
          <t>se obtien de base dato consulta externa</t>
        </r>
      </text>
    </comment>
    <comment ref="J97" authorId="1">
      <text>
        <r>
          <rPr>
            <b/>
            <sz val="8"/>
            <rFont val="Tahoma"/>
            <family val="2"/>
          </rPr>
          <t>se obtien de base dato consulta externa</t>
        </r>
      </text>
    </comment>
    <comment ref="J98" authorId="0">
      <text>
        <r>
          <rPr>
            <sz val="8"/>
            <rFont val="Tahoma"/>
            <family val="2"/>
          </rPr>
          <t>Atenciones bd his psicologia niños y adultos</t>
        </r>
      </text>
    </comment>
    <comment ref="J101" authorId="3">
      <text>
        <r>
          <rPr>
            <sz val="8"/>
            <rFont val="Tahoma"/>
            <family val="2"/>
          </rPr>
          <t>si obtiene de dia cama
pabello 18 FARMACODEPENDENCIA</t>
        </r>
      </text>
    </comment>
    <comment ref="J102" authorId="3">
      <text>
        <r>
          <rPr>
            <b/>
            <sz val="8"/>
            <rFont val="Tahoma"/>
            <family val="2"/>
          </rPr>
          <t>se obtiene de dia cama UCE</t>
        </r>
      </text>
    </comment>
    <comment ref="J103" authorId="3">
      <text>
        <r>
          <rPr>
            <b/>
            <sz val="8"/>
            <rFont val="Tahoma"/>
            <family val="2"/>
          </rPr>
          <t>se obtien de dia cama EMERGENCIA</t>
        </r>
      </text>
    </comment>
    <comment ref="J105" authorId="3">
      <text>
        <r>
          <rPr>
            <b/>
            <sz val="8"/>
            <rFont val="Tahoma"/>
            <family val="2"/>
          </rPr>
          <t>se obtiene de dia cama Pabellon 1 y 20</t>
        </r>
      </text>
    </comment>
    <comment ref="J106" authorId="3">
      <text>
        <r>
          <rPr>
            <b/>
            <sz val="8"/>
            <rFont val="Tahoma"/>
            <family val="2"/>
          </rPr>
          <t>Se obtiene de dia cama REHABILITACION</t>
        </r>
      </text>
    </comment>
    <comment ref="J107" authorId="3">
      <text>
        <r>
          <rPr>
            <b/>
            <sz val="8"/>
            <rFont val="Tahoma"/>
            <family val="2"/>
          </rPr>
          <t>se obtiene de dia cama psiquiatri¡a forence  INPE</t>
        </r>
      </text>
    </comment>
    <comment ref="J109" authorId="2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se obtiene  file de manteniento</t>
        </r>
      </text>
    </comment>
    <comment ref="J111" authorId="1">
      <text>
        <r>
          <rPr>
            <b/>
            <sz val="8"/>
            <rFont val="Tahoma"/>
            <family val="2"/>
          </rPr>
          <t>SE OBTIENE FILE DE FARMACIA</t>
        </r>
      </text>
    </comment>
  </commentList>
</comments>
</file>

<file path=xl/sharedStrings.xml><?xml version="1.0" encoding="utf-8"?>
<sst xmlns="http://schemas.openxmlformats.org/spreadsheetml/2006/main" count="2052" uniqueCount="559">
  <si>
    <t>MINISTERIO DE SALUD</t>
  </si>
  <si>
    <t>DISA V LIMA CIUDAD</t>
  </si>
  <si>
    <t>HOSPITAL VICTOR LARCO HERREA</t>
  </si>
  <si>
    <t>OFICINA DE ESTADISTICA E INFORMATICA</t>
  </si>
  <si>
    <t>Avance de Metas Físicas Año 2015</t>
  </si>
  <si>
    <t>U.E    : 032  HOSPITAL  NACIONAL ESPECIALIZADO " VICTOR LARCO HERRERA"</t>
  </si>
  <si>
    <t>META</t>
  </si>
  <si>
    <t>PROGRAMA</t>
  </si>
  <si>
    <t>PRODUCTO / SIN PRODUCTO</t>
  </si>
  <si>
    <t>ACTIVIDAD</t>
  </si>
  <si>
    <t>FUNCION</t>
  </si>
  <si>
    <t>DIVISION FUNCIONAL</t>
  </si>
  <si>
    <t>GRUPO FUNCIONAL</t>
  </si>
  <si>
    <t>COMPONENTE</t>
  </si>
  <si>
    <t>MEDIDA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</si>
  <si>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</si>
  <si>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</si>
  <si>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</si>
  <si>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</si>
  <si>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</si>
  <si>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</si>
  <si>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</si>
  <si>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</si>
  <si>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</si>
  <si>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</si>
  <si>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</si>
  <si>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</si>
  <si>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</si>
  <si>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% AVANCE</t>
  </si>
  <si>
    <t>RESPONSABLE</t>
  </si>
  <si>
    <t>0001 EXAMINES DE TAMIZAJE Y TRATAMIENTO DE PACIENTES Y TRASTORNOS DE SALUD MENTAL</t>
  </si>
  <si>
    <t>0018 ENFERMEDADES NO TRANSMISIBLES</t>
  </si>
  <si>
    <t>3043994 TAMIZAJE Y TRATAMIENTO Y TRATAMIENTO DE PACIENTES CON PROBLEMAS Y TRANSTORNOS DE SALUD MENTAL</t>
  </si>
  <si>
    <t>5000102 EXAMINES DE TAMIZAJE Y TRATAMIENTO DE PACIENTES CON PROBLEMAS DE SALUD MENTAL</t>
  </si>
  <si>
    <t>20 SALUD</t>
  </si>
  <si>
    <t>044 SALUD INDIVIDUAL</t>
  </si>
  <si>
    <t>0097 ATENCION MEDICA ESPECIALIZADA</t>
  </si>
  <si>
    <t>0043994 Tamizaje y Tratamiento de Pacientes con problemas y trastorno de Salud Mental</t>
  </si>
  <si>
    <t>Persona Tratada</t>
  </si>
  <si>
    <t>0002 DESARROLLO DE INSTRUMENTOS PARA LA GESTION DEL RIESGO DE DESASTRES</t>
  </si>
  <si>
    <t>0068 REDUCCION DE VULNERABILIDAD Y ATENCION DE EMERGENCIAS POR DESASTRES</t>
  </si>
  <si>
    <t>300450 ENTIDADES PUBLICAS CON GESTION DE RIESGO DE DESASTRE EN SUS PROCESOS DE PLANIFICACION Y</t>
  </si>
  <si>
    <t>5004280 DESARROLLO DE INSTRUMENTOS ESTRATEGICOS PARA LA GESTION DEL RIESGO DE DESASTRES</t>
  </si>
  <si>
    <t>016 GESTION DE RIESGOS Y EMERGENC IAS</t>
  </si>
  <si>
    <t>0035 PREVENCION DE DESASTRES</t>
  </si>
  <si>
    <t>0106777 Desarrollo de Instrumentos Estrategicos para la gestión del riesgo de desastres</t>
  </si>
  <si>
    <t>Documento</t>
  </si>
  <si>
    <t>0003 CAPACIDAD DE EXPANSION ASISTENCIAL EN ESTABLECIMIENTO DE SALUD ESTRATEGICO</t>
  </si>
  <si>
    <t>3000564 SERVICIO DE SALUD CON CAPACIDADES COMPLEMENTARIAS PARA LA ATENCION FRENTE A EMERGENCIAS Y</t>
  </si>
  <si>
    <t>5003304 CAPACIDAD DE EXPANSION ASISTENCIAL EN ESTABLECIMIENTO DE SALUD ESTRATEGICOS</t>
  </si>
  <si>
    <t>00779337 Capacidad de expansion asistencial en Establecimientos de Salud Estrategicos</t>
  </si>
  <si>
    <t>Establecimiento de Salud</t>
  </si>
  <si>
    <t>0005 SEGURIDAD FUNCIONAL DE LOS ESTABLECIMIENTOS DE SALUD</t>
  </si>
  <si>
    <t>3000565 SERVICIOS ESENCIALES SEGUROS ANTE EMERGENCIAS Y DESASTRES</t>
  </si>
  <si>
    <t>5001576 SEGURIDAD FUNCIONAL DE LOS ESTABLECIMIENTOS DE SALUD</t>
  </si>
  <si>
    <t>0107763 Seguridad funcional de Establecimiento de Salud</t>
  </si>
  <si>
    <t>0007 SEGURIDAD ESTRUCTURAL Y NO ESTRUCTURAL DEL ESTABLECIMIENTO DE SALUD</t>
  </si>
  <si>
    <t>5004475 SEGURIDAD ESTRUCTURAL Y NO ESTRUCTURAL DEL ESTABLECIMIENTO DE SALUD</t>
  </si>
  <si>
    <t>0107668 Seguridad Estructural y no Estructural de Establecimiento de Salud</t>
  </si>
  <si>
    <t>0008 ORGANIZACIÓN E IMPLEMENTACION DE SIMULACROS FRENTE A EMERGENCIAS Y DESASTRES</t>
  </si>
  <si>
    <t>3000628 POBLACION CON MONITORES VIGILANCIA Y CONTROL DE DAÑOS ALA SALUD FRENTRE A EMERGENCIA Y</t>
  </si>
  <si>
    <t>5003303 ORGANIZACIÓN E IMPLEMENTACION DE SIMULACROS FRENTE A EMERGENCIAS Y DESASTRES</t>
  </si>
  <si>
    <t>0077936 Organización e Implementacion de simulacros frente a Emergencias y Desastres</t>
  </si>
  <si>
    <t>Simulacro</t>
  </si>
  <si>
    <t>0010 IMPLEMENTACION DE CENTROS DE OPERACIONES DE EMERGENCIAS DE SALUD PARA EL ANALISI DE INFORMACION Y TOMA DE DICISIONES ANTE SITUACIONES DE EMERGENCIAS Y DESASTRES</t>
  </si>
  <si>
    <t>5004473 IMPLEMENTACION DE CENTROS DE OPERACIONES DE EMERGENCIAS DE SALUD PARA EL SALUD PARA EL ANALISIS DE INFORMACION</t>
  </si>
  <si>
    <t>0107666 Implementación de Centros de Operaciones de Emergencias de Salud para el análisis de información y toma de decisiones ante situaciones de Emergencias y Desastres</t>
  </si>
  <si>
    <t>Informe Técnico</t>
  </si>
  <si>
    <t>0011 ATENCION DE MEDICINA DE REHABILITACION</t>
  </si>
  <si>
    <t>0092 INCLUSION SOCIAL INTEGRAL DE LAS PERSONAS CON DISCAPACIDAD</t>
  </si>
  <si>
    <t>3000277 PERSONA CON DISCAPACIDAD MENOR DE 30 AÑOS ATENDIDA EN SERVICIOS DE MEDICINA DE REHABILITACION</t>
  </si>
  <si>
    <t>5002789 ATENCION DE MEDICINA DE REHABILITACION</t>
  </si>
  <si>
    <t>0076109 Atención de Medicina de Rehabilitación</t>
  </si>
  <si>
    <t>Atención</t>
  </si>
  <si>
    <t>0012 ATENCION DE MEDICINA DE REHABILITACION</t>
  </si>
  <si>
    <t>0013 CERTIFICADO DE DISCAPACIDAD O INCAPACIDAD</t>
  </si>
  <si>
    <t>3000621 PERSONA CON DISCAPACIDAD ATENDIDA EN SERVICIOS DE CERTIFICACION</t>
  </si>
  <si>
    <t>5002790 CERTIFICACION DE DISCAPACIDAD O INCAPACIDAD</t>
  </si>
  <si>
    <t>0076110 Certificación de Discapacidad o Incapacidad</t>
  </si>
  <si>
    <t>Certificado</t>
  </si>
  <si>
    <t>0014 PLANEAMIENTO Y PRESUPUESTO</t>
  </si>
  <si>
    <t>9001 ACCIONES CENTRALES</t>
  </si>
  <si>
    <t>3999999 SIN PRODUCTO</t>
  </si>
  <si>
    <t>5000001 PLANEAMIENTO Y PRESUPUESTO</t>
  </si>
  <si>
    <t>004 PLANEAMIENTO GUBERNAMENTAL</t>
  </si>
  <si>
    <t>0005 PLANEAMIENTO INSTITUCIONAL</t>
  </si>
  <si>
    <t>0000018 Acciones del Personal</t>
  </si>
  <si>
    <t>Planilla</t>
  </si>
  <si>
    <t>0015 PLANEAMIENTO Y PRESUPUESTO</t>
  </si>
  <si>
    <t>00007979 Acciones de Planeamiento y Presupuesto</t>
  </si>
  <si>
    <t>Acción</t>
  </si>
  <si>
    <t>0016 GESTION ADMINISTRATIVA</t>
  </si>
  <si>
    <t>5000003 GESTION ADMINISTRATIVA</t>
  </si>
  <si>
    <t>006 GESTION</t>
  </si>
  <si>
    <t>0008 ASESORAMIENTO Y APOYO</t>
  </si>
  <si>
    <t>000009 Acciones Administrativas</t>
  </si>
  <si>
    <t>Accion</t>
  </si>
  <si>
    <t>Oficina Ejecutiva de Administración</t>
  </si>
  <si>
    <t>Oficina de Asesoría Jurídica</t>
  </si>
  <si>
    <t xml:space="preserve">Oficina de Personal </t>
  </si>
  <si>
    <t>Oficina de Logística</t>
  </si>
  <si>
    <t>Oficina de Economía</t>
  </si>
  <si>
    <t>Oficina de Estadística e Informática</t>
  </si>
  <si>
    <t>Oficina de Gestión de la Calidad</t>
  </si>
  <si>
    <t>Oficina de Comunicaciones</t>
  </si>
  <si>
    <t>0017 GESTION DE RECURSOS HUMANOS</t>
  </si>
  <si>
    <t>5000005 GESTION DE RECURSOS HUMANOS</t>
  </si>
  <si>
    <t>006 GETION</t>
  </si>
  <si>
    <t>0011 PREPARACION Y PERFECCIONAMIENTO DE RECURSOS HUMANOS</t>
  </si>
  <si>
    <t>0000329 Capacitacion al Personal</t>
  </si>
  <si>
    <t>Oficina de Personal / Dpto de Capacitacion</t>
  </si>
  <si>
    <t>0018 ACCIONES DE CONTROL Y AUDITORIA</t>
  </si>
  <si>
    <t>5000006 ACCIONES Y CONTROL DE AUDITORIA</t>
  </si>
  <si>
    <t>0012 CONTROL INTERNO</t>
  </si>
  <si>
    <t>0000008 Accion y Control</t>
  </si>
  <si>
    <t>Oficina de Control Interno</t>
  </si>
  <si>
    <t>0019 APOYO A LA REHABILITACION FISICA</t>
  </si>
  <si>
    <t>9002 ASIGNACIONES PRESUPUESTARIAS QUE NO RESULTAN EN PRODUCTOS</t>
  </si>
  <si>
    <t>5000446 APOYO A LA REHABILITACION FISICA</t>
  </si>
  <si>
    <t>0000297 Brindar asistencia en Medicina Fisica y Rehabilitacion</t>
  </si>
  <si>
    <t>Sesion</t>
  </si>
  <si>
    <t xml:space="preserve">Departamento de Rehabilitación y Psicoterapia </t>
  </si>
  <si>
    <t>Terapia en Rehabilitación  ( Enfermaría )</t>
  </si>
  <si>
    <t>Terapia en Fármacodependencia ( Enfermería )</t>
  </si>
  <si>
    <t xml:space="preserve">Terapia en Psiquiatría   ( Enfermería ) </t>
  </si>
  <si>
    <t>Terapia de Lenguaje (Foniatria) x profesional</t>
  </si>
  <si>
    <t>Terapia Pedagógica ó aprendizaje x Profesional</t>
  </si>
  <si>
    <t>Terapia Fìsica (Dpto Niños y Adolescentes)</t>
  </si>
  <si>
    <t>Terapia Ocupacional (Dpto de Niños y Adol )</t>
  </si>
  <si>
    <t>Terapia Ocupacional - Servicio de Rehabilitacion</t>
  </si>
  <si>
    <t>Terapia Psicologica</t>
  </si>
  <si>
    <t>Terapia Psicologica grupales  en consulta extena niños adolescentes(Psicolgía)</t>
  </si>
  <si>
    <t>Terapia Familiar y pareja C.Ext.Adultos(Psicología)</t>
  </si>
  <si>
    <t>Atencion Psicologica grupal en adicciones ( Psicología )</t>
  </si>
  <si>
    <t>Atencion Psicologica grupal Hospitalizacion larga distancia(Psicología)</t>
  </si>
  <si>
    <t>0020 APOYO AL CIUDADANO Y A LA FAMILIA</t>
  </si>
  <si>
    <t>5000455 APOYO AL CIUDADANO Y A LA FAMILIA</t>
  </si>
  <si>
    <t>051 ASISTENCIA SOCIAL</t>
  </si>
  <si>
    <t>0015 PROTECCION DE POBLACIONES EN RIESGO</t>
  </si>
  <si>
    <t xml:space="preserve">  </t>
  </si>
  <si>
    <t>0000166 apoyo al Ciudadano,Familia y Discapacitado</t>
  </si>
  <si>
    <t>Departamento de Trabajo Social</t>
  </si>
  <si>
    <t>0021 APOYO ALIMENTO PARA GRUPOS EN RIESGO</t>
  </si>
  <si>
    <t>5000469 APOYO ALIMENTARIO PARA GRUPOS EN RIESGO</t>
  </si>
  <si>
    <t>0000194 Asegurar la provision de alimentacion adecuada para los enfermos</t>
  </si>
  <si>
    <t>Ración</t>
  </si>
  <si>
    <t>Departamento de Nutricion y Dietetica</t>
  </si>
  <si>
    <t>0022 CAPACITACION Y PERFECCIONAMIENTO</t>
  </si>
  <si>
    <t>5000538 CAPACITACION Y PERFECCIONAMIENTO</t>
  </si>
  <si>
    <t>0000766 Especializacion y Perfeccionamiento</t>
  </si>
  <si>
    <t>Oficina de Personal ?</t>
  </si>
  <si>
    <t>0023 INVESTIGACION Y DESARROLLO</t>
  </si>
  <si>
    <t>5000913 INVESTIGACION Y DESARROLLO</t>
  </si>
  <si>
    <t>0016 INVESTIGACION APLICADA</t>
  </si>
  <si>
    <t>0000591 Desarrollo de Investigaciones</t>
  </si>
  <si>
    <t>Investigacion</t>
  </si>
  <si>
    <t>Oficina de Docencia e Investigacion</t>
  </si>
  <si>
    <t>0024 MANTENIMIENTO Y REPARACION DE ESTABLECIMIENTOS DE SALUD</t>
  </si>
  <si>
    <t>5000853 MANTENIMIENTO Y REPARACION DE ESTABLECIMIENTO DE SALUD</t>
  </si>
  <si>
    <t>0001022 Mantenimiento de Infraestructura</t>
  </si>
  <si>
    <t>0025 OBLIGACIONES PREVISIONALES</t>
  </si>
  <si>
    <t>5000991 OBLIGACIONES PREVISIONALES</t>
  </si>
  <si>
    <t>24 PREVISION SOCIAL</t>
  </si>
  <si>
    <t>052 PRIVISION SOCIAL</t>
  </si>
  <si>
    <t>0116 SISTEMAS DE PENSIONES</t>
  </si>
  <si>
    <t>0001153 Pago de Pensiones</t>
  </si>
  <si>
    <t>0026 ACCION NACIONAL CONTRA LA VIOLENCIA FAMILIAR Y SEXUAL</t>
  </si>
  <si>
    <t>5001060 ACCION NACIONAL CONTRA LA VIOLENCIA FAMILIAR Y SEXUAL</t>
  </si>
  <si>
    <t>0115 PROTECCIÓN DE POBLACIONES EN RIEGO</t>
  </si>
  <si>
    <t>0000265 Atencion en caso de Violencia Familiar</t>
  </si>
  <si>
    <t>Departamento de Consulta Externa y Salud Mental Comunitaria. Psicologia</t>
  </si>
  <si>
    <t>0027 SEVICIOS DE APOYO AL DIAGNOSTICO Y TRATAMIENTO</t>
  </si>
  <si>
    <t>5001189 SERVICIO DE APOYO AL DIAGNOSTICO Y TRATAMIENTO</t>
  </si>
  <si>
    <t>0098 SERVICIOS DE DIAGNOSTICO Y TRATAMIENTO</t>
  </si>
  <si>
    <t>0000173 Apoyo al diagnostico y tratamiento</t>
  </si>
  <si>
    <t>Examen</t>
  </si>
  <si>
    <t xml:space="preserve">Departamento de Servicios Medicos Complementarios </t>
  </si>
  <si>
    <t>Rayos X</t>
  </si>
  <si>
    <t>Laboratorio</t>
  </si>
  <si>
    <t>0028 SERVICIOS GENERALES</t>
  </si>
  <si>
    <t>5001195 SEVICIOS GENERALES</t>
  </si>
  <si>
    <t>0001401 Sevicios Basico y Complementarios</t>
  </si>
  <si>
    <t>Oficina de Servicios Generales y Mantenimiento</t>
  </si>
  <si>
    <t>0029 VIGILANCIA Y CONTROL EPIDEMIOLOGICO</t>
  </si>
  <si>
    <t>5001286 VIGILANCIA Y CONTROL EPIDEMIOLOGICO</t>
  </si>
  <si>
    <t>043 SALUD COLECTIVA</t>
  </si>
  <si>
    <t>0094 CONTROL EPIDEMIOLOGICO</t>
  </si>
  <si>
    <t>0001479 Vigilancia y Control de Epidemias</t>
  </si>
  <si>
    <t>Oficina de Epidemiología y Salud Ambiental</t>
  </si>
  <si>
    <t>0030 ATENCION DE EMERGENCIAS Y URGENCIAS</t>
  </si>
  <si>
    <t>5001561 ATENCION DE EMERGENCIA Y URGENCIAS</t>
  </si>
  <si>
    <t>0097 ATENCION MEDICA BASICA</t>
  </si>
  <si>
    <t>0000256 Atencion de Emergencia y Urgencias</t>
  </si>
  <si>
    <t>Departamento de Emergencia (es la sumatoria de los ingresos por hospitalizacion que proceden de emergencia mas las atenciones en emergencia</t>
  </si>
  <si>
    <t>0031 ATENCION EN CONSULTAS EXTERNAS</t>
  </si>
  <si>
    <t>5001562 ATENCION EN CONSULTAS EXTERNAS</t>
  </si>
  <si>
    <t>0000266 Atencion en Consultas Externas</t>
  </si>
  <si>
    <t>Atencion</t>
  </si>
  <si>
    <t>Departamento de Consulta Externa y Salud Mental Comunitaria</t>
  </si>
  <si>
    <t>Consulta en Psiquiatría (Adultos)</t>
  </si>
  <si>
    <t>Consulta en Psiquiatría (Niños y Adolescentes)</t>
  </si>
  <si>
    <t>Dpto de Psiquiatría del Niño y Adolescente</t>
  </si>
  <si>
    <t>Consulta en Psiquiatría (Fármacodependencia)</t>
  </si>
  <si>
    <t xml:space="preserve">Departamento de Adicciones </t>
  </si>
  <si>
    <t>Servicio Medico Complementario</t>
  </si>
  <si>
    <t>Medicina General</t>
  </si>
  <si>
    <t>Departamento de Apoyo Medico Complementario</t>
  </si>
  <si>
    <t>Cirugía General</t>
  </si>
  <si>
    <t>Odontología</t>
  </si>
  <si>
    <t>Neurología</t>
  </si>
  <si>
    <t>Ginecología</t>
  </si>
  <si>
    <t>Psicologia</t>
  </si>
  <si>
    <t>0032</t>
  </si>
  <si>
    <t>5001563 ATENCION EN HOSPITALIZACION</t>
  </si>
  <si>
    <t>0000269 Atencion en Hospitalizacion</t>
  </si>
  <si>
    <t>Dia - Cama</t>
  </si>
  <si>
    <t>Hospitalización Fármacodependencia</t>
  </si>
  <si>
    <t>Servicio de Farmacodependencia</t>
  </si>
  <si>
    <t>Hospitalización Uce</t>
  </si>
  <si>
    <t>Servicio de UCE</t>
  </si>
  <si>
    <t>Hospitalización  Emergencia</t>
  </si>
  <si>
    <t>Servicio de Emergencia</t>
  </si>
  <si>
    <t>Hospitalizacion Psiquiatria</t>
  </si>
  <si>
    <t xml:space="preserve">Departamento de Hospitalización </t>
  </si>
  <si>
    <t xml:space="preserve">Hospitalización Psiquiatría Agudos </t>
  </si>
  <si>
    <t>Servicio de Psiquiatria Agudos</t>
  </si>
  <si>
    <t>Hospitalización Recuperación y Reinserción Familiar</t>
  </si>
  <si>
    <t>Servicio de Recuperación y Reinserción Socio Familiar</t>
  </si>
  <si>
    <t>Hospitalización Psiquiatria Forense</t>
  </si>
  <si>
    <t>Servicio de Psiquiatria Forense</t>
  </si>
  <si>
    <t>0033 MANTENIMIENTO Y REPARACION DE EQUIPO</t>
  </si>
  <si>
    <t>5001565 MANTENIMIENTO Y REPARACION DE EQUIPO</t>
  </si>
  <si>
    <t>0001049 Mantenimiento y Reparacion</t>
  </si>
  <si>
    <t>Equipo</t>
  </si>
  <si>
    <t>0034 BRINDAR UNA ADECUADA DISPENSION DE MEDICAMENTOS Y PRODUCTOS FARMACEUTICOS</t>
  </si>
  <si>
    <t>5001867 BRINDAR UNA ADECUADA DISPENSACION DE MEDICAMENTOS Y PRODUCTOS FARMACEUTICOS</t>
  </si>
  <si>
    <t>0000319 Brindar una adecuada dispension de medicamentos y productos farmaceuticos</t>
  </si>
  <si>
    <t>Receta</t>
  </si>
  <si>
    <t>Departamento de Farmacia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</si>
  <si>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</si>
  <si>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</si>
  <si>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</si>
  <si>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</si>
  <si>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</si>
  <si>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</si>
  <si>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</si>
  <si>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</si>
  <si>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</si>
  <si>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</si>
  <si>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</si>
  <si>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</si>
  <si>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0001</t>
  </si>
  <si>
    <t>0068. REDUCCION DE VULNERABILIDAD Y ATENCION DE EMERGENCIAS POR DESASTRES</t>
  </si>
  <si>
    <t>3000001. ACCIONES COMUNES</t>
  </si>
  <si>
    <t>5004280. DESARROLLO DE INSTRUMENTOS ESTRATEGICOS PARA LA GESTION DEL RIESGO DE DESASTRES</t>
  </si>
  <si>
    <t>20. SALUD</t>
  </si>
  <si>
    <t>016. GESTION DE RIESGOS Y EMERGENCIAS</t>
  </si>
  <si>
    <t>0035. PREVENCION DE DESASTRES</t>
  </si>
  <si>
    <t>0106777. DESARROLLO DE INSTRUMENTOS ESTRATEGICOS PARA LA GESTION DEL RIESGO DE DESASTRES</t>
  </si>
  <si>
    <t>00201 - INFORME TECNICO</t>
  </si>
  <si>
    <t>0002</t>
  </si>
  <si>
    <t>3000734. CAPACIDAD INSTALADA PARA LA PREPARACION Y RESPUESTA FRENTE A EMERGENCIAS Y DESASTRES</t>
  </si>
  <si>
    <t>5005560. DESARROLLO DE SIMULACROS EN GESTION REACTIVA</t>
  </si>
  <si>
    <t>0036. ATENCION INMEDIATA DE DESASTRES</t>
  </si>
  <si>
    <t>0160776. DESARROLLO DE SIMULACROS EN GESTION REACTIVA</t>
  </si>
  <si>
    <t>00248 - REPORTE</t>
  </si>
  <si>
    <t>0003</t>
  </si>
  <si>
    <t>5005610. ADMINISTRACION Y ALMACENAMIENTO DE INFRAESTRUCTURA MOVIL PARA LA ASISTENCIA FRENTE A EMERGENCIAS Y DESASTRES</t>
  </si>
  <si>
    <t>0160877. ADMINISTRACION Y ALMACENAMIENTO DE INFRAESTRUCTURA MOVIL PARA LA ASISTENCIA FRENTE A EMERGENCIAS Y DESASTRES</t>
  </si>
  <si>
    <t>0004</t>
  </si>
  <si>
    <t>5005612. DESARROLLO DE LOS CENTROS Y ESPACIOS DE MONITOREO DE EMERGENCIAS Y DESASTRES</t>
  </si>
  <si>
    <t>0160879. DESARROLLO DE LOS CENTROS Y ESPACIOS DE MONITOREO DE EMERGENCIAS Y DESASTRES</t>
  </si>
  <si>
    <t>0005</t>
  </si>
  <si>
    <t>3000737. ESTUDIOS PARA LA ESTIMACION DEL RIESGO DE DESASTRES</t>
  </si>
  <si>
    <t>5005570. DESARROLLO DE ESTUDIOS DE VULNERABILIDAD Y RIESGO EN SERVICIOS PUBLICOS</t>
  </si>
  <si>
    <t>0160786. DESARROLLO DE ESTUDIOS DE VULNERABILIDAD Y RIESGO EN SERVICIOS PUBLICOS</t>
  </si>
  <si>
    <t>0006</t>
  </si>
  <si>
    <t>3000738. PERSONAS CON FORMACION Y CONOCIMIENTO EN GESTION DEL RIESGO DE DESASTRES Y ADAPTACION AL CAMBIO CLIMATICO</t>
  </si>
  <si>
    <t>5005580. FORMACION Y CAPACITACION EN MATERIA DE GESTION DE RIESGO DE DESASTRES Y ADAPTACION AL CAMBIO CLIMATICO</t>
  </si>
  <si>
    <t>0160796. FORMACION Y CAPACITACION EN MATERIA DE GESTION DE RIESGO DE DESASTRES</t>
  </si>
  <si>
    <t>00086 - PERSONA</t>
  </si>
  <si>
    <t>0007</t>
  </si>
  <si>
    <t>3000740. SERVICIOS PUBLICOS SEGUROS ANTE EMERGENCIAS Y DESASTRES</t>
  </si>
  <si>
    <t>5005584. SEGURIDAD ESTRUCTURAL DE SERVICIOS PUBLICOS</t>
  </si>
  <si>
    <t>0160800. SEGURIDAD ESTRUCTURAL DE SERVICIOS PUBLICOS</t>
  </si>
  <si>
    <t>00065 - INTERVENCION</t>
  </si>
  <si>
    <t>0008</t>
  </si>
  <si>
    <t>5005585. SEGURIDAD FISICO FUNCIONAL DE SERVICIOS PUBLICOS</t>
  </si>
  <si>
    <t>0160801. SEGURIDAD FISICO FUNCIONAL DE SERVICIOS PUBLICOS</t>
  </si>
  <si>
    <t>0009</t>
  </si>
  <si>
    <t>0104. REDUCCION DE LA MORTALIDAD POR EMERGENCIAS Y URGENCIAS MEDICAS</t>
  </si>
  <si>
    <t>3000285. TRANSPORTE ASISTIDO (NO EMERGENCIA) DE PACIENTES ESTABLES (NO CRITICOS)</t>
  </si>
  <si>
    <t>5002798. SERVICIO DE TRASLADO DE PACIENTES ESTABLES (NO EMERGENCIA)</t>
  </si>
  <si>
    <t>044. SALUD INDIVIDUAL</t>
  </si>
  <si>
    <t>0096. ATENCION MEDICA BASICA</t>
  </si>
  <si>
    <t>0076118. SERVICIO DE TRASLADO DE PACIENTES ESTABLES (NO EMERGENCIA)</t>
  </si>
  <si>
    <t>00083 - PACIENTE ATENDIDO</t>
  </si>
  <si>
    <t>0010</t>
  </si>
  <si>
    <t>3000686. ATENCION DE LA EMERGENCIA O URGENCIA EN ESTABLECIMIENTO DE SALUD</t>
  </si>
  <si>
    <t>5005143. ATENCION DE LA EMERGENCIA O URGENCIA CON PRIORIDAD II EN ESTABLECIMIENTOS DE SALUD</t>
  </si>
  <si>
    <t>0097. ATENCION MEDICA ESPECIALIZADA</t>
  </si>
  <si>
    <t>0136011. ATENCION DE LA EMERGENCIA O URGENCIA EN ESTABLECIMIENTOS PARA PRIORIDAD II</t>
  </si>
  <si>
    <t>00006 - ATENCION</t>
  </si>
  <si>
    <t>0011</t>
  </si>
  <si>
    <t>0129. PREVENCION Y MANEJO DE CONDICIONES SECUNDARIAS DE SALUD EN PERSONAS CON DISCAPACIDAD</t>
  </si>
  <si>
    <t>3000688. PERSONAS CON DISCAPACIDAD RECIBEN ATENCION EN REHABILITACION BASADA EN ESTABLECIMIENTOS DE SALUD</t>
  </si>
  <si>
    <t>5005150. ATENCION DE REHABILITACION PARA PERSONAS CON DISCAPACIDAD FISICA</t>
  </si>
  <si>
    <t>0136019. ATENCION DE REHABILITACION PARA PERSONAS CON DISCAPACIDAD FISICA</t>
  </si>
  <si>
    <t>0012</t>
  </si>
  <si>
    <t>5005152. ATENCION DE REHABILITACION PARA PERSONAS CON DISCAPACIDAD MENTAL</t>
  </si>
  <si>
    <t>0136021. ATENCION DE REHABILITACION PARA PERSONAS CON DISCAPACIDAD MENTAL</t>
  </si>
  <si>
    <t>0013</t>
  </si>
  <si>
    <t>3000689. PERSONA CON DISCAPACIDAD CERTIFICADA EN ESTABLECIMIENTOS DE SALUD</t>
  </si>
  <si>
    <t>5005153. CERTIFICACION DE DISCAPACIDAD</t>
  </si>
  <si>
    <t>0136022. CERTIFICACION DE DISCAPACIDAD</t>
  </si>
  <si>
    <t>00018 - CERTIFICADO</t>
  </si>
  <si>
    <t>0014</t>
  </si>
  <si>
    <t>5005154. CERTIFICACION DE INCAPACIDAD PARA EL TRABAJO</t>
  </si>
  <si>
    <t>0136023. CERTIFICACION DE INCAPACIDAD PARA EL TRABAJO</t>
  </si>
  <si>
    <t>0015</t>
  </si>
  <si>
    <t>0131. CONTROL Y PREVENCION EN SALUD MENTAL</t>
  </si>
  <si>
    <t>3000699. POBLACION CON PROBLEMAS PSICOSOCIALES QUE RECIBEN ATENCION OPORTUNA Y DE CALIDAD</t>
  </si>
  <si>
    <t>5005189. TRATAMIENTO DE PERSONAS CON PROBLEMAS PSICOSOCIALES</t>
  </si>
  <si>
    <t>0136781. TRATAMIENTO DE PERSONAS CON PROBLEMAS PSICOSOCIALES</t>
  </si>
  <si>
    <t>00394 - TECNICO</t>
  </si>
  <si>
    <t>0016</t>
  </si>
  <si>
    <t>3000700. PERSONAS CON TRASTORNOS AFECTIVOS Y DE ANSIEDAD TRATADAS OPORTUNAMENTE</t>
  </si>
  <si>
    <t>5005190. TRATAMIENTO AMBULATORIO DEPERSONAS CON TRASTORNOS AFECTIVOS (DEPRESION Y CONDUCTA SUICIDA) Y DE ANSIEDAD</t>
  </si>
  <si>
    <t>0136782. TRATAMIENTO AMBULATORIO DEPERSONAS CON TRASTORNOS AFECTIVOS (DEPRESION Y CONDUCTA SUICIDA) Y DE ANSIEDAD</t>
  </si>
  <si>
    <t>0017</t>
  </si>
  <si>
    <t>5005191. TRATAMIENTO CON INTERNAMIENTO DE PERSONAS CON TRASTORNOS AFECTIVOS Y DE ANSIEDAD</t>
  </si>
  <si>
    <t>0136783. TRATAMIENTO CON INTERNAMIENTO DE PERSONAS CON TRASTORNOS AFECTIVOS Y DE ANSIEDAD</t>
  </si>
  <si>
    <t>0018</t>
  </si>
  <si>
    <t>3000701. PERSONAS CON TRASTORNOS MENTALES Y DEL COMPORTAMIENTO DEBIDO AL CONSUMO DEL ALCOHOL TRATADAS OPORTUNAMENTE</t>
  </si>
  <si>
    <t>5005192. TRATAMIENTO AMBULATORIO DE PERSONAS CON TRASTORNO DEL COMPORTAMIENTO DEBIDO AL CONSUMO DE ALCOHOL</t>
  </si>
  <si>
    <t>0136784. TRATAMIENTO AMBULATORIO DE PERSONAS CON TRASTORNO DEL COMPORTAMIENTO DEBIDO AL CONSUMO DE ALCOHOL</t>
  </si>
  <si>
    <t>0019</t>
  </si>
  <si>
    <t>5005193. TRATAMIENTO CON INTERNAMIENTO DE PACIENTES CON TRASTORNO DEL COMPORTAMIENTO DEBIDO AL CONSUMO DE ALCOHOL</t>
  </si>
  <si>
    <t>0136785. TRATAMIENTO CON INTERNAMIENTO DE PACIENTES CON TRASTORNO DEL COMPORTAMIENTO DEBIDO AL CONSUMO DE ALCOHOL</t>
  </si>
  <si>
    <t>0020</t>
  </si>
  <si>
    <t>3000702. PERSONAS CON TRASTORNOS Y SINDROMES PSICOTICOS TRATADAS OPORTUNAMENTE</t>
  </si>
  <si>
    <t>5005195. TRATAMIENTO AMBULATORIO DE PERSONAS CON SINDROME O TRASTORNO PSICOTICO</t>
  </si>
  <si>
    <t>0136787. TRATAMIENTO AMBULATORIO DE PERSONAS CON SINDROME O TRASTORNO PSICOTICO</t>
  </si>
  <si>
    <t>0021</t>
  </si>
  <si>
    <t>5005196. TRATAMIENTO CON INTERNAMIENTO DE PERSONAS CON SINDROME O TRASTORNO PSICOTICO</t>
  </si>
  <si>
    <t>0136788. TRATAMIENTO CON INTERNAMIENTO DE PERSONAS CON SINDROME O TRASTORNO PSICOTICO</t>
  </si>
  <si>
    <t>0022</t>
  </si>
  <si>
    <t>5005197. REHABILITACION PSICOSOCIAL DE PERSONAS CON SINDROME O TRASTORNO ESQUIZOFRENICO</t>
  </si>
  <si>
    <t>0136789. REHABILITACION PSICOSOCIAL DE PERSONAS CON SINDROME O TRASTORNO ESQUIZOFRENICO</t>
  </si>
  <si>
    <t>00087 - PERSONA ATENDIDA</t>
  </si>
  <si>
    <t>0023</t>
  </si>
  <si>
    <t>3000703. PERSONAS CON TRASTORNOS MENTALES JUDICIALIZADAS TRATADAS</t>
  </si>
  <si>
    <t>5005198. TRATAMIENTO DE PERSONAS CON TRASTORNOS MENTALES JUDICIALIZADAS</t>
  </si>
  <si>
    <t>0136790. TRATAMIENTO DE PERSONAS CON TRASTORNOS MENTALES JUDICIALIZADAS</t>
  </si>
  <si>
    <t>0024</t>
  </si>
  <si>
    <t>9001. ACCIONES CENTRALES</t>
  </si>
  <si>
    <t>3999999. SIN PRODUCTO</t>
  </si>
  <si>
    <t>5000001. PLANEAMIENTO Y PRESUPUESTO</t>
  </si>
  <si>
    <t>004. PLANEAMIENTO GUBERNAMENTAL</t>
  </si>
  <si>
    <t>0005. PLANEAMIENTO INSTITUCIONAL</t>
  </si>
  <si>
    <t>0007979. ACCIONES DE PLANEAMIENTO Y PRESUPUESTO</t>
  </si>
  <si>
    <t>00001 - ACCION</t>
  </si>
  <si>
    <t>0025</t>
  </si>
  <si>
    <t>5000003. GESTION ADMINISTRATIVA</t>
  </si>
  <si>
    <t>006. GESTION</t>
  </si>
  <si>
    <t>0008. ASESORAMIENTO Y APOYO</t>
  </si>
  <si>
    <t>0000009. ACCIONES ADMINISTRATIVAS</t>
  </si>
  <si>
    <t>0026</t>
  </si>
  <si>
    <t>5000005. GESTION DE RECURSOS HUMANOS</t>
  </si>
  <si>
    <t>0011. PREPARACION Y PERFECCIONAMIENTO DE RECURSOS HUMANOS</t>
  </si>
  <si>
    <t>0000329. CAPACITACION AL PERSONAL</t>
  </si>
  <si>
    <t>00088 - PERSONA CAPACITADA</t>
  </si>
  <si>
    <t>0027</t>
  </si>
  <si>
    <t>5000006. ACCIONES DE CONTROL Y AUDITORIA</t>
  </si>
  <si>
    <t>0012. CONTROL INTERNO</t>
  </si>
  <si>
    <t>0000008. ACCION Y CONTROL</t>
  </si>
  <si>
    <t>0028</t>
  </si>
  <si>
    <t>9002. ASIGNACIONES PRESUPUESTARIAS QUE NO RESULTAN EN PRODUCTOS</t>
  </si>
  <si>
    <t>5000446. APOYO A LA REHABILITACION FISICA</t>
  </si>
  <si>
    <t>0000297. BRINDAR ASISTENCIA EN MEDICINA FISICA Y REHABILITACION</t>
  </si>
  <si>
    <t>0029</t>
  </si>
  <si>
    <t>5000453. APOYO AL CIUDADANO CON DISCAPACIDAD</t>
  </si>
  <si>
    <t>23. PROTECCION SOCIAL</t>
  </si>
  <si>
    <t>051. ASISTENCIA SOCIAL</t>
  </si>
  <si>
    <t>0115. PROTECCION DE POBLACIONES EN RIESGO</t>
  </si>
  <si>
    <t>0000166. APOYO AL CIUDADANO, FAMILIA Y DISCAPACITADO</t>
  </si>
  <si>
    <t>0030</t>
  </si>
  <si>
    <t>5000469. APOYO ALIMENTARIO PARA GRUPOS EN RIESGO</t>
  </si>
  <si>
    <t>0000194. ASEGURAR LA PROVISION DE ALIMENTACION ADECUADA PARA ENFERMOS</t>
  </si>
  <si>
    <t>00101 - RACION</t>
  </si>
  <si>
    <t>0031</t>
  </si>
  <si>
    <t>5000538. CAPACITACION Y PERFECCIONAMIENTO</t>
  </si>
  <si>
    <t>0000766. ESPECIALIZACION Y PERFECCIONAMIENTO</t>
  </si>
  <si>
    <t>5000913. INVESTIGACION Y DESARROLLO</t>
  </si>
  <si>
    <t>0016. INVESTIGACION APLICADA</t>
  </si>
  <si>
    <t>0000591. DESARROLLO DE INVESTIGACIONES</t>
  </si>
  <si>
    <t>00066 - INVESTIGACION</t>
  </si>
  <si>
    <t>0033</t>
  </si>
  <si>
    <t>5000953. MANTENIMIENTO Y REPARACION DE ESTABLECIMIENTOS DE SALUD</t>
  </si>
  <si>
    <t>0001022. MANTENIMIENTO DE LA INFRAESTRUCTURA</t>
  </si>
  <si>
    <t>0034</t>
  </si>
  <si>
    <t>5000991. OBLIGACIONES PREVISIONALES</t>
  </si>
  <si>
    <t>24. PREVISION SOCIAL</t>
  </si>
  <si>
    <t>052. PREVISION SOCIAL</t>
  </si>
  <si>
    <t>0116. SISTEMAS DE PENSIONES</t>
  </si>
  <si>
    <t>0001153. PAGO DE PENSIONES</t>
  </si>
  <si>
    <t>00137 - PLANILLA</t>
  </si>
  <si>
    <t>0035</t>
  </si>
  <si>
    <t>5001060. ACCION NACIONAL CONTRA LA VIOLENCIA FAMILIAR Y SEXUAL</t>
  </si>
  <si>
    <t>0002962. ATENCION EN CASOS DE VIOLENCIA FAMILIAR Y SEXUAL</t>
  </si>
  <si>
    <t>0036</t>
  </si>
  <si>
    <t>5001160. SALUD OCUPACIONAL</t>
  </si>
  <si>
    <t>043. SALUD COLECTIVA</t>
  </si>
  <si>
    <t>0095. CONTROL DE RIESGOS Y DAÑOS PARA LA SALUD</t>
  </si>
  <si>
    <t>0000581. DESARROLLO DE ACCIONES PREVENTIVAS</t>
  </si>
  <si>
    <t>0037</t>
  </si>
  <si>
    <t>5001189. SERVICIOS DE APOYO AL DIAGNOSTICO Y TRATAMIENTO</t>
  </si>
  <si>
    <t>0098. SERVICIOS DE DIAGNOSTICO Y TRATAMIENTO</t>
  </si>
  <si>
    <t>0000173. APOYO AL DIAGNOSTICO Y TRATAMIENTO</t>
  </si>
  <si>
    <t>00050 - EXAMEN</t>
  </si>
  <si>
    <t>0038</t>
  </si>
  <si>
    <t>0000295. BRINDAR APOYO AL DIAGNOSTICO EN LABORATORIO</t>
  </si>
  <si>
    <t>0039</t>
  </si>
  <si>
    <t>5001195. SERVICIOS GENERALES</t>
  </si>
  <si>
    <t>0001401. SERVICIOS BASICOS Y COMPLEMENTARIOS</t>
  </si>
  <si>
    <t>0040</t>
  </si>
  <si>
    <t>5001286. VIGILANCIA Y CONTROL EPIDEMIOLOGICO</t>
  </si>
  <si>
    <t>0094. CONTROL EPIDEMIOLOGICO</t>
  </si>
  <si>
    <t>0001479. VIGILANCIA Y CONTROL DE EPIDEMIAS</t>
  </si>
  <si>
    <t>0041</t>
  </si>
  <si>
    <t>5001561. ATENCION DE EMERGENCIAS Y URGENCIAS</t>
  </si>
  <si>
    <t>0000256. ATENCION DE EMERGENCIAS Y URGENCIAS</t>
  </si>
  <si>
    <t>0042</t>
  </si>
  <si>
    <t>5001562. ATENCION EN CONSULTAS EXTERNAS</t>
  </si>
  <si>
    <t>0000266. ATENCION EN CONSULTAS EXTERNAS</t>
  </si>
  <si>
    <t>0043</t>
  </si>
  <si>
    <t>5001563. ATENCION EN HOSPITALIZACION</t>
  </si>
  <si>
    <t>0000269. ATENCION EN HOSPITALIZACION</t>
  </si>
  <si>
    <t>00031 - DIA-CAMA</t>
  </si>
  <si>
    <t>0044</t>
  </si>
  <si>
    <t>5001565. MANTENIMIENTO Y REPARACION DE EQUIPO</t>
  </si>
  <si>
    <t>0001017. MANTENIMIENTO DE EQUIPOS</t>
  </si>
  <si>
    <t>00042 - EQUIPO</t>
  </si>
  <si>
    <t>0045</t>
  </si>
  <si>
    <t>5001569. COMERCIALIZACION DE MEDICAMENTOS E INSUMOS</t>
  </si>
  <si>
    <t>0000319. BRINDAR UNA ADECUADA DISPENSION DE MEDICAMENTOS Y PRODUCTOS FARMACEUTICOS</t>
  </si>
  <si>
    <t>00134 - RECETA</t>
  </si>
  <si>
    <t>FINALIDAD</t>
  </si>
  <si>
    <t>00614 - INFRAESTRUCTURA MOVIL</t>
  </si>
  <si>
    <t>00610 - DOCUMENTO TECNICO</t>
  </si>
  <si>
    <t>018-1571: HOSPITAL VICTOR LARCO HERREA</t>
  </si>
  <si>
    <t>UNIDAD DE MEDIDA</t>
  </si>
  <si>
    <t>137:INSTITUTO DE GESTION DE  SERVICIOS DE SALUD (IGSS)</t>
  </si>
  <si>
    <t>U.E : 018 HOSPITAL  NACIONAL  VICTOR LARCO HERRERA</t>
  </si>
  <si>
    <t>Avance de Metas Físicas Año 2016</t>
  </si>
  <si>
    <t>GRUPOS</t>
  </si>
  <si>
    <t>SERVICIO</t>
  </si>
  <si>
    <t>Pabellon 1</t>
  </si>
  <si>
    <t>Pabellon 20</t>
  </si>
  <si>
    <t>PAB-2</t>
  </si>
  <si>
    <t>PAB-4</t>
  </si>
  <si>
    <t>PAB-5</t>
  </si>
  <si>
    <t>FORENCE</t>
  </si>
  <si>
    <t>PAB-8</t>
  </si>
  <si>
    <t>PAB-9</t>
  </si>
  <si>
    <t>PAB-12-13</t>
  </si>
  <si>
    <t>UCE-G</t>
  </si>
  <si>
    <t>ADICCIONES</t>
  </si>
  <si>
    <t>AGUDOS</t>
  </si>
  <si>
    <t>LARGA
ESTANCIA (REHABILIT.)</t>
  </si>
  <si>
    <t>PAB-18</t>
  </si>
  <si>
    <t>TERAPIAS EN ENFERMERIA 2016</t>
  </si>
  <si>
    <t>ENERO - 2016</t>
  </si>
  <si>
    <t>FEBRERO - 2016</t>
  </si>
  <si>
    <t>MARZO 2016</t>
  </si>
  <si>
    <t>ABRIL 2016</t>
  </si>
  <si>
    <t>MAYO 2016</t>
  </si>
  <si>
    <t>JUNIO 2016</t>
  </si>
  <si>
    <t>JULIO 2016</t>
  </si>
  <si>
    <t>AGOSTO 2016</t>
  </si>
  <si>
    <t>SETIEMBRE 2016</t>
  </si>
  <si>
    <t>OCTUBRE 2016</t>
  </si>
  <si>
    <t>NOVIEMBRE 2016</t>
  </si>
  <si>
    <t>DICIEMBRE 2016</t>
  </si>
  <si>
    <t>HEMATOLOGIA</t>
  </si>
  <si>
    <t>BIOQUIMICA</t>
  </si>
  <si>
    <t>MICROBIOLOGIA (BACTEROLOGIA)</t>
  </si>
  <si>
    <t>DROGAS TERAP. Y ABUSO</t>
  </si>
  <si>
    <t>VARIOS</t>
  </si>
  <si>
    <t>INMUNOLOGIA</t>
  </si>
  <si>
    <t>PARA CUALQUIER OTRO</t>
  </si>
  <si>
    <t>HOSP.</t>
  </si>
  <si>
    <t>C.EXT</t>
  </si>
  <si>
    <t>HOS. SIS</t>
  </si>
  <si>
    <t>C.EXT SIS</t>
  </si>
  <si>
    <t>HOSP</t>
  </si>
  <si>
    <t>CEX</t>
  </si>
  <si>
    <t>Cex. Sis</t>
  </si>
  <si>
    <t>Hosp. Sis</t>
  </si>
  <si>
    <t>total</t>
  </si>
  <si>
    <t>HOSP. SIS</t>
  </si>
  <si>
    <t>I SEM 2014</t>
  </si>
  <si>
    <t>II SEM 2014</t>
  </si>
  <si>
    <t>TOT. ANUAL</t>
  </si>
  <si>
    <t>EXAMENES DE LABORATORIO
RESUMEN MENSUAL AÑO 2015</t>
  </si>
  <si>
    <t>MES</t>
  </si>
  <si>
    <t>Total</t>
  </si>
  <si>
    <t>I SEM.10</t>
  </si>
  <si>
    <t>II SEM.10</t>
  </si>
  <si>
    <t>TOTALES COMPRADOS</t>
  </si>
  <si>
    <t>ENERO 2016</t>
  </si>
  <si>
    <t>FEBRERO 2016</t>
  </si>
  <si>
    <t>OCTUBRE 2017</t>
  </si>
  <si>
    <t>CALCULO POR SEMESTRES 2016</t>
  </si>
  <si>
    <t>Ponderados</t>
  </si>
  <si>
    <t>DESAYUNO</t>
  </si>
  <si>
    <t>ALMUERZO</t>
  </si>
  <si>
    <t>COMIDA</t>
  </si>
  <si>
    <t>CENA</t>
  </si>
  <si>
    <t>Resultados</t>
  </si>
  <si>
    <t>ASISTENCIALES</t>
  </si>
  <si>
    <t>ADMINISTRATIVOS</t>
  </si>
  <si>
    <t>CUNA JARDIN</t>
  </si>
  <si>
    <t>OTRO</t>
  </si>
  <si>
    <t>PSIQUIATRIA</t>
  </si>
  <si>
    <t>EMERGENCIA</t>
  </si>
  <si>
    <t>CASA HOGAR</t>
  </si>
  <si>
    <t>SETIEMBRE</t>
  </si>
  <si>
    <t>RACIONES ALIMENTARIAS AÑO 2016</t>
  </si>
  <si>
    <t>HOSPITALIZACION</t>
  </si>
  <si>
    <t>Terapia en Rehabilitacion (Enfermeria)</t>
  </si>
  <si>
    <t>Terapía en Farmacodependencia(enfermeria)</t>
  </si>
  <si>
    <t>Terapia en Psiquiatria (enfermeria)</t>
  </si>
  <si>
    <t>Terapia Pedagogica o aprendisaje x Profesional</t>
  </si>
  <si>
    <t>Terapia Fisica (Dpto Niños y Adolescentes</t>
  </si>
  <si>
    <t>Terapia Ocupacional (Dpto de Niños y Adol)</t>
  </si>
  <si>
    <t>Terapia Ocupacional Psicologica</t>
  </si>
  <si>
    <t>Terapia Psicologica grupales en consulta externa niños y  adolescentes (psicologia)</t>
  </si>
  <si>
    <t>Terapia Familiar y pareja C. Ext Adultos (Psicologia)</t>
  </si>
  <si>
    <t>Atencion Psicologica grupal en adicciones (psicologia)</t>
  </si>
  <si>
    <t>Atencion Psicologica grupal hospitalizacion larga distancia (psicologia)</t>
  </si>
  <si>
    <t>Consulta en Psiquiatria (Adultos)</t>
  </si>
  <si>
    <t>Consulta en Psiquiatria (Niños y adolescentes)</t>
  </si>
  <si>
    <t>Consulta en Psiquiatria  (farmacodependencia)</t>
  </si>
  <si>
    <t xml:space="preserve">Cirugia General </t>
  </si>
  <si>
    <t>Odontologia</t>
  </si>
  <si>
    <t>Neurologia</t>
  </si>
  <si>
    <t>Ginecologia</t>
  </si>
  <si>
    <t>Hospitalizacion Famacodependecia</t>
  </si>
  <si>
    <t>Hospitalizacion UCE</t>
  </si>
  <si>
    <t>Hospitalizacion Emergencia</t>
  </si>
  <si>
    <t>Hospitalizacion Psiquiatrica</t>
  </si>
  <si>
    <t>Hospitalizacion Psiquiatrica Agudos</t>
  </si>
  <si>
    <t>Hospitalizacion Recuperacion y Reinsercion Familiar</t>
  </si>
  <si>
    <t>Hospitalizacion Psiquiatria Forense</t>
  </si>
  <si>
    <t>460-PERSONA TRATADA</t>
  </si>
  <si>
    <t>00394 - PERSONA TRATADA</t>
  </si>
  <si>
    <t>00460 - PERSONA TRATADA</t>
  </si>
  <si>
    <t>º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</si>
</sst>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 * #,##0_ ;_ * \-#,##0_ ;_ * &quot;-&quot;??_ ;_ @_ "/>
    <numFmt numFmtId="178" formatCode="#,##0.0"/>
    <numFmt numFmtId="179" formatCode="#,##0.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 Antiqua"/>
      <family val="1"/>
    </font>
    <font>
      <b/>
      <sz val="8"/>
      <name val="Book Antiqua"/>
      <family val="1"/>
    </font>
    <font>
      <b/>
      <sz val="10"/>
      <color indexed="21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sz val="11"/>
      <name val="Arial"/>
      <family val="2"/>
    </font>
    <font>
      <b/>
      <sz val="36"/>
      <name val="Book Antiqua"/>
      <family val="1"/>
    </font>
    <font>
      <b/>
      <sz val="11"/>
      <color indexed="49"/>
      <name val="Book Antiqua"/>
      <family val="1"/>
    </font>
    <font>
      <b/>
      <sz val="11"/>
      <color indexed="49"/>
      <name val="Arial"/>
      <family val="2"/>
    </font>
    <font>
      <b/>
      <sz val="8"/>
      <name val="Arial"/>
      <family val="2"/>
    </font>
    <font>
      <sz val="8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1"/>
      <name val="Arial"/>
      <family val="2"/>
    </font>
    <font>
      <b/>
      <sz val="10"/>
      <name val="Book Antiqua"/>
      <family val="1"/>
    </font>
    <font>
      <b/>
      <sz val="9"/>
      <color indexed="58"/>
      <name val="Book Antiqua"/>
      <family val="1"/>
    </font>
    <font>
      <b/>
      <sz val="8"/>
      <color indexed="58"/>
      <name val="Book Antiqua"/>
      <family val="1"/>
    </font>
    <font>
      <b/>
      <sz val="6"/>
      <color indexed="58"/>
      <name val="Book Antiqua"/>
      <family val="1"/>
    </font>
    <font>
      <b/>
      <sz val="7"/>
      <color indexed="58"/>
      <name val="Book Antiqua"/>
      <family val="1"/>
    </font>
    <font>
      <sz val="10"/>
      <color indexed="58"/>
      <name val="Book Antiqua"/>
      <family val="1"/>
    </font>
    <font>
      <sz val="12"/>
      <color indexed="10"/>
      <name val="Book Antiqua"/>
      <family val="1"/>
    </font>
    <font>
      <sz val="12"/>
      <color indexed="58"/>
      <name val="Book Antiqua"/>
      <family val="1"/>
    </font>
    <font>
      <sz val="11"/>
      <color indexed="58"/>
      <name val="Book Antiqua"/>
      <family val="1"/>
    </font>
    <font>
      <sz val="11"/>
      <color indexed="58"/>
      <name val="Arial"/>
      <family val="2"/>
    </font>
    <font>
      <sz val="10"/>
      <color indexed="10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1"/>
      <name val="Tahoma"/>
      <family val="2"/>
    </font>
    <font>
      <b/>
      <sz val="26"/>
      <name val="Book Antiqua"/>
      <family val="1"/>
    </font>
    <font>
      <b/>
      <sz val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3"/>
      <name val="Arial"/>
      <family val="2"/>
    </font>
    <font>
      <b/>
      <sz val="16"/>
      <color indexed="36"/>
      <name val="Arial"/>
      <family val="2"/>
    </font>
    <font>
      <b/>
      <sz val="16"/>
      <color indexed="51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sz val="11"/>
      <color indexed="10"/>
      <name val="Arial"/>
      <family val="2"/>
    </font>
    <font>
      <b/>
      <sz val="12"/>
      <color indexed="10"/>
      <name val="Book Antiqua"/>
      <family val="1"/>
    </font>
    <font>
      <b/>
      <sz val="11"/>
      <color indexed="8"/>
      <name val="Book Antiqua"/>
      <family val="1"/>
    </font>
    <font>
      <sz val="16"/>
      <color indexed="10"/>
      <name val="Arial"/>
      <family val="2"/>
    </font>
    <font>
      <b/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  <font>
      <sz val="11"/>
      <color rgb="FFFF0000"/>
      <name val="Arial"/>
      <family val="2"/>
    </font>
    <font>
      <sz val="10"/>
      <color rgb="FFFF0000"/>
      <name val="Book Antiqua"/>
      <family val="1"/>
    </font>
    <font>
      <b/>
      <sz val="12"/>
      <color rgb="FFFF0000"/>
      <name val="Book Antiqua"/>
      <family val="1"/>
    </font>
    <font>
      <b/>
      <sz val="11"/>
      <color theme="1"/>
      <name val="Book Antiqua"/>
      <family val="1"/>
    </font>
    <font>
      <sz val="16"/>
      <color rgb="FFFF0000"/>
      <name val="Arial"/>
      <family val="2"/>
    </font>
    <font>
      <b/>
      <sz val="12"/>
      <color theme="1"/>
      <name val="Book Antiqua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79" fillId="0" borderId="8" applyNumberFormat="0" applyFill="0" applyAlignment="0" applyProtection="0"/>
    <xf numFmtId="0" fontId="91" fillId="0" borderId="9" applyNumberFormat="0" applyFill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5" fillId="8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15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2" fillId="8" borderId="0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172" fontId="13" fillId="8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13" fillId="15" borderId="10" xfId="0" applyNumberFormat="1" applyFont="1" applyFill="1" applyBorder="1" applyAlignment="1">
      <alignment horizontal="right"/>
    </xf>
    <xf numFmtId="9" fontId="13" fillId="34" borderId="10" xfId="56" applyFont="1" applyFill="1" applyBorder="1" applyAlignment="1">
      <alignment/>
    </xf>
    <xf numFmtId="0" fontId="7" fillId="34" borderId="10" xfId="0" applyFont="1" applyFill="1" applyBorder="1" applyAlignment="1">
      <alignment horizontal="justify" vertical="center"/>
    </xf>
    <xf numFmtId="0" fontId="5" fillId="34" borderId="0" xfId="0" applyFont="1" applyFill="1" applyAlignment="1">
      <alignment/>
    </xf>
    <xf numFmtId="49" fontId="6" fillId="34" borderId="10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1" fontId="13" fillId="8" borderId="10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2" fontId="13" fillId="8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15" borderId="10" xfId="0" applyNumberFormat="1" applyFont="1" applyFill="1" applyBorder="1" applyAlignment="1">
      <alignment horizontal="right" vertical="center"/>
    </xf>
    <xf numFmtId="1" fontId="13" fillId="8" borderId="10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9" fontId="13" fillId="0" borderId="10" xfId="56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9" fontId="92" fillId="34" borderId="10" xfId="0" applyNumberFormat="1" applyFont="1" applyFill="1" applyBorder="1" applyAlignment="1">
      <alignment horizontal="left"/>
    </xf>
    <xf numFmtId="0" fontId="93" fillId="34" borderId="10" xfId="0" applyFont="1" applyFill="1" applyBorder="1" applyAlignment="1">
      <alignment/>
    </xf>
    <xf numFmtId="0" fontId="14" fillId="2" borderId="10" xfId="0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justify" vertical="center"/>
    </xf>
    <xf numFmtId="0" fontId="95" fillId="34" borderId="0" xfId="0" applyFont="1" applyFill="1" applyAlignment="1">
      <alignment/>
    </xf>
    <xf numFmtId="3" fontId="96" fillId="0" borderId="10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3" fontId="96" fillId="15" borderId="10" xfId="0" applyNumberFormat="1" applyFont="1" applyFill="1" applyBorder="1" applyAlignment="1">
      <alignment horizontal="right" vertical="center"/>
    </xf>
    <xf numFmtId="9" fontId="96" fillId="34" borderId="10" xfId="56" applyFont="1" applyFill="1" applyBorder="1" applyAlignment="1">
      <alignment/>
    </xf>
    <xf numFmtId="3" fontId="96" fillId="2" borderId="10" xfId="0" applyNumberFormat="1" applyFont="1" applyFill="1" applyBorder="1" applyAlignment="1">
      <alignment horizontal="center" vertical="center"/>
    </xf>
    <xf numFmtId="0" fontId="96" fillId="2" borderId="10" xfId="0" applyFont="1" applyFill="1" applyBorder="1" applyAlignment="1">
      <alignment horizontal="center" vertical="center"/>
    </xf>
    <xf numFmtId="9" fontId="96" fillId="0" borderId="10" xfId="56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3" fontId="13" fillId="0" borderId="10" xfId="0" applyNumberFormat="1" applyFont="1" applyFill="1" applyBorder="1" applyAlignment="1">
      <alignment horizontal="center"/>
    </xf>
    <xf numFmtId="3" fontId="13" fillId="2" borderId="10" xfId="0" applyNumberFormat="1" applyFont="1" applyFill="1" applyBorder="1" applyAlignment="1">
      <alignment horizontal="center"/>
    </xf>
    <xf numFmtId="3" fontId="13" fillId="8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justify" vertical="center"/>
    </xf>
    <xf numFmtId="3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49" fontId="6" fillId="19" borderId="10" xfId="0" applyNumberFormat="1" applyFont="1" applyFill="1" applyBorder="1" applyAlignment="1">
      <alignment horizontal="left"/>
    </xf>
    <xf numFmtId="0" fontId="6" fillId="34" borderId="11" xfId="0" applyFont="1" applyFill="1" applyBorder="1" applyAlignment="1">
      <alignment horizontal="left" wrapText="1"/>
    </xf>
    <xf numFmtId="49" fontId="93" fillId="19" borderId="10" xfId="0" applyNumberFormat="1" applyFont="1" applyFill="1" applyBorder="1" applyAlignment="1">
      <alignment horizontal="left"/>
    </xf>
    <xf numFmtId="3" fontId="13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left"/>
    </xf>
    <xf numFmtId="0" fontId="97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right" wrapText="1"/>
    </xf>
    <xf numFmtId="9" fontId="13" fillId="0" borderId="10" xfId="56" applyFont="1" applyFill="1" applyBorder="1" applyAlignment="1">
      <alignment horizontal="center"/>
    </xf>
    <xf numFmtId="0" fontId="7" fillId="36" borderId="10" xfId="0" applyFont="1" applyFill="1" applyBorder="1" applyAlignment="1">
      <alignment horizontal="justify" vertical="center"/>
    </xf>
    <xf numFmtId="172" fontId="14" fillId="8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3" fontId="13" fillId="37" borderId="10" xfId="0" applyNumberFormat="1" applyFont="1" applyFill="1" applyBorder="1" applyAlignment="1">
      <alignment horizontal="center"/>
    </xf>
    <xf numFmtId="1" fontId="13" fillId="37" borderId="10" xfId="0" applyNumberFormat="1" applyFont="1" applyFill="1" applyBorder="1" applyAlignment="1">
      <alignment horizontal="center"/>
    </xf>
    <xf numFmtId="172" fontId="13" fillId="15" borderId="10" xfId="0" applyNumberFormat="1" applyFont="1" applyFill="1" applyBorder="1" applyAlignment="1">
      <alignment horizontal="right"/>
    </xf>
    <xf numFmtId="0" fontId="15" fillId="34" borderId="10" xfId="0" applyFont="1" applyFill="1" applyBorder="1" applyAlignment="1">
      <alignment horizontal="justify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72" fontId="2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4" fillId="15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172" fontId="26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16" fillId="34" borderId="0" xfId="0" applyFont="1" applyFill="1" applyAlignment="1">
      <alignment/>
    </xf>
    <xf numFmtId="0" fontId="16" fillId="0" borderId="0" xfId="0" applyFont="1" applyFill="1" applyAlignment="1">
      <alignment/>
    </xf>
    <xf numFmtId="3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 wrapText="1"/>
    </xf>
    <xf numFmtId="3" fontId="13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vertical="center"/>
    </xf>
    <xf numFmtId="3" fontId="96" fillId="0" borderId="10" xfId="0" applyNumberFormat="1" applyFont="1" applyFill="1" applyBorder="1" applyAlignment="1">
      <alignment horizontal="right" vertical="center"/>
    </xf>
    <xf numFmtId="49" fontId="16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 horizontal="left" wrapText="1"/>
    </xf>
    <xf numFmtId="0" fontId="16" fillId="6" borderId="11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16" fillId="34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95" fillId="3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6" fillId="6" borderId="10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/>
    </xf>
    <xf numFmtId="0" fontId="13" fillId="6" borderId="10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vertical="center"/>
    </xf>
    <xf numFmtId="0" fontId="95" fillId="34" borderId="12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/>
    </xf>
    <xf numFmtId="0" fontId="34" fillId="39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9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/>
    </xf>
    <xf numFmtId="0" fontId="34" fillId="39" borderId="13" xfId="0" applyFont="1" applyFill="1" applyBorder="1" applyAlignment="1">
      <alignment horizontal="center" vertical="center" wrapText="1"/>
    </xf>
    <xf numFmtId="0" fontId="34" fillId="39" borderId="14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/>
    </xf>
    <xf numFmtId="0" fontId="34" fillId="35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17" fontId="34" fillId="0" borderId="10" xfId="0" applyNumberFormat="1" applyFont="1" applyBorder="1" applyAlignment="1" quotePrefix="1">
      <alignment horizontal="left"/>
    </xf>
    <xf numFmtId="17" fontId="34" fillId="0" borderId="0" xfId="0" applyNumberFormat="1" applyFont="1" applyAlignment="1" quotePrefix="1">
      <alignment horizontal="center"/>
    </xf>
    <xf numFmtId="0" fontId="35" fillId="39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7" fillId="40" borderId="10" xfId="0" applyFont="1" applyFill="1" applyBorder="1" applyAlignment="1">
      <alignment/>
    </xf>
    <xf numFmtId="0" fontId="36" fillId="41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9" fillId="41" borderId="10" xfId="0" applyFont="1" applyFill="1" applyBorder="1" applyAlignment="1">
      <alignment/>
    </xf>
    <xf numFmtId="0" fontId="34" fillId="39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40" borderId="0" xfId="0" applyFont="1" applyFill="1" applyAlignment="1">
      <alignment/>
    </xf>
    <xf numFmtId="0" fontId="34" fillId="41" borderId="0" xfId="0" applyFont="1" applyFill="1" applyAlignment="1">
      <alignment/>
    </xf>
    <xf numFmtId="0" fontId="34" fillId="0" borderId="0" xfId="0" applyFont="1" applyFill="1" applyAlignment="1">
      <alignment/>
    </xf>
    <xf numFmtId="0" fontId="98" fillId="39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34" fillId="0" borderId="0" xfId="0" applyFont="1" applyAlignment="1">
      <alignment horizontal="right"/>
    </xf>
    <xf numFmtId="0" fontId="34" fillId="34" borderId="0" xfId="0" applyFont="1" applyFill="1" applyAlignment="1">
      <alignment horizontal="center"/>
    </xf>
    <xf numFmtId="0" fontId="34" fillId="34" borderId="0" xfId="0" applyFont="1" applyFill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34" fillId="42" borderId="0" xfId="0" applyFont="1" applyFill="1" applyAlignment="1">
      <alignment horizontal="center"/>
    </xf>
    <xf numFmtId="0" fontId="34" fillId="42" borderId="0" xfId="0" applyFont="1" applyFill="1" applyAlignment="1">
      <alignment/>
    </xf>
    <xf numFmtId="0" fontId="34" fillId="0" borderId="0" xfId="0" applyFont="1" applyAlignment="1" quotePrefix="1">
      <alignment horizontal="center"/>
    </xf>
    <xf numFmtId="17" fontId="34" fillId="0" borderId="0" xfId="0" applyNumberFormat="1" applyFont="1" applyAlignment="1">
      <alignment horizontal="center"/>
    </xf>
    <xf numFmtId="0" fontId="34" fillId="40" borderId="0" xfId="54" applyFont="1" applyFill="1">
      <alignment/>
      <protection/>
    </xf>
    <xf numFmtId="0" fontId="34" fillId="33" borderId="0" xfId="53" applyFont="1" applyFill="1">
      <alignment/>
      <protection/>
    </xf>
    <xf numFmtId="17" fontId="34" fillId="0" borderId="0" xfId="0" applyNumberFormat="1" applyFont="1" applyAlignment="1" quotePrefix="1">
      <alignment horizontal="left"/>
    </xf>
    <xf numFmtId="0" fontId="37" fillId="40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right"/>
    </xf>
    <xf numFmtId="0" fontId="34" fillId="43" borderId="0" xfId="0" applyFont="1" applyFill="1" applyAlignment="1">
      <alignment horizontal="center"/>
    </xf>
    <xf numFmtId="0" fontId="34" fillId="43" borderId="0" xfId="0" applyFont="1" applyFill="1" applyAlignment="1">
      <alignment/>
    </xf>
    <xf numFmtId="3" fontId="35" fillId="39" borderId="10" xfId="0" applyNumberFormat="1" applyFont="1" applyFill="1" applyBorder="1" applyAlignment="1">
      <alignment/>
    </xf>
    <xf numFmtId="3" fontId="36" fillId="33" borderId="10" xfId="0" applyNumberFormat="1" applyFont="1" applyFill="1" applyBorder="1" applyAlignment="1">
      <alignment/>
    </xf>
    <xf numFmtId="3" fontId="37" fillId="40" borderId="10" xfId="0" applyNumberFormat="1" applyFont="1" applyFill="1" applyBorder="1" applyAlignment="1">
      <alignment/>
    </xf>
    <xf numFmtId="3" fontId="36" fillId="41" borderId="10" xfId="0" applyNumberFormat="1" applyFont="1" applyFill="1" applyBorder="1" applyAlignment="1">
      <alignment/>
    </xf>
    <xf numFmtId="3" fontId="38" fillId="33" borderId="10" xfId="0" applyNumberFormat="1" applyFont="1" applyFill="1" applyBorder="1" applyAlignment="1">
      <alignment/>
    </xf>
    <xf numFmtId="3" fontId="39" fillId="41" borderId="10" xfId="0" applyNumberFormat="1" applyFont="1" applyFill="1" applyBorder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right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4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1" fontId="15" fillId="0" borderId="0" xfId="0" applyNumberFormat="1" applyFont="1" applyAlignment="1">
      <alignment/>
    </xf>
    <xf numFmtId="171" fontId="33" fillId="0" borderId="0" xfId="0" applyNumberFormat="1" applyFont="1" applyAlignment="1">
      <alignment horizontal="left"/>
    </xf>
    <xf numFmtId="171" fontId="15" fillId="0" borderId="0" xfId="0" applyNumberFormat="1" applyFont="1" applyAlignment="1">
      <alignment horizontal="center"/>
    </xf>
    <xf numFmtId="171" fontId="42" fillId="39" borderId="10" xfId="0" applyNumberFormat="1" applyFont="1" applyFill="1" applyBorder="1" applyAlignment="1">
      <alignment/>
    </xf>
    <xf numFmtId="171" fontId="42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/>
    </xf>
    <xf numFmtId="171" fontId="15" fillId="45" borderId="10" xfId="0" applyNumberFormat="1" applyFont="1" applyFill="1" applyBorder="1" applyAlignment="1">
      <alignment/>
    </xf>
    <xf numFmtId="171" fontId="15" fillId="45" borderId="10" xfId="0" applyNumberFormat="1" applyFont="1" applyFill="1" applyBorder="1" applyAlignment="1">
      <alignment horizontal="center"/>
    </xf>
    <xf numFmtId="171" fontId="15" fillId="33" borderId="10" xfId="0" applyNumberFormat="1" applyFont="1" applyFill="1" applyBorder="1" applyAlignment="1">
      <alignment/>
    </xf>
    <xf numFmtId="171" fontId="15" fillId="33" borderId="10" xfId="0" applyNumberFormat="1" applyFont="1" applyFill="1" applyBorder="1" applyAlignment="1">
      <alignment horizontal="center"/>
    </xf>
    <xf numFmtId="171" fontId="15" fillId="0" borderId="10" xfId="0" applyNumberFormat="1" applyFont="1" applyBorder="1" applyAlignment="1">
      <alignment horizontal="center"/>
    </xf>
    <xf numFmtId="177" fontId="15" fillId="0" borderId="0" xfId="0" applyNumberFormat="1" applyFont="1" applyAlignment="1">
      <alignment/>
    </xf>
    <xf numFmtId="171" fontId="43" fillId="39" borderId="10" xfId="0" applyNumberFormat="1" applyFont="1" applyFill="1" applyBorder="1" applyAlignment="1">
      <alignment horizontal="center"/>
    </xf>
    <xf numFmtId="171" fontId="15" fillId="0" borderId="11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171" fontId="0" fillId="0" borderId="10" xfId="0" applyNumberFormat="1" applyBorder="1" applyAlignment="1">
      <alignment horizontal="center"/>
    </xf>
    <xf numFmtId="171" fontId="15" fillId="0" borderId="0" xfId="0" applyNumberFormat="1" applyFont="1" applyAlignment="1">
      <alignment horizontal="left"/>
    </xf>
    <xf numFmtId="0" fontId="6" fillId="34" borderId="10" xfId="0" applyFont="1" applyFill="1" applyBorder="1" applyAlignment="1">
      <alignment vertical="justify" wrapText="1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justify" wrapText="1"/>
    </xf>
    <xf numFmtId="3" fontId="99" fillId="0" borderId="10" xfId="0" applyNumberFormat="1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41" borderId="10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34" fillId="40" borderId="0" xfId="0" applyFont="1" applyFill="1" applyAlignment="1">
      <alignment horizontal="center"/>
    </xf>
    <xf numFmtId="0" fontId="32" fillId="6" borderId="11" xfId="0" applyFont="1" applyFill="1" applyBorder="1" applyAlignment="1">
      <alignment horizontal="center" vertical="center" wrapText="1"/>
    </xf>
    <xf numFmtId="0" fontId="32" fillId="6" borderId="17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9" fillId="41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7" fillId="40" borderId="11" xfId="0" applyFont="1" applyFill="1" applyBorder="1" applyAlignment="1">
      <alignment horizontal="left"/>
    </xf>
    <xf numFmtId="0" fontId="37" fillId="40" borderId="17" xfId="0" applyFont="1" applyFill="1" applyBorder="1" applyAlignment="1">
      <alignment horizontal="left"/>
    </xf>
    <xf numFmtId="0" fontId="37" fillId="40" borderId="16" xfId="0" applyFont="1" applyFill="1" applyBorder="1" applyAlignment="1">
      <alignment horizontal="left"/>
    </xf>
    <xf numFmtId="0" fontId="36" fillId="41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left"/>
    </xf>
    <xf numFmtId="0" fontId="35" fillId="39" borderId="11" xfId="0" applyFont="1" applyFill="1" applyBorder="1" applyAlignment="1">
      <alignment horizontal="center"/>
    </xf>
    <xf numFmtId="0" fontId="35" fillId="39" borderId="17" xfId="0" applyFont="1" applyFill="1" applyBorder="1" applyAlignment="1">
      <alignment horizontal="center"/>
    </xf>
    <xf numFmtId="0" fontId="35" fillId="39" borderId="16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36" fillId="41" borderId="11" xfId="0" applyFont="1" applyFill="1" applyBorder="1" applyAlignment="1">
      <alignment horizontal="center"/>
    </xf>
    <xf numFmtId="0" fontId="36" fillId="41" borderId="17" xfId="0" applyFont="1" applyFill="1" applyBorder="1" applyAlignment="1">
      <alignment horizontal="center"/>
    </xf>
    <xf numFmtId="0" fontId="36" fillId="41" borderId="16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41" borderId="11" xfId="0" applyFont="1" applyFill="1" applyBorder="1" applyAlignment="1">
      <alignment horizontal="center"/>
    </xf>
    <xf numFmtId="0" fontId="39" fillId="41" borderId="17" xfId="0" applyFont="1" applyFill="1" applyBorder="1" applyAlignment="1">
      <alignment horizontal="center"/>
    </xf>
    <xf numFmtId="0" fontId="39" fillId="41" borderId="16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left"/>
    </xf>
    <xf numFmtId="0" fontId="36" fillId="33" borderId="17" xfId="0" applyFont="1" applyFill="1" applyBorder="1" applyAlignment="1">
      <alignment horizontal="left"/>
    </xf>
    <xf numFmtId="0" fontId="36" fillId="33" borderId="16" xfId="0" applyFont="1" applyFill="1" applyBorder="1" applyAlignment="1">
      <alignment horizontal="left"/>
    </xf>
    <xf numFmtId="0" fontId="39" fillId="41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center"/>
    </xf>
    <xf numFmtId="17" fontId="34" fillId="0" borderId="10" xfId="0" applyNumberFormat="1" applyFont="1" applyBorder="1" applyAlignment="1" quotePrefix="1">
      <alignment horizontal="center"/>
    </xf>
    <xf numFmtId="0" fontId="34" fillId="0" borderId="11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17" fontId="34" fillId="0" borderId="11" xfId="0" applyNumberFormat="1" applyFont="1" applyBorder="1" applyAlignment="1" quotePrefix="1">
      <alignment horizontal="center"/>
    </xf>
    <xf numFmtId="17" fontId="34" fillId="0" borderId="17" xfId="0" applyNumberFormat="1" applyFont="1" applyBorder="1" applyAlignment="1" quotePrefix="1">
      <alignment horizontal="center"/>
    </xf>
    <xf numFmtId="17" fontId="34" fillId="0" borderId="16" xfId="0" applyNumberFormat="1" applyFont="1" applyBorder="1" applyAlignment="1" quotePrefix="1">
      <alignment horizontal="center"/>
    </xf>
    <xf numFmtId="0" fontId="34" fillId="39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D327"/>
  <sheetViews>
    <sheetView tabSelected="1" zoomScale="60" zoomScaleNormal="60" zoomScalePageLayoutView="0" workbookViewId="0" topLeftCell="A4">
      <pane ySplit="3" topLeftCell="A61" activePane="bottomLeft" state="frozen"/>
      <selection pane="topLeft" activeCell="A4" sqref="A4"/>
      <selection pane="bottomLeft" activeCell="Q71" sqref="Q71"/>
    </sheetView>
  </sheetViews>
  <sheetFormatPr defaultColWidth="11.421875" defaultRowHeight="15"/>
  <cols>
    <col min="1" max="1" width="6.28125" style="106" customWidth="1"/>
    <col min="2" max="2" width="5.00390625" style="9" customWidth="1"/>
    <col min="3" max="3" width="8.00390625" style="9" customWidth="1"/>
    <col min="4" max="4" width="8.28125" style="9" customWidth="1"/>
    <col min="5" max="5" width="3.00390625" style="9" customWidth="1"/>
    <col min="6" max="6" width="3.8515625" style="9" customWidth="1"/>
    <col min="7" max="7" width="4.140625" style="9" customWidth="1"/>
    <col min="8" max="8" width="65.57421875" style="116" customWidth="1"/>
    <col min="9" max="9" width="35.28125" style="106" customWidth="1"/>
    <col min="10" max="10" width="17.8515625" style="157" customWidth="1"/>
    <col min="11" max="11" width="12.57421875" style="9" bestFit="1" customWidth="1"/>
    <col min="12" max="12" width="10.421875" style="9" bestFit="1" customWidth="1"/>
    <col min="13" max="13" width="9.57421875" style="9" customWidth="1"/>
    <col min="14" max="14" width="11.140625" style="9" customWidth="1"/>
    <col min="15" max="15" width="10.421875" style="106" customWidth="1"/>
    <col min="16" max="16" width="8.421875" style="106" customWidth="1"/>
    <col min="17" max="17" width="9.140625" style="9" customWidth="1"/>
    <col min="18" max="18" width="8.7109375" style="9" customWidth="1"/>
    <col min="19" max="19" width="8.57421875" style="9" customWidth="1"/>
    <col min="20" max="20" width="10.57421875" style="9" customWidth="1"/>
    <col min="21" max="21" width="9.8515625" style="9" customWidth="1"/>
    <col min="22" max="22" width="8.140625" style="106" customWidth="1"/>
    <col min="23" max="23" width="10.57421875" style="7" customWidth="1"/>
    <col min="24" max="24" width="11.140625" style="9" customWidth="1"/>
    <col min="25" max="25" width="21.8515625" style="112" customWidth="1"/>
    <col min="26" max="16384" width="11.421875" style="9" customWidth="1"/>
  </cols>
  <sheetData>
    <row r="1" spans="1:30" s="5" customFormat="1" ht="21" customHeight="1">
      <c r="A1" s="146" t="s">
        <v>452</v>
      </c>
      <c r="B1" s="2"/>
      <c r="C1" s="2"/>
      <c r="D1" s="2"/>
      <c r="E1" s="2"/>
      <c r="F1" s="2"/>
      <c r="G1" s="2"/>
      <c r="H1" s="2"/>
      <c r="I1" s="3"/>
      <c r="J1" s="148"/>
      <c r="O1" s="6"/>
      <c r="P1" s="6"/>
      <c r="V1" s="6"/>
      <c r="W1" s="120"/>
      <c r="Y1" s="8"/>
      <c r="AD1" s="9"/>
    </row>
    <row r="2" spans="1:30" s="5" customFormat="1" ht="21" customHeight="1">
      <c r="A2" s="146" t="s">
        <v>450</v>
      </c>
      <c r="B2" s="147"/>
      <c r="C2" s="147"/>
      <c r="D2" s="147"/>
      <c r="E2" s="147"/>
      <c r="F2" s="147"/>
      <c r="G2" s="147"/>
      <c r="H2" s="147"/>
      <c r="I2" s="3"/>
      <c r="J2" s="148"/>
      <c r="O2" s="6"/>
      <c r="P2" s="6"/>
      <c r="V2" s="6"/>
      <c r="W2" s="120"/>
      <c r="Y2" s="8"/>
      <c r="AD2" s="9"/>
    </row>
    <row r="3" spans="1:30" s="5" customFormat="1" ht="21" customHeight="1">
      <c r="A3" s="146" t="s">
        <v>3</v>
      </c>
      <c r="B3" s="147"/>
      <c r="C3" s="147"/>
      <c r="D3" s="147"/>
      <c r="E3" s="147"/>
      <c r="F3" s="147"/>
      <c r="G3" s="147"/>
      <c r="H3" s="147"/>
      <c r="I3" s="3"/>
      <c r="J3" s="148"/>
      <c r="O3" s="6"/>
      <c r="P3" s="6"/>
      <c r="V3" s="6"/>
      <c r="W3" s="120"/>
      <c r="Y3" s="8"/>
      <c r="AD3" s="9"/>
    </row>
    <row r="4" spans="1:25" s="5" customFormat="1" ht="45" customHeight="1">
      <c r="A4" s="257" t="s">
        <v>454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9"/>
      <c r="Y4" s="10"/>
    </row>
    <row r="5" spans="1:25" s="5" customFormat="1" ht="21.75" customHeight="1">
      <c r="A5" s="11" t="s">
        <v>453</v>
      </c>
      <c r="B5" s="11"/>
      <c r="C5" s="11"/>
      <c r="D5" s="11"/>
      <c r="E5" s="11"/>
      <c r="F5" s="11"/>
      <c r="G5" s="11"/>
      <c r="H5" s="11"/>
      <c r="I5" s="12"/>
      <c r="J5" s="149"/>
      <c r="K5" s="11"/>
      <c r="L5" s="11"/>
      <c r="M5" s="11"/>
      <c r="N5" s="11"/>
      <c r="O5" s="12"/>
      <c r="P5" s="12"/>
      <c r="Q5" s="11"/>
      <c r="R5" s="11"/>
      <c r="S5" s="11"/>
      <c r="T5" s="11"/>
      <c r="U5" s="11"/>
      <c r="V5" s="12"/>
      <c r="W5" s="121"/>
      <c r="X5" s="11"/>
      <c r="Y5" s="11"/>
    </row>
    <row r="6" spans="1:25" s="5" customFormat="1" ht="14.25" customHeight="1">
      <c r="A6" s="15"/>
      <c r="B6" s="16"/>
      <c r="C6" s="17"/>
      <c r="D6" s="16"/>
      <c r="E6" s="16"/>
      <c r="F6" s="16"/>
      <c r="G6" s="16"/>
      <c r="H6" s="114"/>
      <c r="I6" s="15"/>
      <c r="J6" s="150"/>
      <c r="K6" s="16"/>
      <c r="L6" s="16"/>
      <c r="M6" s="16"/>
      <c r="N6" s="16"/>
      <c r="O6" s="15"/>
      <c r="P6" s="15"/>
      <c r="Q6" s="16"/>
      <c r="R6" s="16"/>
      <c r="S6" s="16"/>
      <c r="T6" s="16"/>
      <c r="U6" s="16"/>
      <c r="V6" s="15"/>
      <c r="W6" s="15"/>
      <c r="X6" s="16"/>
      <c r="Y6" s="18"/>
    </row>
    <row r="7" spans="1:25" s="25" customFormat="1" ht="109.5" customHeight="1">
      <c r="A7" s="122" t="s">
        <v>6</v>
      </c>
      <c r="B7" s="122" t="s">
        <v>7</v>
      </c>
      <c r="C7" s="123" t="s">
        <v>8</v>
      </c>
      <c r="D7" s="122" t="s">
        <v>9</v>
      </c>
      <c r="E7" s="122" t="s">
        <v>10</v>
      </c>
      <c r="F7" s="122" t="s">
        <v>11</v>
      </c>
      <c r="G7" s="122" t="s">
        <v>12</v>
      </c>
      <c r="H7" s="137" t="s">
        <v>447</v>
      </c>
      <c r="I7" s="137" t="s">
        <v>451</v>
      </c>
      <c r="J7" s="151" t="s">
        <v>6</v>
      </c>
      <c r="K7" s="138" t="s">
        <v>239</v>
      </c>
      <c r="L7" s="138" t="s">
        <v>240</v>
      </c>
      <c r="M7" s="138" t="s">
        <v>241</v>
      </c>
      <c r="N7" s="138" t="s">
        <v>242</v>
      </c>
      <c r="O7" s="138" t="s">
        <v>243</v>
      </c>
      <c r="P7" s="138" t="s">
        <v>244</v>
      </c>
      <c r="Q7" s="138" t="s">
        <v>245</v>
      </c>
      <c r="R7" s="138" t="s">
        <v>246</v>
      </c>
      <c r="S7" s="138" t="s">
        <v>247</v>
      </c>
      <c r="T7" s="138" t="s">
        <v>248</v>
      </c>
      <c r="U7" s="138" t="s">
        <v>249</v>
      </c>
      <c r="V7" s="138" t="s">
        <v>250</v>
      </c>
      <c r="W7" s="138" t="s">
        <v>27</v>
      </c>
      <c r="X7" s="138" t="s">
        <v>28</v>
      </c>
      <c r="Y7" s="139" t="s">
        <v>29</v>
      </c>
    </row>
    <row r="8" spans="1:25" s="37" customFormat="1" ht="35.25" customHeight="1">
      <c r="A8" s="127" t="s">
        <v>251</v>
      </c>
      <c r="B8" s="128" t="s">
        <v>252</v>
      </c>
      <c r="C8" s="128" t="s">
        <v>253</v>
      </c>
      <c r="D8" s="128" t="s">
        <v>254</v>
      </c>
      <c r="E8" s="128" t="s">
        <v>255</v>
      </c>
      <c r="F8" s="129" t="s">
        <v>256</v>
      </c>
      <c r="G8" s="129" t="s">
        <v>257</v>
      </c>
      <c r="H8" s="115"/>
      <c r="J8" s="15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124"/>
      <c r="X8" s="35"/>
      <c r="Y8" s="36"/>
    </row>
    <row r="9" spans="1:25" s="37" customFormat="1" ht="52.5" customHeight="1">
      <c r="A9" s="127"/>
      <c r="B9" s="128"/>
      <c r="C9" s="128"/>
      <c r="D9" s="128"/>
      <c r="E9" s="128"/>
      <c r="F9" s="129"/>
      <c r="G9" s="129"/>
      <c r="H9" s="97" t="s">
        <v>258</v>
      </c>
      <c r="I9" s="130" t="s">
        <v>259</v>
      </c>
      <c r="J9" s="153">
        <v>3</v>
      </c>
      <c r="K9" s="33"/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33"/>
      <c r="W9" s="124"/>
      <c r="X9" s="35"/>
      <c r="Y9" s="36"/>
    </row>
    <row r="10" spans="1:25" s="37" customFormat="1" ht="30" customHeight="1">
      <c r="A10" s="127" t="s">
        <v>260</v>
      </c>
      <c r="B10" s="128" t="s">
        <v>252</v>
      </c>
      <c r="C10" s="128" t="s">
        <v>261</v>
      </c>
      <c r="D10" s="128" t="s">
        <v>262</v>
      </c>
      <c r="E10" s="128" t="s">
        <v>255</v>
      </c>
      <c r="F10" s="128" t="s">
        <v>256</v>
      </c>
      <c r="G10" s="128" t="s">
        <v>263</v>
      </c>
      <c r="H10" s="115"/>
      <c r="I10" s="140"/>
      <c r="J10" s="154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7"/>
      <c r="W10" s="125"/>
      <c r="X10" s="35"/>
      <c r="Y10" s="36"/>
    </row>
    <row r="11" spans="1:25" s="37" customFormat="1" ht="30" customHeight="1">
      <c r="A11" s="127"/>
      <c r="B11" s="128"/>
      <c r="C11" s="128"/>
      <c r="D11" s="128"/>
      <c r="E11" s="128"/>
      <c r="F11" s="128"/>
      <c r="G11" s="128"/>
      <c r="H11" s="129" t="s">
        <v>264</v>
      </c>
      <c r="I11" s="141" t="s">
        <v>265</v>
      </c>
      <c r="J11" s="153">
        <v>3</v>
      </c>
      <c r="K11" s="46"/>
      <c r="L11" s="46"/>
      <c r="M11" s="46">
        <v>0</v>
      </c>
      <c r="N11" s="46"/>
      <c r="O11" s="46"/>
      <c r="P11" s="46"/>
      <c r="Q11" s="46"/>
      <c r="R11" s="46"/>
      <c r="S11" s="46"/>
      <c r="T11" s="46"/>
      <c r="U11" s="47"/>
      <c r="V11" s="47"/>
      <c r="W11" s="125"/>
      <c r="X11" s="35"/>
      <c r="Y11" s="36"/>
    </row>
    <row r="12" spans="1:25" s="37" customFormat="1" ht="33" customHeight="1">
      <c r="A12" s="127" t="s">
        <v>266</v>
      </c>
      <c r="B12" s="128" t="s">
        <v>252</v>
      </c>
      <c r="C12" s="128" t="s">
        <v>261</v>
      </c>
      <c r="D12" s="128" t="s">
        <v>267</v>
      </c>
      <c r="E12" s="128" t="s">
        <v>255</v>
      </c>
      <c r="F12" s="128" t="s">
        <v>256</v>
      </c>
      <c r="G12" s="128" t="s">
        <v>263</v>
      </c>
      <c r="H12" s="115"/>
      <c r="I12" s="140"/>
      <c r="J12" s="154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  <c r="V12" s="47"/>
      <c r="W12" s="124"/>
      <c r="X12" s="35"/>
      <c r="Y12" s="36"/>
    </row>
    <row r="13" spans="1:25" s="37" customFormat="1" ht="33" customHeight="1">
      <c r="A13" s="127"/>
      <c r="B13" s="128"/>
      <c r="C13" s="128"/>
      <c r="D13" s="128"/>
      <c r="E13" s="128"/>
      <c r="F13" s="128"/>
      <c r="G13" s="128"/>
      <c r="H13" s="97" t="s">
        <v>268</v>
      </c>
      <c r="I13" s="130" t="s">
        <v>448</v>
      </c>
      <c r="J13" s="153">
        <v>1</v>
      </c>
      <c r="K13" s="46"/>
      <c r="L13" s="46"/>
      <c r="M13" s="46">
        <v>0</v>
      </c>
      <c r="N13" s="46"/>
      <c r="O13" s="46"/>
      <c r="P13" s="46"/>
      <c r="Q13" s="46"/>
      <c r="R13" s="46"/>
      <c r="S13" s="46"/>
      <c r="T13" s="46"/>
      <c r="U13" s="47"/>
      <c r="V13" s="47"/>
      <c r="W13" s="124"/>
      <c r="X13" s="35"/>
      <c r="Y13" s="36"/>
    </row>
    <row r="14" spans="1:25" s="37" customFormat="1" ht="30" customHeight="1">
      <c r="A14" s="127" t="s">
        <v>269</v>
      </c>
      <c r="B14" s="128" t="s">
        <v>252</v>
      </c>
      <c r="C14" s="128" t="s">
        <v>261</v>
      </c>
      <c r="D14" s="128" t="s">
        <v>270</v>
      </c>
      <c r="E14" s="128" t="s">
        <v>255</v>
      </c>
      <c r="F14" s="128" t="s">
        <v>256</v>
      </c>
      <c r="G14" s="128" t="s">
        <v>263</v>
      </c>
      <c r="H14" s="115"/>
      <c r="I14" s="140"/>
      <c r="J14" s="15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47"/>
      <c r="W14" s="125"/>
      <c r="X14" s="53"/>
      <c r="Y14" s="36"/>
    </row>
    <row r="15" spans="1:25" s="37" customFormat="1" ht="30" customHeight="1">
      <c r="A15" s="127"/>
      <c r="B15" s="128"/>
      <c r="C15" s="128"/>
      <c r="D15" s="128"/>
      <c r="E15" s="128"/>
      <c r="F15" s="128"/>
      <c r="G15" s="128"/>
      <c r="H15" s="97" t="s">
        <v>271</v>
      </c>
      <c r="I15" s="142" t="s">
        <v>265</v>
      </c>
      <c r="J15" s="153">
        <v>12</v>
      </c>
      <c r="K15" s="46">
        <v>1</v>
      </c>
      <c r="L15" s="46">
        <v>1</v>
      </c>
      <c r="M15" s="46">
        <v>1</v>
      </c>
      <c r="N15" s="46">
        <v>1</v>
      </c>
      <c r="O15" s="46">
        <v>1</v>
      </c>
      <c r="P15" s="46"/>
      <c r="Q15" s="46"/>
      <c r="R15" s="46"/>
      <c r="S15" s="46"/>
      <c r="T15" s="46"/>
      <c r="U15" s="47"/>
      <c r="V15" s="47"/>
      <c r="W15" s="125"/>
      <c r="X15" s="53"/>
      <c r="Y15" s="36"/>
    </row>
    <row r="16" spans="1:25" s="37" customFormat="1" ht="30" customHeight="1">
      <c r="A16" s="127" t="s">
        <v>272</v>
      </c>
      <c r="B16" s="128" t="s">
        <v>252</v>
      </c>
      <c r="C16" s="128" t="s">
        <v>273</v>
      </c>
      <c r="D16" s="128" t="s">
        <v>274</v>
      </c>
      <c r="E16" s="128" t="s">
        <v>255</v>
      </c>
      <c r="F16" s="128" t="s">
        <v>256</v>
      </c>
      <c r="G16" s="128" t="s">
        <v>257</v>
      </c>
      <c r="H16" s="115"/>
      <c r="I16" s="140"/>
      <c r="J16" s="154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/>
      <c r="V16" s="47"/>
      <c r="W16" s="124"/>
      <c r="X16" s="35"/>
      <c r="Y16" s="36"/>
    </row>
    <row r="17" spans="1:25" s="37" customFormat="1" ht="30" customHeight="1">
      <c r="A17" s="127"/>
      <c r="B17" s="128"/>
      <c r="C17" s="128"/>
      <c r="D17" s="128"/>
      <c r="E17" s="128"/>
      <c r="F17" s="128"/>
      <c r="G17" s="128"/>
      <c r="H17" s="97" t="s">
        <v>275</v>
      </c>
      <c r="I17" s="130" t="s">
        <v>449</v>
      </c>
      <c r="J17" s="153">
        <v>1</v>
      </c>
      <c r="K17" s="46"/>
      <c r="L17" s="46"/>
      <c r="M17" s="46">
        <v>0</v>
      </c>
      <c r="N17" s="46"/>
      <c r="O17" s="46"/>
      <c r="P17" s="46"/>
      <c r="Q17" s="46"/>
      <c r="R17" s="46"/>
      <c r="S17" s="46"/>
      <c r="T17" s="46"/>
      <c r="U17" s="47"/>
      <c r="V17" s="47"/>
      <c r="W17" s="124"/>
      <c r="X17" s="35"/>
      <c r="Y17" s="36"/>
    </row>
    <row r="18" spans="1:25" s="37" customFormat="1" ht="30" customHeight="1">
      <c r="A18" s="127" t="s">
        <v>276</v>
      </c>
      <c r="B18" s="128" t="s">
        <v>252</v>
      </c>
      <c r="C18" s="128" t="s">
        <v>277</v>
      </c>
      <c r="D18" s="128" t="s">
        <v>278</v>
      </c>
      <c r="E18" s="128" t="s">
        <v>255</v>
      </c>
      <c r="F18" s="128" t="s">
        <v>256</v>
      </c>
      <c r="G18" s="128" t="s">
        <v>257</v>
      </c>
      <c r="H18" s="115"/>
      <c r="I18" s="140"/>
      <c r="J18" s="154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47"/>
      <c r="W18" s="125"/>
      <c r="X18" s="35"/>
      <c r="Y18" s="36"/>
    </row>
    <row r="19" spans="1:25" s="37" customFormat="1" ht="30" customHeight="1">
      <c r="A19" s="127"/>
      <c r="B19" s="128"/>
      <c r="C19" s="128"/>
      <c r="D19" s="128"/>
      <c r="E19" s="128"/>
      <c r="F19" s="128"/>
      <c r="G19" s="128"/>
      <c r="H19" s="97" t="s">
        <v>279</v>
      </c>
      <c r="I19" s="143" t="s">
        <v>280</v>
      </c>
      <c r="J19" s="153">
        <v>60</v>
      </c>
      <c r="K19" s="46"/>
      <c r="L19" s="46"/>
      <c r="M19" s="46">
        <v>0</v>
      </c>
      <c r="N19" s="46"/>
      <c r="O19" s="46"/>
      <c r="P19" s="46"/>
      <c r="Q19" s="46"/>
      <c r="R19" s="46"/>
      <c r="S19" s="46"/>
      <c r="T19" s="46"/>
      <c r="U19" s="47"/>
      <c r="V19" s="47"/>
      <c r="W19" s="125"/>
      <c r="X19" s="35"/>
      <c r="Y19" s="36"/>
    </row>
    <row r="20" spans="1:25" s="37" customFormat="1" ht="30" customHeight="1">
      <c r="A20" s="127" t="s">
        <v>281</v>
      </c>
      <c r="B20" s="128" t="s">
        <v>252</v>
      </c>
      <c r="C20" s="128" t="s">
        <v>282</v>
      </c>
      <c r="D20" s="128" t="s">
        <v>283</v>
      </c>
      <c r="E20" s="128" t="s">
        <v>255</v>
      </c>
      <c r="F20" s="128" t="s">
        <v>256</v>
      </c>
      <c r="G20" s="128" t="s">
        <v>257</v>
      </c>
      <c r="H20" s="115"/>
      <c r="I20" s="140"/>
      <c r="J20" s="154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47"/>
      <c r="W20" s="124"/>
      <c r="X20" s="35"/>
      <c r="Y20" s="36"/>
    </row>
    <row r="21" spans="1:25" s="37" customFormat="1" ht="30" customHeight="1">
      <c r="A21" s="127"/>
      <c r="B21" s="128"/>
      <c r="C21" s="128"/>
      <c r="D21" s="128"/>
      <c r="E21" s="128"/>
      <c r="F21" s="128"/>
      <c r="G21" s="128"/>
      <c r="H21" s="97" t="s">
        <v>284</v>
      </c>
      <c r="I21" s="130" t="s">
        <v>285</v>
      </c>
      <c r="J21" s="153">
        <v>1</v>
      </c>
      <c r="K21" s="46"/>
      <c r="L21" s="46"/>
      <c r="M21" s="46">
        <v>0</v>
      </c>
      <c r="N21" s="46"/>
      <c r="O21" s="46"/>
      <c r="P21" s="46"/>
      <c r="Q21" s="46"/>
      <c r="R21" s="46"/>
      <c r="S21" s="46"/>
      <c r="T21" s="46"/>
      <c r="U21" s="47"/>
      <c r="V21" s="47"/>
      <c r="W21" s="124"/>
      <c r="X21" s="35"/>
      <c r="Y21" s="36"/>
    </row>
    <row r="22" spans="1:25" s="37" customFormat="1" ht="30" customHeight="1">
      <c r="A22" s="127" t="s">
        <v>286</v>
      </c>
      <c r="B22" s="128" t="s">
        <v>252</v>
      </c>
      <c r="C22" s="128" t="s">
        <v>282</v>
      </c>
      <c r="D22" s="128" t="s">
        <v>287</v>
      </c>
      <c r="E22" s="128" t="s">
        <v>255</v>
      </c>
      <c r="F22" s="128" t="s">
        <v>256</v>
      </c>
      <c r="G22" s="128" t="s">
        <v>257</v>
      </c>
      <c r="H22" s="115"/>
      <c r="I22" s="140"/>
      <c r="J22" s="154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  <c r="V22" s="47"/>
      <c r="W22" s="125"/>
      <c r="X22" s="35"/>
      <c r="Y22" s="36"/>
    </row>
    <row r="23" spans="1:25" s="37" customFormat="1" ht="30" customHeight="1">
      <c r="A23" s="127"/>
      <c r="B23" s="128"/>
      <c r="C23" s="128"/>
      <c r="D23" s="128"/>
      <c r="E23" s="128"/>
      <c r="F23" s="128"/>
      <c r="G23" s="128"/>
      <c r="H23" s="97" t="s">
        <v>288</v>
      </c>
      <c r="I23" s="143" t="s">
        <v>285</v>
      </c>
      <c r="J23" s="153">
        <v>1</v>
      </c>
      <c r="K23" s="46"/>
      <c r="L23" s="46"/>
      <c r="M23" s="46">
        <v>0</v>
      </c>
      <c r="N23" s="46"/>
      <c r="O23" s="46"/>
      <c r="P23" s="46"/>
      <c r="Q23" s="46"/>
      <c r="R23" s="46"/>
      <c r="S23" s="46"/>
      <c r="T23" s="46"/>
      <c r="U23" s="47"/>
      <c r="V23" s="47"/>
      <c r="W23" s="125"/>
      <c r="X23" s="35"/>
      <c r="Y23" s="36"/>
    </row>
    <row r="24" spans="1:25" s="59" customFormat="1" ht="30" customHeight="1">
      <c r="A24" s="127" t="s">
        <v>289</v>
      </c>
      <c r="B24" s="128" t="s">
        <v>290</v>
      </c>
      <c r="C24" s="128" t="s">
        <v>291</v>
      </c>
      <c r="D24" s="128" t="s">
        <v>292</v>
      </c>
      <c r="E24" s="128" t="s">
        <v>255</v>
      </c>
      <c r="F24" s="128" t="s">
        <v>293</v>
      </c>
      <c r="G24" s="128" t="s">
        <v>294</v>
      </c>
      <c r="H24" s="115"/>
      <c r="I24" s="144"/>
      <c r="J24" s="15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  <c r="V24" s="119"/>
      <c r="W24" s="124"/>
      <c r="X24" s="35"/>
      <c r="Y24" s="58"/>
    </row>
    <row r="25" spans="1:25" s="59" customFormat="1" ht="30" customHeight="1">
      <c r="A25" s="127"/>
      <c r="B25" s="128"/>
      <c r="C25" s="128"/>
      <c r="D25" s="128"/>
      <c r="E25" s="128"/>
      <c r="F25" s="128"/>
      <c r="G25" s="128"/>
      <c r="H25" s="97" t="s">
        <v>295</v>
      </c>
      <c r="I25" s="130" t="s">
        <v>296</v>
      </c>
      <c r="J25" s="153">
        <v>45</v>
      </c>
      <c r="K25" s="46">
        <v>272</v>
      </c>
      <c r="L25" s="46">
        <v>316</v>
      </c>
      <c r="M25" s="46">
        <v>282</v>
      </c>
      <c r="N25" s="46">
        <v>272</v>
      </c>
      <c r="O25" s="46">
        <v>228</v>
      </c>
      <c r="P25" s="46"/>
      <c r="Q25" s="46"/>
      <c r="R25" s="46"/>
      <c r="S25" s="46"/>
      <c r="T25" s="46"/>
      <c r="U25" s="47"/>
      <c r="V25" s="119"/>
      <c r="W25" s="124"/>
      <c r="X25" s="35"/>
      <c r="Y25" s="58"/>
    </row>
    <row r="26" spans="1:25" s="59" customFormat="1" ht="30" customHeight="1">
      <c r="A26" s="127" t="s">
        <v>297</v>
      </c>
      <c r="B26" s="128" t="s">
        <v>290</v>
      </c>
      <c r="C26" s="128" t="s">
        <v>298</v>
      </c>
      <c r="D26" s="128" t="s">
        <v>299</v>
      </c>
      <c r="E26" s="128" t="s">
        <v>255</v>
      </c>
      <c r="F26" s="128" t="s">
        <v>293</v>
      </c>
      <c r="G26" s="128" t="s">
        <v>300</v>
      </c>
      <c r="H26" s="115"/>
      <c r="I26" s="144"/>
      <c r="J26" s="155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61"/>
      <c r="W26" s="126"/>
      <c r="X26" s="63"/>
      <c r="Y26" s="58"/>
    </row>
    <row r="27" spans="1:25" s="59" customFormat="1" ht="48" customHeight="1">
      <c r="A27" s="127"/>
      <c r="B27" s="128"/>
      <c r="C27" s="128"/>
      <c r="D27" s="128"/>
      <c r="E27" s="128"/>
      <c r="F27" s="128"/>
      <c r="G27" s="128"/>
      <c r="H27" s="97" t="s">
        <v>301</v>
      </c>
      <c r="I27" s="143" t="s">
        <v>302</v>
      </c>
      <c r="J27" s="153">
        <v>300</v>
      </c>
      <c r="K27" s="46">
        <v>165</v>
      </c>
      <c r="L27" s="46">
        <v>172</v>
      </c>
      <c r="M27" s="46">
        <v>170</v>
      </c>
      <c r="N27" s="46">
        <v>200</v>
      </c>
      <c r="O27" s="46">
        <v>147</v>
      </c>
      <c r="P27" s="60"/>
      <c r="Q27" s="60"/>
      <c r="R27" s="60"/>
      <c r="S27" s="60"/>
      <c r="T27" s="60"/>
      <c r="U27" s="61"/>
      <c r="V27" s="61"/>
      <c r="W27" s="126"/>
      <c r="X27" s="63"/>
      <c r="Y27" s="58"/>
    </row>
    <row r="28" spans="1:25" s="59" customFormat="1" ht="68.25" customHeight="1">
      <c r="A28" s="127" t="s">
        <v>303</v>
      </c>
      <c r="B28" s="128" t="s">
        <v>304</v>
      </c>
      <c r="C28" s="128" t="s">
        <v>305</v>
      </c>
      <c r="D28" s="128" t="s">
        <v>306</v>
      </c>
      <c r="E28" s="128" t="s">
        <v>255</v>
      </c>
      <c r="F28" s="128" t="s">
        <v>293</v>
      </c>
      <c r="G28" s="128" t="s">
        <v>300</v>
      </c>
      <c r="H28" s="115"/>
      <c r="I28" s="144"/>
      <c r="J28" s="15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47"/>
      <c r="W28" s="125"/>
      <c r="X28" s="35"/>
      <c r="Y28" s="58"/>
    </row>
    <row r="29" spans="1:25" s="59" customFormat="1" ht="35.25" customHeight="1">
      <c r="A29" s="127"/>
      <c r="B29" s="128"/>
      <c r="C29" s="128"/>
      <c r="D29" s="128"/>
      <c r="E29" s="128"/>
      <c r="F29" s="128"/>
      <c r="G29" s="128"/>
      <c r="H29" s="97" t="s">
        <v>307</v>
      </c>
      <c r="I29" s="130" t="s">
        <v>302</v>
      </c>
      <c r="J29" s="153">
        <v>150</v>
      </c>
      <c r="K29" s="46">
        <v>592</v>
      </c>
      <c r="L29" s="46">
        <v>591</v>
      </c>
      <c r="M29" s="46">
        <v>592</v>
      </c>
      <c r="N29" s="46"/>
      <c r="O29" s="46"/>
      <c r="P29" s="46"/>
      <c r="Q29" s="46"/>
      <c r="R29" s="46"/>
      <c r="S29" s="46"/>
      <c r="T29" s="46"/>
      <c r="U29" s="47"/>
      <c r="V29" s="47"/>
      <c r="W29" s="125"/>
      <c r="X29" s="35"/>
      <c r="Y29" s="58"/>
    </row>
    <row r="30" spans="1:25" s="59" customFormat="1" ht="30" customHeight="1">
      <c r="A30" s="127" t="s">
        <v>308</v>
      </c>
      <c r="B30" s="128" t="s">
        <v>304</v>
      </c>
      <c r="C30" s="128" t="s">
        <v>305</v>
      </c>
      <c r="D30" s="128" t="s">
        <v>309</v>
      </c>
      <c r="E30" s="128" t="s">
        <v>255</v>
      </c>
      <c r="F30" s="128" t="s">
        <v>293</v>
      </c>
      <c r="G30" s="128" t="s">
        <v>300</v>
      </c>
      <c r="H30" s="115"/>
      <c r="I30" s="144"/>
      <c r="J30" s="155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61"/>
      <c r="W30" s="126"/>
      <c r="X30" s="63"/>
      <c r="Y30" s="58"/>
    </row>
    <row r="31" spans="1:25" s="59" customFormat="1" ht="35.25" customHeight="1">
      <c r="A31" s="127"/>
      <c r="B31" s="128"/>
      <c r="C31" s="128"/>
      <c r="D31" s="128"/>
      <c r="E31" s="128"/>
      <c r="F31" s="128"/>
      <c r="G31" s="128"/>
      <c r="H31" s="97" t="s">
        <v>310</v>
      </c>
      <c r="I31" s="143" t="s">
        <v>302</v>
      </c>
      <c r="J31" s="153">
        <v>2400</v>
      </c>
      <c r="K31" s="250">
        <v>557</v>
      </c>
      <c r="L31" s="250">
        <v>558</v>
      </c>
      <c r="M31" s="250">
        <v>558</v>
      </c>
      <c r="N31" s="60"/>
      <c r="O31" s="60"/>
      <c r="P31" s="60"/>
      <c r="Q31" s="60"/>
      <c r="R31" s="60"/>
      <c r="S31" s="60"/>
      <c r="T31" s="60"/>
      <c r="U31" s="61"/>
      <c r="V31" s="61"/>
      <c r="W31" s="126"/>
      <c r="X31" s="63"/>
      <c r="Y31" s="58"/>
    </row>
    <row r="32" spans="1:25" s="59" customFormat="1" ht="30" customHeight="1">
      <c r="A32" s="127" t="s">
        <v>311</v>
      </c>
      <c r="B32" s="128" t="s">
        <v>304</v>
      </c>
      <c r="C32" s="128" t="s">
        <v>312</v>
      </c>
      <c r="D32" s="128" t="s">
        <v>313</v>
      </c>
      <c r="E32" s="128" t="s">
        <v>255</v>
      </c>
      <c r="F32" s="128" t="s">
        <v>293</v>
      </c>
      <c r="G32" s="128" t="s">
        <v>300</v>
      </c>
      <c r="H32" s="115"/>
      <c r="I32" s="144"/>
      <c r="J32" s="155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61"/>
      <c r="W32" s="124"/>
      <c r="X32" s="35"/>
      <c r="Y32" s="58"/>
    </row>
    <row r="33" spans="1:25" s="59" customFormat="1" ht="30" customHeight="1">
      <c r="A33" s="127"/>
      <c r="B33" s="128"/>
      <c r="C33" s="128"/>
      <c r="D33" s="128"/>
      <c r="E33" s="128"/>
      <c r="F33" s="128"/>
      <c r="G33" s="128"/>
      <c r="H33" s="97" t="s">
        <v>314</v>
      </c>
      <c r="I33" s="130" t="s">
        <v>315</v>
      </c>
      <c r="J33" s="153">
        <v>420</v>
      </c>
      <c r="K33" s="46">
        <v>36</v>
      </c>
      <c r="L33" s="46">
        <v>37</v>
      </c>
      <c r="M33" s="46">
        <v>64</v>
      </c>
      <c r="N33" s="46">
        <v>44</v>
      </c>
      <c r="O33" s="46">
        <v>59</v>
      </c>
      <c r="P33" s="60"/>
      <c r="Q33" s="60"/>
      <c r="R33" s="60"/>
      <c r="S33" s="60"/>
      <c r="T33" s="60"/>
      <c r="U33" s="61"/>
      <c r="V33" s="61"/>
      <c r="W33" s="124"/>
      <c r="X33" s="35"/>
      <c r="Y33" s="58"/>
    </row>
    <row r="34" spans="1:25" s="59" customFormat="1" ht="30" customHeight="1">
      <c r="A34" s="127" t="s">
        <v>316</v>
      </c>
      <c r="B34" s="128" t="s">
        <v>304</v>
      </c>
      <c r="C34" s="128" t="s">
        <v>312</v>
      </c>
      <c r="D34" s="128" t="s">
        <v>317</v>
      </c>
      <c r="E34" s="128" t="s">
        <v>255</v>
      </c>
      <c r="F34" s="128" t="s">
        <v>293</v>
      </c>
      <c r="G34" s="128" t="s">
        <v>300</v>
      </c>
      <c r="H34" s="115"/>
      <c r="I34" s="144"/>
      <c r="J34" s="155"/>
      <c r="K34" s="46"/>
      <c r="L34" s="46"/>
      <c r="M34" s="46"/>
      <c r="N34" s="60"/>
      <c r="O34" s="60"/>
      <c r="P34" s="60"/>
      <c r="Q34" s="60"/>
      <c r="R34" s="60"/>
      <c r="S34" s="60"/>
      <c r="T34" s="60"/>
      <c r="U34" s="61"/>
      <c r="V34" s="61"/>
      <c r="W34" s="126"/>
      <c r="X34" s="63"/>
      <c r="Y34" s="58"/>
    </row>
    <row r="35" spans="1:25" s="59" customFormat="1" ht="30" customHeight="1">
      <c r="A35" s="127"/>
      <c r="B35" s="128"/>
      <c r="C35" s="128"/>
      <c r="D35" s="128"/>
      <c r="E35" s="128"/>
      <c r="F35" s="128"/>
      <c r="G35" s="128"/>
      <c r="H35" s="97" t="s">
        <v>318</v>
      </c>
      <c r="I35" s="143" t="s">
        <v>315</v>
      </c>
      <c r="J35" s="153">
        <v>80</v>
      </c>
      <c r="K35" s="46">
        <v>18</v>
      </c>
      <c r="L35" s="46">
        <v>16</v>
      </c>
      <c r="M35" s="46">
        <v>12</v>
      </c>
      <c r="N35" s="46">
        <v>21</v>
      </c>
      <c r="O35" s="46">
        <v>9</v>
      </c>
      <c r="P35" s="60"/>
      <c r="Q35" s="60"/>
      <c r="R35" s="60"/>
      <c r="S35" s="60"/>
      <c r="T35" s="60"/>
      <c r="U35" s="61"/>
      <c r="V35" s="61"/>
      <c r="W35" s="126"/>
      <c r="X35" s="63"/>
      <c r="Y35" s="58"/>
    </row>
    <row r="36" spans="1:25" s="59" customFormat="1" ht="30" customHeight="1">
      <c r="A36" s="127" t="s">
        <v>319</v>
      </c>
      <c r="B36" s="128" t="s">
        <v>320</v>
      </c>
      <c r="C36" s="128" t="s">
        <v>321</v>
      </c>
      <c r="D36" s="128" t="s">
        <v>322</v>
      </c>
      <c r="E36" s="128" t="s">
        <v>255</v>
      </c>
      <c r="F36" s="128" t="s">
        <v>293</v>
      </c>
      <c r="G36" s="128" t="s">
        <v>294</v>
      </c>
      <c r="H36" s="115"/>
      <c r="I36" s="144"/>
      <c r="J36" s="155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61"/>
      <c r="W36" s="124"/>
      <c r="X36" s="35"/>
      <c r="Y36" s="58"/>
    </row>
    <row r="37" spans="1:25" s="59" customFormat="1" ht="48" customHeight="1">
      <c r="A37" s="127"/>
      <c r="B37" s="128"/>
      <c r="C37" s="128"/>
      <c r="D37" s="128"/>
      <c r="E37" s="128"/>
      <c r="F37" s="128"/>
      <c r="G37" s="128"/>
      <c r="H37" s="97" t="s">
        <v>323</v>
      </c>
      <c r="I37" s="130" t="s">
        <v>324</v>
      </c>
      <c r="J37" s="153">
        <v>300</v>
      </c>
      <c r="K37" s="250">
        <v>16</v>
      </c>
      <c r="L37" s="250">
        <v>16</v>
      </c>
      <c r="M37" s="250">
        <v>19</v>
      </c>
      <c r="N37" s="46">
        <v>20</v>
      </c>
      <c r="O37" s="46">
        <v>26</v>
      </c>
      <c r="P37" s="60"/>
      <c r="Q37" s="60"/>
      <c r="R37" s="60"/>
      <c r="S37" s="60"/>
      <c r="T37" s="60"/>
      <c r="U37" s="61"/>
      <c r="V37" s="61"/>
      <c r="W37" s="124"/>
      <c r="X37" s="35"/>
      <c r="Y37" s="58"/>
    </row>
    <row r="38" spans="1:25" s="59" customFormat="1" ht="30" customHeight="1">
      <c r="A38" s="127" t="s">
        <v>325</v>
      </c>
      <c r="B38" s="128" t="s">
        <v>320</v>
      </c>
      <c r="C38" s="128" t="s">
        <v>326</v>
      </c>
      <c r="D38" s="128" t="s">
        <v>327</v>
      </c>
      <c r="E38" s="128" t="s">
        <v>255</v>
      </c>
      <c r="F38" s="128" t="s">
        <v>293</v>
      </c>
      <c r="G38" s="128" t="s">
        <v>300</v>
      </c>
      <c r="H38" s="115"/>
      <c r="I38" s="144"/>
      <c r="J38" s="155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61"/>
      <c r="W38" s="126"/>
      <c r="X38" s="66"/>
      <c r="Y38" s="58"/>
    </row>
    <row r="39" spans="1:25" s="59" customFormat="1" ht="50.25" customHeight="1">
      <c r="A39" s="127"/>
      <c r="B39" s="128"/>
      <c r="C39" s="128"/>
      <c r="D39" s="128"/>
      <c r="E39" s="128"/>
      <c r="F39" s="128"/>
      <c r="G39" s="128"/>
      <c r="H39" s="97" t="s">
        <v>328</v>
      </c>
      <c r="I39" s="130" t="s">
        <v>555</v>
      </c>
      <c r="J39" s="153">
        <v>100</v>
      </c>
      <c r="K39" s="46">
        <v>860</v>
      </c>
      <c r="L39" s="46">
        <v>976</v>
      </c>
      <c r="M39" s="46">
        <v>1070</v>
      </c>
      <c r="N39" s="46">
        <v>1162</v>
      </c>
      <c r="O39" s="46">
        <v>993</v>
      </c>
      <c r="P39" s="60"/>
      <c r="Q39" s="60"/>
      <c r="R39" s="60"/>
      <c r="S39" s="60"/>
      <c r="T39" s="60"/>
      <c r="U39" s="61"/>
      <c r="V39" s="61"/>
      <c r="W39" s="126"/>
      <c r="X39" s="66"/>
      <c r="Y39" s="58"/>
    </row>
    <row r="40" spans="1:25" s="59" customFormat="1" ht="30" customHeight="1">
      <c r="A40" s="127" t="s">
        <v>329</v>
      </c>
      <c r="B40" s="128" t="s">
        <v>320</v>
      </c>
      <c r="C40" s="128" t="s">
        <v>326</v>
      </c>
      <c r="D40" s="128" t="s">
        <v>330</v>
      </c>
      <c r="E40" s="128" t="s">
        <v>255</v>
      </c>
      <c r="F40" s="128" t="s">
        <v>293</v>
      </c>
      <c r="G40" s="128" t="s">
        <v>300</v>
      </c>
      <c r="H40" s="115"/>
      <c r="I40" s="144"/>
      <c r="J40" s="155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47"/>
      <c r="W40" s="124"/>
      <c r="X40" s="35"/>
      <c r="Y40" s="58"/>
    </row>
    <row r="41" spans="1:25" s="59" customFormat="1" ht="54.75" customHeight="1">
      <c r="A41" s="127"/>
      <c r="B41" s="128"/>
      <c r="C41" s="128"/>
      <c r="D41" s="128"/>
      <c r="E41" s="128"/>
      <c r="F41" s="128"/>
      <c r="G41" s="128"/>
      <c r="H41" s="97" t="s">
        <v>331</v>
      </c>
      <c r="I41" s="130" t="s">
        <v>555</v>
      </c>
      <c r="J41" s="153">
        <v>80</v>
      </c>
      <c r="K41" s="46">
        <v>9</v>
      </c>
      <c r="L41" s="46">
        <v>8</v>
      </c>
      <c r="M41" s="46">
        <v>10</v>
      </c>
      <c r="N41" s="46">
        <v>5</v>
      </c>
      <c r="O41" s="46">
        <v>7</v>
      </c>
      <c r="P41" s="46"/>
      <c r="Q41" s="46"/>
      <c r="R41" s="46"/>
      <c r="S41" s="46"/>
      <c r="T41" s="46"/>
      <c r="U41" s="47"/>
      <c r="V41" s="47"/>
      <c r="W41" s="124"/>
      <c r="X41" s="35"/>
      <c r="Y41" s="58"/>
    </row>
    <row r="42" spans="1:25" s="59" customFormat="1" ht="30" customHeight="1">
      <c r="A42" s="127" t="s">
        <v>332</v>
      </c>
      <c r="B42" s="128" t="s">
        <v>320</v>
      </c>
      <c r="C42" s="128" t="s">
        <v>333</v>
      </c>
      <c r="D42" s="128" t="s">
        <v>334</v>
      </c>
      <c r="E42" s="128" t="s">
        <v>255</v>
      </c>
      <c r="F42" s="128" t="s">
        <v>293</v>
      </c>
      <c r="G42" s="128" t="s">
        <v>300</v>
      </c>
      <c r="H42" s="115"/>
      <c r="I42" s="144"/>
      <c r="J42" s="155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61"/>
      <c r="W42" s="126"/>
      <c r="X42" s="63"/>
      <c r="Y42" s="58"/>
    </row>
    <row r="43" spans="1:25" s="59" customFormat="1" ht="64.5" customHeight="1">
      <c r="A43" s="127"/>
      <c r="B43" s="128"/>
      <c r="C43" s="128"/>
      <c r="D43" s="128"/>
      <c r="E43" s="128"/>
      <c r="F43" s="128"/>
      <c r="G43" s="128"/>
      <c r="H43" s="97" t="s">
        <v>335</v>
      </c>
      <c r="I43" s="130" t="s">
        <v>324</v>
      </c>
      <c r="J43" s="153">
        <v>100</v>
      </c>
      <c r="K43" s="46">
        <v>33</v>
      </c>
      <c r="L43" s="46">
        <v>41</v>
      </c>
      <c r="M43" s="46">
        <v>30</v>
      </c>
      <c r="N43" s="46">
        <v>38</v>
      </c>
      <c r="O43" s="46">
        <v>50</v>
      </c>
      <c r="P43" s="60"/>
      <c r="Q43" s="60"/>
      <c r="R43" s="60"/>
      <c r="S43" s="60"/>
      <c r="T43" s="60"/>
      <c r="U43" s="61"/>
      <c r="V43" s="61"/>
      <c r="W43" s="126"/>
      <c r="X43" s="63"/>
      <c r="Y43" s="58"/>
    </row>
    <row r="44" spans="1:25" s="59" customFormat="1" ht="30" customHeight="1">
      <c r="A44" s="127" t="s">
        <v>336</v>
      </c>
      <c r="B44" s="128" t="s">
        <v>320</v>
      </c>
      <c r="C44" s="128" t="s">
        <v>333</v>
      </c>
      <c r="D44" s="128" t="s">
        <v>337</v>
      </c>
      <c r="E44" s="128" t="s">
        <v>255</v>
      </c>
      <c r="F44" s="128" t="s">
        <v>293</v>
      </c>
      <c r="G44" s="128" t="s">
        <v>300</v>
      </c>
      <c r="H44" s="115"/>
      <c r="I44" s="144"/>
      <c r="J44" s="15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7"/>
      <c r="V44" s="47"/>
      <c r="W44" s="124"/>
      <c r="X44" s="35"/>
      <c r="Y44" s="58"/>
    </row>
    <row r="45" spans="1:25" s="59" customFormat="1" ht="60" customHeight="1">
      <c r="A45" s="127"/>
      <c r="B45" s="128"/>
      <c r="C45" s="128"/>
      <c r="D45" s="128"/>
      <c r="E45" s="128"/>
      <c r="F45" s="128"/>
      <c r="G45" s="128"/>
      <c r="H45" s="97" t="s">
        <v>338</v>
      </c>
      <c r="I45" s="130" t="s">
        <v>557</v>
      </c>
      <c r="J45" s="153">
        <v>30</v>
      </c>
      <c r="K45" s="46">
        <v>3</v>
      </c>
      <c r="L45" s="46">
        <v>3</v>
      </c>
      <c r="M45" s="46">
        <v>1</v>
      </c>
      <c r="N45" s="46">
        <v>1</v>
      </c>
      <c r="O45" s="46">
        <v>2</v>
      </c>
      <c r="P45" s="46"/>
      <c r="Q45" s="46"/>
      <c r="R45" s="46"/>
      <c r="S45" s="46"/>
      <c r="T45" s="46"/>
      <c r="U45" s="47"/>
      <c r="V45" s="47"/>
      <c r="W45" s="124"/>
      <c r="X45" s="35"/>
      <c r="Y45" s="58"/>
    </row>
    <row r="46" spans="1:25" s="59" customFormat="1" ht="30" customHeight="1">
      <c r="A46" s="127" t="s">
        <v>339</v>
      </c>
      <c r="B46" s="128" t="s">
        <v>320</v>
      </c>
      <c r="C46" s="128" t="s">
        <v>340</v>
      </c>
      <c r="D46" s="128" t="s">
        <v>341</v>
      </c>
      <c r="E46" s="128" t="s">
        <v>255</v>
      </c>
      <c r="F46" s="128" t="s">
        <v>293</v>
      </c>
      <c r="G46" s="128" t="s">
        <v>300</v>
      </c>
      <c r="H46" s="115"/>
      <c r="I46" s="144"/>
      <c r="J46" s="155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1"/>
      <c r="V46" s="61"/>
      <c r="W46" s="126"/>
      <c r="X46" s="63"/>
      <c r="Y46" s="58"/>
    </row>
    <row r="47" spans="1:25" s="59" customFormat="1" ht="50.25" customHeight="1">
      <c r="A47" s="127"/>
      <c r="B47" s="128"/>
      <c r="C47" s="128"/>
      <c r="D47" s="128"/>
      <c r="E47" s="128"/>
      <c r="F47" s="128"/>
      <c r="G47" s="128"/>
      <c r="H47" s="97" t="s">
        <v>342</v>
      </c>
      <c r="I47" s="130" t="s">
        <v>556</v>
      </c>
      <c r="J47" s="153">
        <v>1050</v>
      </c>
      <c r="K47" s="46">
        <v>802</v>
      </c>
      <c r="L47" s="46">
        <v>878</v>
      </c>
      <c r="M47" s="46">
        <v>970</v>
      </c>
      <c r="N47" s="46">
        <v>987</v>
      </c>
      <c r="O47" s="46">
        <v>920</v>
      </c>
      <c r="P47" s="60"/>
      <c r="Q47" s="60"/>
      <c r="R47" s="60"/>
      <c r="S47" s="60"/>
      <c r="T47" s="60"/>
      <c r="U47" s="61"/>
      <c r="V47" s="61"/>
      <c r="W47" s="126"/>
      <c r="X47" s="63"/>
      <c r="Y47" s="58"/>
    </row>
    <row r="48" spans="1:25" s="59" customFormat="1" ht="33.75" customHeight="1">
      <c r="A48" s="127" t="s">
        <v>343</v>
      </c>
      <c r="B48" s="128" t="s">
        <v>320</v>
      </c>
      <c r="C48" s="128" t="s">
        <v>340</v>
      </c>
      <c r="D48" s="128" t="s">
        <v>344</v>
      </c>
      <c r="E48" s="128" t="s">
        <v>255</v>
      </c>
      <c r="F48" s="128" t="s">
        <v>293</v>
      </c>
      <c r="G48" s="128" t="s">
        <v>300</v>
      </c>
      <c r="H48" s="115"/>
      <c r="I48" s="144"/>
      <c r="J48" s="155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  <c r="V48" s="61"/>
      <c r="W48" s="124"/>
      <c r="X48" s="35"/>
      <c r="Y48" s="58"/>
    </row>
    <row r="49" spans="1:25" s="59" customFormat="1" ht="33.75" customHeight="1">
      <c r="A49" s="127"/>
      <c r="B49" s="128"/>
      <c r="C49" s="128"/>
      <c r="D49" s="128"/>
      <c r="E49" s="128"/>
      <c r="F49" s="128"/>
      <c r="G49" s="128"/>
      <c r="H49" s="97" t="s">
        <v>345</v>
      </c>
      <c r="I49" s="130" t="s">
        <v>557</v>
      </c>
      <c r="J49" s="153">
        <v>42</v>
      </c>
      <c r="K49" s="46">
        <v>15</v>
      </c>
      <c r="L49" s="46">
        <v>9</v>
      </c>
      <c r="M49" s="46">
        <v>16</v>
      </c>
      <c r="N49" s="46">
        <v>19</v>
      </c>
      <c r="O49" s="46">
        <v>19</v>
      </c>
      <c r="P49" s="60"/>
      <c r="Q49" s="60"/>
      <c r="R49" s="60"/>
      <c r="S49" s="60"/>
      <c r="T49" s="60"/>
      <c r="U49" s="61"/>
      <c r="V49" s="61"/>
      <c r="W49" s="124"/>
      <c r="X49" s="35"/>
      <c r="Y49" s="58"/>
    </row>
    <row r="50" spans="1:25" s="37" customFormat="1" ht="30" customHeight="1">
      <c r="A50" s="127" t="s">
        <v>346</v>
      </c>
      <c r="B50" s="128" t="s">
        <v>320</v>
      </c>
      <c r="C50" s="128" t="s">
        <v>340</v>
      </c>
      <c r="D50" s="128" t="s">
        <v>347</v>
      </c>
      <c r="E50" s="128" t="s">
        <v>255</v>
      </c>
      <c r="F50" s="128" t="s">
        <v>293</v>
      </c>
      <c r="G50" s="128" t="s">
        <v>300</v>
      </c>
      <c r="H50" s="115"/>
      <c r="I50" s="140"/>
      <c r="J50" s="154"/>
      <c r="K50" s="69"/>
      <c r="L50" s="69"/>
      <c r="M50" s="69"/>
      <c r="N50" s="33"/>
      <c r="O50" s="33"/>
      <c r="P50" s="33"/>
      <c r="Q50" s="33"/>
      <c r="R50" s="33"/>
      <c r="S50" s="33"/>
      <c r="T50" s="69"/>
      <c r="U50" s="33"/>
      <c r="V50" s="33"/>
      <c r="W50" s="124"/>
      <c r="X50" s="35"/>
      <c r="Y50" s="36"/>
    </row>
    <row r="51" spans="1:25" s="37" customFormat="1" ht="30" customHeight="1">
      <c r="A51" s="127"/>
      <c r="B51" s="128"/>
      <c r="C51" s="128"/>
      <c r="D51" s="128"/>
      <c r="E51" s="128"/>
      <c r="F51" s="128"/>
      <c r="G51" s="128"/>
      <c r="H51" s="131" t="s">
        <v>348</v>
      </c>
      <c r="I51" s="141" t="s">
        <v>349</v>
      </c>
      <c r="J51" s="153">
        <v>25</v>
      </c>
      <c r="K51" s="69">
        <v>271</v>
      </c>
      <c r="L51" s="69">
        <v>197</v>
      </c>
      <c r="M51" s="69">
        <v>359</v>
      </c>
      <c r="N51" s="33">
        <v>411</v>
      </c>
      <c r="O51" s="33">
        <v>381</v>
      </c>
      <c r="P51" s="33"/>
      <c r="Q51" s="33"/>
      <c r="R51" s="33"/>
      <c r="S51" s="33"/>
      <c r="T51" s="69"/>
      <c r="U51" s="33"/>
      <c r="V51" s="33"/>
      <c r="W51" s="124"/>
      <c r="X51" s="35"/>
      <c r="Y51" s="36"/>
    </row>
    <row r="52" spans="1:25" s="37" customFormat="1" ht="30" customHeight="1">
      <c r="A52" s="127" t="s">
        <v>350</v>
      </c>
      <c r="B52" s="128" t="s">
        <v>320</v>
      </c>
      <c r="C52" s="128" t="s">
        <v>351</v>
      </c>
      <c r="D52" s="128" t="s">
        <v>352</v>
      </c>
      <c r="E52" s="128" t="s">
        <v>255</v>
      </c>
      <c r="F52" s="128" t="s">
        <v>293</v>
      </c>
      <c r="G52" s="128" t="s">
        <v>300</v>
      </c>
      <c r="H52" s="115"/>
      <c r="I52" s="140"/>
      <c r="J52" s="154"/>
      <c r="K52" s="69"/>
      <c r="L52" s="69"/>
      <c r="M52" s="69"/>
      <c r="N52" s="69"/>
      <c r="O52" s="69"/>
      <c r="P52" s="33"/>
      <c r="Q52" s="33"/>
      <c r="R52" s="33"/>
      <c r="S52" s="33"/>
      <c r="T52" s="69"/>
      <c r="U52" s="33"/>
      <c r="V52" s="33"/>
      <c r="W52" s="124"/>
      <c r="X52" s="35"/>
      <c r="Y52" s="36"/>
    </row>
    <row r="53" spans="1:25" s="37" customFormat="1" ht="37.5" customHeight="1">
      <c r="A53" s="127"/>
      <c r="B53" s="128"/>
      <c r="C53" s="128"/>
      <c r="D53" s="128"/>
      <c r="E53" s="128"/>
      <c r="F53" s="128"/>
      <c r="G53" s="128"/>
      <c r="H53" s="97" t="s">
        <v>353</v>
      </c>
      <c r="I53" s="141" t="s">
        <v>324</v>
      </c>
      <c r="J53" s="153">
        <v>12</v>
      </c>
      <c r="K53" s="69">
        <v>45</v>
      </c>
      <c r="L53" s="69">
        <v>45</v>
      </c>
      <c r="M53" s="69">
        <v>45</v>
      </c>
      <c r="N53" s="69">
        <v>46</v>
      </c>
      <c r="O53" s="69">
        <v>47</v>
      </c>
      <c r="P53" s="33">
        <v>45</v>
      </c>
      <c r="Q53" s="33"/>
      <c r="R53" s="33"/>
      <c r="S53" s="33"/>
      <c r="T53" s="69"/>
      <c r="U53" s="33"/>
      <c r="V53" s="33"/>
      <c r="W53" s="124"/>
      <c r="X53" s="35"/>
      <c r="Y53" s="36"/>
    </row>
    <row r="54" spans="1:25" s="37" customFormat="1" ht="30" customHeight="1">
      <c r="A54" s="127" t="s">
        <v>354</v>
      </c>
      <c r="B54" s="128" t="s">
        <v>355</v>
      </c>
      <c r="C54" s="128" t="s">
        <v>356</v>
      </c>
      <c r="D54" s="128" t="s">
        <v>357</v>
      </c>
      <c r="E54" s="128" t="s">
        <v>255</v>
      </c>
      <c r="F54" s="128" t="s">
        <v>358</v>
      </c>
      <c r="G54" s="128" t="s">
        <v>359</v>
      </c>
      <c r="H54" s="115"/>
      <c r="I54" s="140"/>
      <c r="J54" s="154"/>
      <c r="K54" s="69"/>
      <c r="L54" s="69"/>
      <c r="M54" s="69"/>
      <c r="N54" s="33"/>
      <c r="O54" s="33"/>
      <c r="P54" s="33"/>
      <c r="Q54" s="33"/>
      <c r="R54" s="33"/>
      <c r="S54" s="33"/>
      <c r="T54" s="69"/>
      <c r="U54" s="33"/>
      <c r="V54" s="33"/>
      <c r="W54" s="124"/>
      <c r="X54" s="35"/>
      <c r="Y54" s="36"/>
    </row>
    <row r="55" spans="1:25" s="37" customFormat="1" ht="30" customHeight="1">
      <c r="A55" s="127"/>
      <c r="B55" s="128"/>
      <c r="C55" s="128"/>
      <c r="D55" s="128"/>
      <c r="E55" s="128"/>
      <c r="F55" s="128"/>
      <c r="G55" s="128"/>
      <c r="H55" s="129" t="s">
        <v>360</v>
      </c>
      <c r="I55" s="141" t="s">
        <v>361</v>
      </c>
      <c r="J55" s="153">
        <v>20</v>
      </c>
      <c r="K55" s="69"/>
      <c r="L55" s="69"/>
      <c r="M55" s="69"/>
      <c r="N55" s="33"/>
      <c r="O55" s="33"/>
      <c r="P55" s="33"/>
      <c r="Q55" s="33"/>
      <c r="R55" s="33"/>
      <c r="S55" s="33"/>
      <c r="T55" s="69"/>
      <c r="U55" s="33"/>
      <c r="V55" s="33"/>
      <c r="W55" s="124"/>
      <c r="X55" s="35"/>
      <c r="Y55" s="36"/>
    </row>
    <row r="56" spans="1:25" s="37" customFormat="1" ht="30" customHeight="1">
      <c r="A56" s="127" t="s">
        <v>362</v>
      </c>
      <c r="B56" s="128" t="s">
        <v>355</v>
      </c>
      <c r="C56" s="128" t="s">
        <v>356</v>
      </c>
      <c r="D56" s="128" t="s">
        <v>363</v>
      </c>
      <c r="E56" s="128" t="s">
        <v>255</v>
      </c>
      <c r="F56" s="128" t="s">
        <v>364</v>
      </c>
      <c r="G56" s="128" t="s">
        <v>365</v>
      </c>
      <c r="H56" s="115"/>
      <c r="I56" s="140"/>
      <c r="J56" s="154"/>
      <c r="K56" s="69"/>
      <c r="L56" s="69"/>
      <c r="M56" s="69"/>
      <c r="N56" s="33"/>
      <c r="O56" s="33"/>
      <c r="P56" s="33"/>
      <c r="Q56" s="33"/>
      <c r="R56" s="33"/>
      <c r="S56" s="33"/>
      <c r="T56" s="69"/>
      <c r="U56" s="33"/>
      <c r="V56" s="33"/>
      <c r="W56" s="124"/>
      <c r="X56" s="35"/>
      <c r="Y56" s="36"/>
    </row>
    <row r="57" spans="1:25" s="37" customFormat="1" ht="30" customHeight="1">
      <c r="A57" s="127"/>
      <c r="B57" s="128"/>
      <c r="C57" s="128"/>
      <c r="D57" s="128"/>
      <c r="E57" s="128"/>
      <c r="F57" s="128"/>
      <c r="G57" s="128"/>
      <c r="H57" s="129" t="s">
        <v>366</v>
      </c>
      <c r="I57" s="141" t="s">
        <v>361</v>
      </c>
      <c r="J57" s="153">
        <v>12</v>
      </c>
      <c r="K57" s="69">
        <v>1</v>
      </c>
      <c r="L57" s="69">
        <v>1</v>
      </c>
      <c r="M57" s="69">
        <v>1</v>
      </c>
      <c r="N57" s="33">
        <v>1</v>
      </c>
      <c r="O57" s="33">
        <v>1</v>
      </c>
      <c r="P57" s="33">
        <v>1</v>
      </c>
      <c r="Q57" s="33">
        <v>1</v>
      </c>
      <c r="R57" s="33">
        <v>1</v>
      </c>
      <c r="S57" s="33">
        <v>1</v>
      </c>
      <c r="T57" s="69">
        <v>1</v>
      </c>
      <c r="U57" s="33">
        <v>1</v>
      </c>
      <c r="V57" s="33">
        <v>1</v>
      </c>
      <c r="W57" s="124"/>
      <c r="X57" s="35"/>
      <c r="Y57" s="36"/>
    </row>
    <row r="58" spans="1:25" s="37" customFormat="1" ht="30" customHeight="1">
      <c r="A58" s="127" t="s">
        <v>367</v>
      </c>
      <c r="B58" s="128" t="s">
        <v>355</v>
      </c>
      <c r="C58" s="128" t="s">
        <v>356</v>
      </c>
      <c r="D58" s="128" t="s">
        <v>368</v>
      </c>
      <c r="E58" s="128" t="s">
        <v>255</v>
      </c>
      <c r="F58" s="128" t="s">
        <v>364</v>
      </c>
      <c r="G58" s="128" t="s">
        <v>369</v>
      </c>
      <c r="H58" s="115"/>
      <c r="I58" s="140"/>
      <c r="J58" s="154"/>
      <c r="K58" s="69"/>
      <c r="L58" s="69"/>
      <c r="M58" s="69"/>
      <c r="N58" s="33"/>
      <c r="O58" s="33"/>
      <c r="P58" s="33"/>
      <c r="Q58" s="33"/>
      <c r="R58" s="33"/>
      <c r="S58" s="33"/>
      <c r="T58" s="69"/>
      <c r="U58" s="33"/>
      <c r="V58" s="33"/>
      <c r="W58" s="124"/>
      <c r="X58" s="35"/>
      <c r="Y58" s="36"/>
    </row>
    <row r="59" spans="1:25" s="37" customFormat="1" ht="30" customHeight="1">
      <c r="A59" s="127"/>
      <c r="B59" s="128"/>
      <c r="C59" s="128"/>
      <c r="D59" s="128"/>
      <c r="E59" s="128"/>
      <c r="F59" s="128"/>
      <c r="G59" s="128"/>
      <c r="H59" s="129" t="s">
        <v>370</v>
      </c>
      <c r="I59" s="141" t="s">
        <v>371</v>
      </c>
      <c r="J59" s="153">
        <v>900</v>
      </c>
      <c r="K59" s="69">
        <v>0</v>
      </c>
      <c r="L59" s="69">
        <v>0</v>
      </c>
      <c r="M59" s="69"/>
      <c r="N59" s="33"/>
      <c r="O59" s="33"/>
      <c r="P59" s="33"/>
      <c r="Q59" s="33"/>
      <c r="R59" s="33"/>
      <c r="S59" s="33"/>
      <c r="T59" s="69"/>
      <c r="U59" s="33"/>
      <c r="V59" s="33"/>
      <c r="W59" s="124"/>
      <c r="X59" s="35"/>
      <c r="Y59" s="36"/>
    </row>
    <row r="60" spans="1:25" s="37" customFormat="1" ht="30" customHeight="1">
      <c r="A60" s="127" t="s">
        <v>372</v>
      </c>
      <c r="B60" s="128" t="s">
        <v>355</v>
      </c>
      <c r="C60" s="128" t="s">
        <v>356</v>
      </c>
      <c r="D60" s="128" t="s">
        <v>373</v>
      </c>
      <c r="E60" s="128" t="s">
        <v>255</v>
      </c>
      <c r="F60" s="128" t="s">
        <v>364</v>
      </c>
      <c r="G60" s="128" t="s">
        <v>374</v>
      </c>
      <c r="H60" s="115"/>
      <c r="I60" s="140"/>
      <c r="J60" s="154"/>
      <c r="K60" s="69"/>
      <c r="L60" s="69"/>
      <c r="M60" s="69"/>
      <c r="N60" s="33"/>
      <c r="O60" s="33"/>
      <c r="P60" s="33"/>
      <c r="Q60" s="33"/>
      <c r="R60" s="33"/>
      <c r="S60" s="33"/>
      <c r="T60" s="69"/>
      <c r="U60" s="33"/>
      <c r="V60" s="33"/>
      <c r="W60" s="124"/>
      <c r="X60" s="35"/>
      <c r="Y60" s="36"/>
    </row>
    <row r="61" spans="1:25" s="37" customFormat="1" ht="30" customHeight="1">
      <c r="A61" s="127"/>
      <c r="B61" s="128"/>
      <c r="C61" s="128"/>
      <c r="D61" s="128"/>
      <c r="E61" s="128"/>
      <c r="F61" s="128"/>
      <c r="G61" s="128"/>
      <c r="H61" s="129" t="s">
        <v>375</v>
      </c>
      <c r="I61" s="141" t="s">
        <v>361</v>
      </c>
      <c r="J61" s="153">
        <v>27</v>
      </c>
      <c r="K61" s="69">
        <v>2</v>
      </c>
      <c r="L61" s="69">
        <v>2</v>
      </c>
      <c r="M61" s="69">
        <v>2</v>
      </c>
      <c r="N61" s="33">
        <v>2</v>
      </c>
      <c r="O61" s="33">
        <v>2</v>
      </c>
      <c r="P61" s="33">
        <v>2</v>
      </c>
      <c r="Q61" s="33">
        <v>2</v>
      </c>
      <c r="R61" s="33">
        <v>2</v>
      </c>
      <c r="S61" s="33">
        <v>2</v>
      </c>
      <c r="T61" s="69">
        <v>2</v>
      </c>
      <c r="U61" s="33">
        <v>2</v>
      </c>
      <c r="V61" s="33">
        <v>2</v>
      </c>
      <c r="W61" s="124"/>
      <c r="X61" s="35"/>
      <c r="Y61" s="36"/>
    </row>
    <row r="62" spans="1:25" s="37" customFormat="1" ht="30" customHeight="1">
      <c r="A62" s="127" t="s">
        <v>376</v>
      </c>
      <c r="B62" s="128" t="s">
        <v>377</v>
      </c>
      <c r="C62" s="128" t="s">
        <v>356</v>
      </c>
      <c r="D62" s="128" t="s">
        <v>378</v>
      </c>
      <c r="E62" s="128" t="s">
        <v>255</v>
      </c>
      <c r="F62" s="128" t="s">
        <v>293</v>
      </c>
      <c r="G62" s="128" t="s">
        <v>300</v>
      </c>
      <c r="H62" s="115"/>
      <c r="I62" s="140"/>
      <c r="J62" s="154"/>
      <c r="K62" s="69"/>
      <c r="L62" s="69"/>
      <c r="M62" s="69"/>
      <c r="N62" s="33"/>
      <c r="O62" s="33"/>
      <c r="P62" s="33"/>
      <c r="Q62" s="33"/>
      <c r="R62" s="33"/>
      <c r="S62" s="33"/>
      <c r="T62" s="69"/>
      <c r="U62" s="33"/>
      <c r="V62" s="33"/>
      <c r="W62" s="124"/>
      <c r="X62" s="35"/>
      <c r="Y62" s="36"/>
    </row>
    <row r="63" spans="1:25" s="37" customFormat="1" ht="30" customHeight="1">
      <c r="A63" s="127"/>
      <c r="B63" s="128"/>
      <c r="C63" s="128"/>
      <c r="D63" s="128"/>
      <c r="E63" s="128"/>
      <c r="F63" s="128"/>
      <c r="G63" s="128"/>
      <c r="H63" s="248" t="s">
        <v>379</v>
      </c>
      <c r="I63" s="141" t="s">
        <v>302</v>
      </c>
      <c r="J63" s="153">
        <v>6300</v>
      </c>
      <c r="K63" s="69"/>
      <c r="L63" s="69"/>
      <c r="M63" s="69"/>
      <c r="N63" s="33"/>
      <c r="O63" s="33"/>
      <c r="P63" s="33"/>
      <c r="Q63" s="33"/>
      <c r="R63" s="33"/>
      <c r="S63" s="33"/>
      <c r="T63" s="69"/>
      <c r="U63" s="33"/>
      <c r="V63" s="33"/>
      <c r="W63" s="124"/>
      <c r="X63" s="35"/>
      <c r="Y63" s="36"/>
    </row>
    <row r="64" spans="1:25" s="59" customFormat="1" ht="16.5">
      <c r="A64" s="127"/>
      <c r="B64" s="128"/>
      <c r="C64" s="128"/>
      <c r="D64" s="128"/>
      <c r="E64" s="128"/>
      <c r="F64" s="128"/>
      <c r="G64" s="128"/>
      <c r="H64" s="80" t="s">
        <v>530</v>
      </c>
      <c r="I64" s="130"/>
      <c r="J64" s="153"/>
      <c r="K64" s="46">
        <v>1932</v>
      </c>
      <c r="L64" s="46">
        <v>2029</v>
      </c>
      <c r="M64" s="46">
        <v>2065</v>
      </c>
      <c r="N64" s="46">
        <v>2012</v>
      </c>
      <c r="O64" s="46">
        <v>2059</v>
      </c>
      <c r="P64" s="46"/>
      <c r="Q64" s="46"/>
      <c r="R64" s="46"/>
      <c r="S64" s="46"/>
      <c r="T64" s="46"/>
      <c r="U64" s="47"/>
      <c r="V64" s="47"/>
      <c r="W64" s="125"/>
      <c r="X64" s="35"/>
      <c r="Y64" s="58"/>
    </row>
    <row r="65" spans="1:25" s="59" customFormat="1" ht="16.5">
      <c r="A65" s="127"/>
      <c r="B65" s="128"/>
      <c r="C65" s="128"/>
      <c r="D65" s="128"/>
      <c r="E65" s="128"/>
      <c r="F65" s="128"/>
      <c r="G65" s="128"/>
      <c r="H65" s="80" t="s">
        <v>531</v>
      </c>
      <c r="I65" s="130"/>
      <c r="J65" s="153"/>
      <c r="K65" s="46">
        <v>132</v>
      </c>
      <c r="L65" s="46">
        <v>165</v>
      </c>
      <c r="M65" s="46">
        <v>144</v>
      </c>
      <c r="N65" s="46">
        <v>140</v>
      </c>
      <c r="O65" s="46">
        <v>180</v>
      </c>
      <c r="P65" s="46"/>
      <c r="Q65" s="46"/>
      <c r="R65" s="46"/>
      <c r="S65" s="46"/>
      <c r="T65" s="46"/>
      <c r="U65" s="47"/>
      <c r="V65" s="47"/>
      <c r="W65" s="125"/>
      <c r="X65" s="35"/>
      <c r="Y65" s="58"/>
    </row>
    <row r="66" spans="1:25" s="59" customFormat="1" ht="16.5">
      <c r="A66" s="127"/>
      <c r="B66" s="128"/>
      <c r="C66" s="128"/>
      <c r="D66" s="128"/>
      <c r="E66" s="128"/>
      <c r="F66" s="128"/>
      <c r="G66" s="128"/>
      <c r="H66" s="80" t="s">
        <v>532</v>
      </c>
      <c r="I66" s="130"/>
      <c r="J66" s="153"/>
      <c r="K66" s="46">
        <v>363</v>
      </c>
      <c r="L66" s="46">
        <v>337</v>
      </c>
      <c r="M66" s="46">
        <v>376</v>
      </c>
      <c r="N66" s="46">
        <v>391</v>
      </c>
      <c r="O66" s="46">
        <v>385</v>
      </c>
      <c r="P66" s="46"/>
      <c r="Q66" s="46"/>
      <c r="R66" s="46"/>
      <c r="S66" s="46"/>
      <c r="T66" s="46"/>
      <c r="U66" s="47"/>
      <c r="V66" s="47"/>
      <c r="W66" s="125"/>
      <c r="X66" s="35"/>
      <c r="Y66" s="58"/>
    </row>
    <row r="67" spans="1:25" s="59" customFormat="1" ht="16.5">
      <c r="A67" s="127"/>
      <c r="B67" s="128"/>
      <c r="C67" s="128"/>
      <c r="D67" s="128"/>
      <c r="E67" s="128"/>
      <c r="F67" s="128"/>
      <c r="G67" s="128"/>
      <c r="H67" s="80" t="s">
        <v>125</v>
      </c>
      <c r="I67" s="130"/>
      <c r="J67" s="153"/>
      <c r="K67" s="46">
        <v>343</v>
      </c>
      <c r="L67" s="46">
        <v>260</v>
      </c>
      <c r="M67" s="46">
        <v>296</v>
      </c>
      <c r="N67" s="46">
        <v>423</v>
      </c>
      <c r="O67" s="46">
        <v>363</v>
      </c>
      <c r="P67" s="46"/>
      <c r="Q67" s="46"/>
      <c r="R67" s="46"/>
      <c r="S67" s="46"/>
      <c r="T67" s="46"/>
      <c r="U67" s="47"/>
      <c r="V67" s="47"/>
      <c r="W67" s="125"/>
      <c r="X67" s="35"/>
      <c r="Y67" s="58"/>
    </row>
    <row r="68" spans="1:25" s="59" customFormat="1" ht="16.5">
      <c r="A68" s="127"/>
      <c r="B68" s="128"/>
      <c r="C68" s="128"/>
      <c r="D68" s="128"/>
      <c r="E68" s="128"/>
      <c r="F68" s="128"/>
      <c r="G68" s="128"/>
      <c r="H68" s="27" t="s">
        <v>533</v>
      </c>
      <c r="I68" s="128"/>
      <c r="J68" s="153"/>
      <c r="K68" s="46">
        <v>379</v>
      </c>
      <c r="L68" s="46">
        <v>325</v>
      </c>
      <c r="M68" s="46">
        <v>336</v>
      </c>
      <c r="N68" s="46">
        <v>499</v>
      </c>
      <c r="O68" s="46">
        <v>499</v>
      </c>
      <c r="P68" s="46">
        <v>428</v>
      </c>
      <c r="Q68" s="46">
        <v>391</v>
      </c>
      <c r="R68" s="46"/>
      <c r="S68" s="46"/>
      <c r="T68" s="46"/>
      <c r="U68" s="47"/>
      <c r="V68" s="47"/>
      <c r="W68" s="125"/>
      <c r="X68" s="35"/>
      <c r="Y68" s="58"/>
    </row>
    <row r="69" spans="1:25" s="59" customFormat="1" ht="16.5">
      <c r="A69" s="127"/>
      <c r="B69" s="128"/>
      <c r="C69" s="128"/>
      <c r="D69" s="128"/>
      <c r="E69" s="128"/>
      <c r="F69" s="128"/>
      <c r="G69" s="128"/>
      <c r="H69" s="27" t="s">
        <v>534</v>
      </c>
      <c r="I69" s="128"/>
      <c r="J69" s="153"/>
      <c r="K69" s="46">
        <v>303</v>
      </c>
      <c r="L69" s="46">
        <v>321</v>
      </c>
      <c r="M69" s="46">
        <v>333</v>
      </c>
      <c r="N69" s="46">
        <v>254</v>
      </c>
      <c r="O69" s="46">
        <v>215</v>
      </c>
      <c r="P69" s="46">
        <v>390</v>
      </c>
      <c r="Q69" s="46">
        <v>404</v>
      </c>
      <c r="R69" s="46"/>
      <c r="S69" s="46"/>
      <c r="T69" s="46"/>
      <c r="U69" s="47"/>
      <c r="V69" s="47"/>
      <c r="W69" s="125"/>
      <c r="X69" s="35"/>
      <c r="Y69" s="58"/>
    </row>
    <row r="70" spans="1:25" s="59" customFormat="1" ht="16.5">
      <c r="A70" s="127"/>
      <c r="B70" s="128"/>
      <c r="C70" s="128"/>
      <c r="D70" s="128"/>
      <c r="E70" s="128"/>
      <c r="F70" s="128"/>
      <c r="G70" s="128"/>
      <c r="H70" s="27" t="s">
        <v>535</v>
      </c>
      <c r="I70" s="128"/>
      <c r="J70" s="153"/>
      <c r="K70" s="46">
        <v>353</v>
      </c>
      <c r="L70" s="46">
        <v>300</v>
      </c>
      <c r="M70" s="46">
        <v>312</v>
      </c>
      <c r="N70" s="46">
        <v>387</v>
      </c>
      <c r="O70" s="46">
        <v>291</v>
      </c>
      <c r="P70" s="46">
        <v>284</v>
      </c>
      <c r="Q70" s="46">
        <v>393</v>
      </c>
      <c r="R70" s="46"/>
      <c r="S70" s="46"/>
      <c r="T70" s="46"/>
      <c r="U70" s="47"/>
      <c r="V70" s="47"/>
      <c r="W70" s="125"/>
      <c r="X70" s="35"/>
      <c r="Y70" s="58"/>
    </row>
    <row r="71" spans="1:25" s="59" customFormat="1" ht="16.5">
      <c r="A71" s="127"/>
      <c r="B71" s="128"/>
      <c r="C71" s="128"/>
      <c r="D71" s="128"/>
      <c r="E71" s="128"/>
      <c r="F71" s="128"/>
      <c r="G71" s="128"/>
      <c r="H71" s="27" t="s">
        <v>129</v>
      </c>
      <c r="I71" s="128"/>
      <c r="J71" s="153"/>
      <c r="K71" s="46">
        <v>176</v>
      </c>
      <c r="L71" s="46">
        <v>127</v>
      </c>
      <c r="M71" s="46">
        <v>167</v>
      </c>
      <c r="N71" s="46">
        <v>160</v>
      </c>
      <c r="O71" s="46"/>
      <c r="P71" s="46"/>
      <c r="Q71" s="46"/>
      <c r="R71" s="46"/>
      <c r="S71" s="46"/>
      <c r="T71" s="46"/>
      <c r="U71" s="47"/>
      <c r="V71" s="47"/>
      <c r="W71" s="125"/>
      <c r="X71" s="35"/>
      <c r="Y71" s="58"/>
    </row>
    <row r="72" spans="1:25" s="59" customFormat="1" ht="16.5">
      <c r="A72" s="127"/>
      <c r="B72" s="128"/>
      <c r="C72" s="128"/>
      <c r="D72" s="128"/>
      <c r="E72" s="128"/>
      <c r="F72" s="128"/>
      <c r="G72" s="128"/>
      <c r="H72" s="30" t="s">
        <v>536</v>
      </c>
      <c r="I72" s="128"/>
      <c r="J72" s="153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7"/>
      <c r="V72" s="47"/>
      <c r="W72" s="125"/>
      <c r="X72" s="35"/>
      <c r="Y72" s="58"/>
    </row>
    <row r="73" spans="1:25" s="59" customFormat="1" ht="33.75" customHeight="1">
      <c r="A73" s="127"/>
      <c r="B73" s="128"/>
      <c r="C73" s="128"/>
      <c r="D73" s="128"/>
      <c r="E73" s="128"/>
      <c r="F73" s="128"/>
      <c r="G73" s="128"/>
      <c r="H73" s="246" t="s">
        <v>537</v>
      </c>
      <c r="I73" s="128"/>
      <c r="J73" s="153"/>
      <c r="K73" s="46">
        <v>0</v>
      </c>
      <c r="L73" s="46">
        <v>6</v>
      </c>
      <c r="M73" s="46">
        <v>0</v>
      </c>
      <c r="N73" s="46">
        <v>1</v>
      </c>
      <c r="O73" s="46"/>
      <c r="P73" s="46"/>
      <c r="Q73" s="46"/>
      <c r="R73" s="46"/>
      <c r="S73" s="46"/>
      <c r="T73" s="46"/>
      <c r="U73" s="47"/>
      <c r="V73" s="47"/>
      <c r="W73" s="125"/>
      <c r="X73" s="35"/>
      <c r="Y73" s="58"/>
    </row>
    <row r="74" spans="1:25" s="59" customFormat="1" ht="16.5">
      <c r="A74" s="127"/>
      <c r="B74" s="128"/>
      <c r="C74" s="128"/>
      <c r="D74" s="128"/>
      <c r="E74" s="128"/>
      <c r="F74" s="128"/>
      <c r="G74" s="128"/>
      <c r="H74" s="27" t="s">
        <v>538</v>
      </c>
      <c r="I74" s="128"/>
      <c r="J74" s="153"/>
      <c r="K74" s="46">
        <v>11</v>
      </c>
      <c r="L74" s="46">
        <v>11</v>
      </c>
      <c r="M74" s="46">
        <v>10</v>
      </c>
      <c r="N74" s="46">
        <v>4</v>
      </c>
      <c r="O74" s="46"/>
      <c r="P74" s="46"/>
      <c r="Q74" s="46"/>
      <c r="R74" s="46"/>
      <c r="S74" s="46"/>
      <c r="T74" s="46"/>
      <c r="U74" s="47"/>
      <c r="V74" s="47"/>
      <c r="W74" s="125"/>
      <c r="X74" s="35"/>
      <c r="Y74" s="58"/>
    </row>
    <row r="75" spans="1:25" s="59" customFormat="1" ht="16.5">
      <c r="A75" s="127"/>
      <c r="B75" s="128"/>
      <c r="C75" s="128"/>
      <c r="D75" s="128"/>
      <c r="E75" s="128"/>
      <c r="F75" s="128"/>
      <c r="G75" s="128"/>
      <c r="H75" s="246" t="s">
        <v>539</v>
      </c>
      <c r="I75" s="128"/>
      <c r="J75" s="153"/>
      <c r="K75" s="46">
        <v>54</v>
      </c>
      <c r="L75" s="46">
        <v>63</v>
      </c>
      <c r="M75" s="46">
        <v>46</v>
      </c>
      <c r="N75" s="46">
        <v>40</v>
      </c>
      <c r="O75" s="46"/>
      <c r="P75" s="46"/>
      <c r="Q75" s="46"/>
      <c r="R75" s="46"/>
      <c r="S75" s="46"/>
      <c r="T75" s="46"/>
      <c r="U75" s="47"/>
      <c r="V75" s="47"/>
      <c r="W75" s="125"/>
      <c r="X75" s="35"/>
      <c r="Y75" s="58"/>
    </row>
    <row r="76" spans="1:25" s="59" customFormat="1" ht="33">
      <c r="A76" s="127"/>
      <c r="B76" s="128"/>
      <c r="C76" s="128"/>
      <c r="D76" s="128"/>
      <c r="E76" s="128"/>
      <c r="F76" s="128"/>
      <c r="G76" s="128"/>
      <c r="H76" s="246" t="s">
        <v>540</v>
      </c>
      <c r="I76" s="128"/>
      <c r="J76" s="153"/>
      <c r="K76" s="46">
        <v>115</v>
      </c>
      <c r="L76" s="46">
        <v>247</v>
      </c>
      <c r="M76" s="46">
        <v>545</v>
      </c>
      <c r="N76" s="46">
        <v>337</v>
      </c>
      <c r="O76" s="46"/>
      <c r="P76" s="46"/>
      <c r="Q76" s="46"/>
      <c r="R76" s="46"/>
      <c r="S76" s="46"/>
      <c r="T76" s="46"/>
      <c r="U76" s="47"/>
      <c r="V76" s="47"/>
      <c r="W76" s="125"/>
      <c r="X76" s="35"/>
      <c r="Y76" s="58"/>
    </row>
    <row r="77" spans="1:25" s="37" customFormat="1" ht="30" customHeight="1">
      <c r="A77" s="127" t="s">
        <v>380</v>
      </c>
      <c r="B77" s="128" t="s">
        <v>377</v>
      </c>
      <c r="C77" s="128" t="s">
        <v>356</v>
      </c>
      <c r="D77" s="128" t="s">
        <v>381</v>
      </c>
      <c r="E77" s="128" t="s">
        <v>382</v>
      </c>
      <c r="F77" s="128" t="s">
        <v>383</v>
      </c>
      <c r="G77" s="128" t="s">
        <v>384</v>
      </c>
      <c r="H77" s="115"/>
      <c r="I77" s="140"/>
      <c r="J77" s="154"/>
      <c r="K77" s="69"/>
      <c r="L77" s="69"/>
      <c r="M77" s="69"/>
      <c r="N77" s="33"/>
      <c r="O77" s="33"/>
      <c r="P77" s="33"/>
      <c r="Q77" s="33"/>
      <c r="R77" s="33"/>
      <c r="S77" s="33"/>
      <c r="T77" s="69"/>
      <c r="U77" s="33"/>
      <c r="V77" s="33"/>
      <c r="W77" s="124"/>
      <c r="X77" s="35"/>
      <c r="Y77" s="36"/>
    </row>
    <row r="78" spans="1:25" s="37" customFormat="1" ht="30" customHeight="1">
      <c r="A78" s="127"/>
      <c r="B78" s="128"/>
      <c r="C78" s="128"/>
      <c r="D78" s="128"/>
      <c r="E78" s="128"/>
      <c r="F78" s="128"/>
      <c r="G78" s="128"/>
      <c r="H78" s="248" t="s">
        <v>385</v>
      </c>
      <c r="I78" s="141" t="s">
        <v>302</v>
      </c>
      <c r="J78" s="153">
        <v>42000</v>
      </c>
      <c r="K78" s="69">
        <v>1810</v>
      </c>
      <c r="L78" s="69">
        <v>1698</v>
      </c>
      <c r="M78" s="69"/>
      <c r="N78" s="33">
        <v>1915</v>
      </c>
      <c r="O78" s="33"/>
      <c r="P78" s="33"/>
      <c r="Q78" s="33"/>
      <c r="R78" s="33"/>
      <c r="S78" s="33"/>
      <c r="T78" s="69"/>
      <c r="U78" s="33"/>
      <c r="V78" s="33"/>
      <c r="W78" s="124"/>
      <c r="X78" s="35"/>
      <c r="Y78" s="36"/>
    </row>
    <row r="79" spans="1:25" s="37" customFormat="1" ht="30" customHeight="1">
      <c r="A79" s="127" t="s">
        <v>386</v>
      </c>
      <c r="B79" s="128" t="s">
        <v>377</v>
      </c>
      <c r="C79" s="128" t="s">
        <v>356</v>
      </c>
      <c r="D79" s="128" t="s">
        <v>387</v>
      </c>
      <c r="E79" s="128" t="s">
        <v>255</v>
      </c>
      <c r="F79" s="128" t="s">
        <v>293</v>
      </c>
      <c r="G79" s="128" t="s">
        <v>300</v>
      </c>
      <c r="H79" s="115"/>
      <c r="I79" s="140"/>
      <c r="J79" s="154"/>
      <c r="K79" s="69"/>
      <c r="L79" s="69"/>
      <c r="M79" s="69"/>
      <c r="N79" s="33"/>
      <c r="O79" s="33"/>
      <c r="P79" s="33"/>
      <c r="Q79" s="33"/>
      <c r="R79" s="33"/>
      <c r="S79" s="33"/>
      <c r="T79" s="69"/>
      <c r="U79" s="33"/>
      <c r="V79" s="33"/>
      <c r="W79" s="124"/>
      <c r="X79" s="35"/>
      <c r="Y79" s="36"/>
    </row>
    <row r="80" spans="1:25" s="37" customFormat="1" ht="30" customHeight="1">
      <c r="A80" s="127"/>
      <c r="B80" s="128"/>
      <c r="C80" s="128"/>
      <c r="D80" s="128"/>
      <c r="E80" s="128"/>
      <c r="F80" s="128"/>
      <c r="G80" s="128"/>
      <c r="H80" s="129" t="s">
        <v>388</v>
      </c>
      <c r="I80" s="141" t="s">
        <v>389</v>
      </c>
      <c r="J80" s="153">
        <v>213300</v>
      </c>
      <c r="K80" s="69">
        <v>16011.7</v>
      </c>
      <c r="L80" s="69">
        <v>16017</v>
      </c>
      <c r="M80" s="69">
        <v>16161</v>
      </c>
      <c r="N80" s="33">
        <v>16218.05</v>
      </c>
      <c r="O80" s="33">
        <v>16654.75</v>
      </c>
      <c r="P80" s="33"/>
      <c r="Q80" s="33"/>
      <c r="R80" s="33"/>
      <c r="S80" s="33"/>
      <c r="T80" s="69"/>
      <c r="U80" s="33"/>
      <c r="V80" s="33"/>
      <c r="W80" s="124"/>
      <c r="X80" s="35"/>
      <c r="Y80" s="36"/>
    </row>
    <row r="81" spans="1:25" s="37" customFormat="1" ht="30" customHeight="1">
      <c r="A81" s="127" t="s">
        <v>390</v>
      </c>
      <c r="B81" s="128" t="s">
        <v>377</v>
      </c>
      <c r="C81" s="128" t="s">
        <v>356</v>
      </c>
      <c r="D81" s="128" t="s">
        <v>391</v>
      </c>
      <c r="E81" s="128" t="s">
        <v>255</v>
      </c>
      <c r="F81" s="128" t="s">
        <v>293</v>
      </c>
      <c r="G81" s="128" t="s">
        <v>300</v>
      </c>
      <c r="H81" s="115"/>
      <c r="I81" s="140"/>
      <c r="J81" s="154"/>
      <c r="K81" s="69"/>
      <c r="L81" s="69"/>
      <c r="M81" s="69"/>
      <c r="N81" s="33"/>
      <c r="O81" s="33"/>
      <c r="P81" s="33"/>
      <c r="Q81" s="33"/>
      <c r="R81" s="33"/>
      <c r="S81" s="33"/>
      <c r="T81" s="69"/>
      <c r="U81" s="33"/>
      <c r="V81" s="33"/>
      <c r="W81" s="124"/>
      <c r="X81" s="35"/>
      <c r="Y81" s="36"/>
    </row>
    <row r="82" spans="1:25" s="37" customFormat="1" ht="30" customHeight="1">
      <c r="A82" s="127"/>
      <c r="B82" s="128"/>
      <c r="C82" s="128"/>
      <c r="D82" s="128"/>
      <c r="E82" s="128"/>
      <c r="F82" s="128"/>
      <c r="G82" s="128"/>
      <c r="H82" s="129" t="s">
        <v>392</v>
      </c>
      <c r="I82" s="141" t="s">
        <v>371</v>
      </c>
      <c r="J82" s="153">
        <v>37</v>
      </c>
      <c r="K82" s="69">
        <v>1</v>
      </c>
      <c r="L82" s="69">
        <v>1</v>
      </c>
      <c r="M82" s="69"/>
      <c r="N82" s="33"/>
      <c r="O82" s="33"/>
      <c r="P82" s="33"/>
      <c r="Q82" s="33"/>
      <c r="R82" s="33"/>
      <c r="S82" s="33"/>
      <c r="T82" s="69"/>
      <c r="U82" s="33"/>
      <c r="V82" s="33"/>
      <c r="W82" s="124"/>
      <c r="X82" s="35"/>
      <c r="Y82" s="36"/>
    </row>
    <row r="83" spans="1:25" s="37" customFormat="1" ht="30" customHeight="1">
      <c r="A83" s="127" t="s">
        <v>212</v>
      </c>
      <c r="B83" s="128" t="s">
        <v>377</v>
      </c>
      <c r="C83" s="128" t="s">
        <v>356</v>
      </c>
      <c r="D83" s="128" t="s">
        <v>393</v>
      </c>
      <c r="E83" s="128" t="s">
        <v>255</v>
      </c>
      <c r="F83" s="128" t="s">
        <v>293</v>
      </c>
      <c r="G83" s="132" t="s">
        <v>394</v>
      </c>
      <c r="H83" s="115"/>
      <c r="I83" s="140"/>
      <c r="J83" s="154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33"/>
      <c r="V83" s="69"/>
      <c r="W83" s="124"/>
      <c r="X83" s="35"/>
      <c r="Y83" s="36"/>
    </row>
    <row r="84" spans="1:25" s="37" customFormat="1" ht="30" customHeight="1">
      <c r="A84" s="127"/>
      <c r="B84" s="128"/>
      <c r="C84" s="128"/>
      <c r="D84" s="128"/>
      <c r="E84" s="128"/>
      <c r="F84" s="128"/>
      <c r="G84" s="132"/>
      <c r="H84" s="129" t="s">
        <v>395</v>
      </c>
      <c r="I84" s="141" t="s">
        <v>396</v>
      </c>
      <c r="J84" s="153">
        <v>20</v>
      </c>
      <c r="K84" s="69">
        <v>1</v>
      </c>
      <c r="L84" s="69">
        <v>1</v>
      </c>
      <c r="M84" s="69"/>
      <c r="N84" s="69"/>
      <c r="O84" s="69"/>
      <c r="P84" s="69"/>
      <c r="Q84" s="69"/>
      <c r="R84" s="69"/>
      <c r="S84" s="69"/>
      <c r="T84" s="69"/>
      <c r="U84" s="33"/>
      <c r="V84" s="69"/>
      <c r="W84" s="124"/>
      <c r="X84" s="35"/>
      <c r="Y84" s="36"/>
    </row>
    <row r="85" spans="1:25" s="37" customFormat="1" ht="30" customHeight="1">
      <c r="A85" s="127" t="s">
        <v>397</v>
      </c>
      <c r="B85" s="128" t="s">
        <v>377</v>
      </c>
      <c r="C85" s="128" t="s">
        <v>356</v>
      </c>
      <c r="D85" s="128" t="s">
        <v>398</v>
      </c>
      <c r="E85" s="128" t="s">
        <v>255</v>
      </c>
      <c r="F85" s="128" t="s">
        <v>293</v>
      </c>
      <c r="G85" s="132" t="s">
        <v>300</v>
      </c>
      <c r="H85" s="115"/>
      <c r="I85" s="140"/>
      <c r="J85" s="154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124"/>
      <c r="X85" s="35"/>
      <c r="Y85" s="36"/>
    </row>
    <row r="86" spans="1:25" s="37" customFormat="1" ht="30" customHeight="1">
      <c r="A86" s="127"/>
      <c r="B86" s="128"/>
      <c r="C86" s="128"/>
      <c r="D86" s="128"/>
      <c r="E86" s="128"/>
      <c r="F86" s="128"/>
      <c r="G86" s="132"/>
      <c r="H86" s="97" t="s">
        <v>399</v>
      </c>
      <c r="I86" s="141" t="s">
        <v>361</v>
      </c>
      <c r="J86" s="153">
        <v>1400</v>
      </c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124"/>
      <c r="X86" s="35"/>
      <c r="Y86" s="36"/>
    </row>
    <row r="87" spans="1:25" ht="30" customHeight="1">
      <c r="A87" s="133" t="s">
        <v>400</v>
      </c>
      <c r="B87" s="134" t="s">
        <v>377</v>
      </c>
      <c r="C87" s="134" t="s">
        <v>356</v>
      </c>
      <c r="D87" s="134" t="s">
        <v>401</v>
      </c>
      <c r="E87" s="134" t="s">
        <v>402</v>
      </c>
      <c r="F87" s="134" t="s">
        <v>403</v>
      </c>
      <c r="G87" s="135" t="s">
        <v>404</v>
      </c>
      <c r="I87" s="145"/>
      <c r="J87" s="156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33"/>
      <c r="V87" s="69"/>
      <c r="W87" s="124"/>
      <c r="X87" s="53"/>
      <c r="Y87" s="76"/>
    </row>
    <row r="88" spans="1:25" ht="30" customHeight="1">
      <c r="A88" s="133"/>
      <c r="B88" s="134"/>
      <c r="C88" s="134"/>
      <c r="D88" s="134"/>
      <c r="E88" s="134"/>
      <c r="F88" s="134"/>
      <c r="G88" s="135"/>
      <c r="H88" s="136" t="s">
        <v>405</v>
      </c>
      <c r="I88" s="142" t="s">
        <v>406</v>
      </c>
      <c r="J88" s="153">
        <v>12</v>
      </c>
      <c r="K88" s="69">
        <v>1</v>
      </c>
      <c r="L88" s="69">
        <v>1</v>
      </c>
      <c r="M88" s="69">
        <v>1</v>
      </c>
      <c r="N88" s="69">
        <v>1</v>
      </c>
      <c r="O88" s="69">
        <v>1</v>
      </c>
      <c r="P88" s="69">
        <v>1</v>
      </c>
      <c r="Q88" s="69">
        <v>1</v>
      </c>
      <c r="R88" s="69">
        <v>1</v>
      </c>
      <c r="S88" s="69">
        <v>1</v>
      </c>
      <c r="T88" s="69">
        <v>1</v>
      </c>
      <c r="U88" s="33">
        <v>1</v>
      </c>
      <c r="V88" s="69">
        <v>1</v>
      </c>
      <c r="W88" s="124"/>
      <c r="X88" s="53"/>
      <c r="Y88" s="76"/>
    </row>
    <row r="89" spans="1:25" s="37" customFormat="1" ht="30" customHeight="1">
      <c r="A89" s="127" t="s">
        <v>407</v>
      </c>
      <c r="B89" s="128" t="s">
        <v>377</v>
      </c>
      <c r="C89" s="128" t="s">
        <v>356</v>
      </c>
      <c r="D89" s="128" t="s">
        <v>408</v>
      </c>
      <c r="E89" s="128" t="s">
        <v>255</v>
      </c>
      <c r="F89" s="128" t="s">
        <v>383</v>
      </c>
      <c r="G89" s="132" t="s">
        <v>384</v>
      </c>
      <c r="H89" s="115"/>
      <c r="I89" s="140"/>
      <c r="J89" s="154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33"/>
      <c r="V89" s="69"/>
      <c r="W89" s="124"/>
      <c r="X89" s="35"/>
      <c r="Y89" s="36"/>
    </row>
    <row r="90" spans="1:25" s="37" customFormat="1" ht="30" customHeight="1">
      <c r="A90" s="127"/>
      <c r="B90" s="128"/>
      <c r="C90" s="128"/>
      <c r="D90" s="128"/>
      <c r="E90" s="128"/>
      <c r="F90" s="128"/>
      <c r="G90" s="132"/>
      <c r="H90" s="97" t="s">
        <v>409</v>
      </c>
      <c r="I90" s="141" t="s">
        <v>302</v>
      </c>
      <c r="J90" s="153">
        <v>600</v>
      </c>
      <c r="K90" s="69">
        <v>83</v>
      </c>
      <c r="L90" s="69">
        <v>64</v>
      </c>
      <c r="M90" s="69">
        <v>84</v>
      </c>
      <c r="N90" s="69">
        <v>64</v>
      </c>
      <c r="O90" s="69">
        <v>84</v>
      </c>
      <c r="P90" s="69"/>
      <c r="Q90" s="69"/>
      <c r="R90" s="69"/>
      <c r="S90" s="69"/>
      <c r="T90" s="69"/>
      <c r="U90" s="33"/>
      <c r="V90" s="69"/>
      <c r="W90" s="124"/>
      <c r="X90" s="35"/>
      <c r="Y90" s="36"/>
    </row>
    <row r="91" spans="1:25" s="37" customFormat="1" ht="30" customHeight="1">
      <c r="A91" s="127" t="s">
        <v>410</v>
      </c>
      <c r="B91" s="128" t="s">
        <v>377</v>
      </c>
      <c r="C91" s="128" t="s">
        <v>356</v>
      </c>
      <c r="D91" s="128" t="s">
        <v>411</v>
      </c>
      <c r="E91" s="128" t="s">
        <v>255</v>
      </c>
      <c r="F91" s="128" t="s">
        <v>412</v>
      </c>
      <c r="G91" s="132" t="s">
        <v>413</v>
      </c>
      <c r="H91" s="115"/>
      <c r="I91" s="140"/>
      <c r="J91" s="154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33"/>
      <c r="V91" s="69"/>
      <c r="W91" s="124"/>
      <c r="X91" s="35"/>
      <c r="Y91" s="36"/>
    </row>
    <row r="92" spans="1:25" s="37" customFormat="1" ht="29.25" customHeight="1">
      <c r="A92" s="127"/>
      <c r="B92" s="128"/>
      <c r="C92" s="128"/>
      <c r="D92" s="128"/>
      <c r="E92" s="128"/>
      <c r="F92" s="128"/>
      <c r="G92" s="132"/>
      <c r="H92" s="248" t="s">
        <v>414</v>
      </c>
      <c r="I92" s="141" t="s">
        <v>361</v>
      </c>
      <c r="J92" s="153">
        <v>560</v>
      </c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33"/>
      <c r="V92" s="69"/>
      <c r="W92" s="124"/>
      <c r="X92" s="35"/>
      <c r="Y92" s="36"/>
    </row>
    <row r="93" spans="1:25" s="37" customFormat="1" ht="30" customHeight="1">
      <c r="A93" s="127" t="s">
        <v>415</v>
      </c>
      <c r="B93" s="128" t="s">
        <v>377</v>
      </c>
      <c r="C93" s="128" t="s">
        <v>356</v>
      </c>
      <c r="D93" s="128" t="s">
        <v>416</v>
      </c>
      <c r="E93" s="128" t="s">
        <v>255</v>
      </c>
      <c r="F93" s="128" t="s">
        <v>293</v>
      </c>
      <c r="G93" s="132" t="s">
        <v>417</v>
      </c>
      <c r="H93" s="115"/>
      <c r="I93" s="140"/>
      <c r="J93" s="154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124"/>
      <c r="X93" s="35"/>
      <c r="Y93" s="36"/>
    </row>
    <row r="94" spans="1:25" s="37" customFormat="1" ht="30" customHeight="1">
      <c r="A94" s="127"/>
      <c r="B94" s="128"/>
      <c r="C94" s="128"/>
      <c r="D94" s="128"/>
      <c r="E94" s="128"/>
      <c r="F94" s="128"/>
      <c r="G94" s="132"/>
      <c r="H94" s="97" t="s">
        <v>418</v>
      </c>
      <c r="I94" s="141" t="s">
        <v>419</v>
      </c>
      <c r="J94" s="153">
        <v>1000</v>
      </c>
      <c r="K94" s="69">
        <f aca="true" t="shared" si="0" ref="K94:V94">SUM(K95:K96)</f>
        <v>3243</v>
      </c>
      <c r="L94" s="69">
        <f t="shared" si="0"/>
        <v>2535</v>
      </c>
      <c r="M94" s="69">
        <f t="shared" si="0"/>
        <v>3970</v>
      </c>
      <c r="N94" s="69">
        <f t="shared" si="0"/>
        <v>2005</v>
      </c>
      <c r="O94" s="69">
        <f t="shared" si="0"/>
        <v>2882</v>
      </c>
      <c r="P94" s="69">
        <f t="shared" si="0"/>
        <v>0</v>
      </c>
      <c r="Q94" s="69">
        <f t="shared" si="0"/>
        <v>0</v>
      </c>
      <c r="R94" s="69">
        <f t="shared" si="0"/>
        <v>0</v>
      </c>
      <c r="S94" s="69">
        <f t="shared" si="0"/>
        <v>0</v>
      </c>
      <c r="T94" s="69">
        <f t="shared" si="0"/>
        <v>0</v>
      </c>
      <c r="U94" s="69">
        <f t="shared" si="0"/>
        <v>0</v>
      </c>
      <c r="V94" s="69">
        <f t="shared" si="0"/>
        <v>0</v>
      </c>
      <c r="W94" s="124"/>
      <c r="X94" s="35"/>
      <c r="Y94" s="36"/>
    </row>
    <row r="95" spans="1:25" s="37" customFormat="1" ht="16.5">
      <c r="A95" s="127"/>
      <c r="B95" s="128"/>
      <c r="C95" s="128"/>
      <c r="D95" s="128"/>
      <c r="E95" s="128"/>
      <c r="F95" s="128"/>
      <c r="G95" s="132"/>
      <c r="H95" s="249" t="s">
        <v>177</v>
      </c>
      <c r="I95" s="247"/>
      <c r="J95" s="153"/>
      <c r="K95" s="69">
        <v>97</v>
      </c>
      <c r="L95" s="69">
        <v>83</v>
      </c>
      <c r="M95" s="69">
        <v>85</v>
      </c>
      <c r="N95" s="69">
        <v>70</v>
      </c>
      <c r="O95" s="69">
        <v>117</v>
      </c>
      <c r="P95" s="69"/>
      <c r="Q95" s="69"/>
      <c r="R95" s="69"/>
      <c r="S95" s="69"/>
      <c r="T95" s="69"/>
      <c r="U95" s="69"/>
      <c r="V95" s="69"/>
      <c r="W95" s="124"/>
      <c r="X95" s="35"/>
      <c r="Y95" s="36"/>
    </row>
    <row r="96" spans="1:25" s="37" customFormat="1" ht="16.5">
      <c r="A96" s="127"/>
      <c r="B96" s="128"/>
      <c r="C96" s="128"/>
      <c r="D96" s="128"/>
      <c r="E96" s="128"/>
      <c r="F96" s="128"/>
      <c r="G96" s="132"/>
      <c r="H96" s="249" t="s">
        <v>178</v>
      </c>
      <c r="I96" s="247"/>
      <c r="J96" s="153"/>
      <c r="K96" s="69">
        <v>3146</v>
      </c>
      <c r="L96" s="69">
        <v>2452</v>
      </c>
      <c r="M96" s="69">
        <v>3885</v>
      </c>
      <c r="N96" s="69">
        <v>1935</v>
      </c>
      <c r="O96" s="69">
        <v>2765</v>
      </c>
      <c r="P96" s="69"/>
      <c r="Q96" s="69"/>
      <c r="R96" s="69"/>
      <c r="S96" s="69"/>
      <c r="T96" s="69"/>
      <c r="U96" s="69"/>
      <c r="V96" s="69"/>
      <c r="W96" s="124"/>
      <c r="X96" s="35"/>
      <c r="Y96" s="36"/>
    </row>
    <row r="97" spans="1:25" s="37" customFormat="1" ht="30" customHeight="1">
      <c r="A97" s="127" t="s">
        <v>420</v>
      </c>
      <c r="B97" s="128" t="s">
        <v>377</v>
      </c>
      <c r="C97" s="128" t="s">
        <v>356</v>
      </c>
      <c r="D97" s="128" t="s">
        <v>416</v>
      </c>
      <c r="E97" s="128" t="s">
        <v>255</v>
      </c>
      <c r="F97" s="128" t="s">
        <v>293</v>
      </c>
      <c r="G97" s="135" t="s">
        <v>417</v>
      </c>
      <c r="H97" s="115"/>
      <c r="I97" s="140"/>
      <c r="J97" s="154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33"/>
      <c r="V97" s="33"/>
      <c r="W97" s="124"/>
      <c r="X97" s="35"/>
      <c r="Y97" s="36"/>
    </row>
    <row r="98" spans="1:25" s="37" customFormat="1" ht="30" customHeight="1">
      <c r="A98" s="127"/>
      <c r="B98" s="128"/>
      <c r="C98" s="128"/>
      <c r="D98" s="128"/>
      <c r="E98" s="128"/>
      <c r="F98" s="128"/>
      <c r="G98" s="135"/>
      <c r="H98" s="97" t="s">
        <v>421</v>
      </c>
      <c r="I98" s="141" t="s">
        <v>419</v>
      </c>
      <c r="J98" s="153">
        <v>32000</v>
      </c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33"/>
      <c r="V98" s="33"/>
      <c r="W98" s="124"/>
      <c r="X98" s="35"/>
      <c r="Y98" s="36"/>
    </row>
    <row r="99" spans="1:25" s="37" customFormat="1" ht="30" customHeight="1">
      <c r="A99" s="127" t="s">
        <v>422</v>
      </c>
      <c r="B99" s="128" t="s">
        <v>377</v>
      </c>
      <c r="C99" s="128" t="s">
        <v>356</v>
      </c>
      <c r="D99" s="128" t="s">
        <v>423</v>
      </c>
      <c r="E99" s="128" t="s">
        <v>255</v>
      </c>
      <c r="F99" s="128" t="s">
        <v>293</v>
      </c>
      <c r="G99" s="135" t="s">
        <v>300</v>
      </c>
      <c r="H99" s="115"/>
      <c r="I99" s="140"/>
      <c r="J99" s="154"/>
      <c r="K99" s="69"/>
      <c r="L99" s="69"/>
      <c r="M99" s="69" t="s">
        <v>558</v>
      </c>
      <c r="N99" s="69"/>
      <c r="O99" s="69"/>
      <c r="P99" s="69"/>
      <c r="Q99" s="69"/>
      <c r="R99" s="69"/>
      <c r="S99" s="69"/>
      <c r="T99" s="69"/>
      <c r="U99" s="33"/>
      <c r="V99" s="33"/>
      <c r="W99" s="124"/>
      <c r="X99" s="35"/>
      <c r="Y99" s="36"/>
    </row>
    <row r="100" spans="1:25" s="37" customFormat="1" ht="30" customHeight="1">
      <c r="A100" s="127"/>
      <c r="B100" s="128"/>
      <c r="C100" s="128"/>
      <c r="D100" s="128"/>
      <c r="E100" s="128"/>
      <c r="F100" s="128"/>
      <c r="G100" s="135"/>
      <c r="H100" s="97" t="s">
        <v>424</v>
      </c>
      <c r="I100" s="141" t="s">
        <v>361</v>
      </c>
      <c r="J100" s="153">
        <v>12</v>
      </c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33"/>
      <c r="V100" s="33"/>
      <c r="W100" s="124"/>
      <c r="X100" s="35"/>
      <c r="Y100" s="36"/>
    </row>
    <row r="101" spans="1:25" s="37" customFormat="1" ht="30" customHeight="1">
      <c r="A101" s="127" t="s">
        <v>425</v>
      </c>
      <c r="B101" s="128" t="s">
        <v>377</v>
      </c>
      <c r="C101" s="128" t="s">
        <v>356</v>
      </c>
      <c r="D101" s="128" t="s">
        <v>426</v>
      </c>
      <c r="E101" s="128" t="s">
        <v>255</v>
      </c>
      <c r="F101" s="128" t="s">
        <v>412</v>
      </c>
      <c r="G101" s="135" t="s">
        <v>427</v>
      </c>
      <c r="H101" s="115"/>
      <c r="I101" s="140"/>
      <c r="J101" s="154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33"/>
      <c r="V101" s="33"/>
      <c r="W101" s="124"/>
      <c r="X101" s="35"/>
      <c r="Y101" s="36"/>
    </row>
    <row r="102" spans="1:25" s="37" customFormat="1" ht="30" customHeight="1">
      <c r="A102" s="127"/>
      <c r="B102" s="128"/>
      <c r="C102" s="128"/>
      <c r="D102" s="128"/>
      <c r="E102" s="128"/>
      <c r="F102" s="128"/>
      <c r="G102" s="135"/>
      <c r="H102" s="97" t="s">
        <v>428</v>
      </c>
      <c r="I102" s="141" t="s">
        <v>361</v>
      </c>
      <c r="J102" s="153">
        <v>1400</v>
      </c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33"/>
      <c r="V102" s="33"/>
      <c r="W102" s="124"/>
      <c r="X102" s="35"/>
      <c r="Y102" s="36"/>
    </row>
    <row r="103" spans="1:25" s="37" customFormat="1" ht="30" customHeight="1">
      <c r="A103" s="127" t="s">
        <v>429</v>
      </c>
      <c r="B103" s="128" t="s">
        <v>377</v>
      </c>
      <c r="C103" s="128" t="s">
        <v>356</v>
      </c>
      <c r="D103" s="128" t="s">
        <v>430</v>
      </c>
      <c r="E103" s="128" t="s">
        <v>255</v>
      </c>
      <c r="F103" s="128" t="s">
        <v>293</v>
      </c>
      <c r="G103" s="132" t="s">
        <v>300</v>
      </c>
      <c r="H103" s="115"/>
      <c r="I103" s="140"/>
      <c r="J103" s="154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33"/>
      <c r="V103" s="69"/>
      <c r="W103" s="124"/>
      <c r="X103" s="35"/>
      <c r="Y103" s="36"/>
    </row>
    <row r="104" spans="1:25" s="37" customFormat="1" ht="30" customHeight="1">
      <c r="A104" s="127"/>
      <c r="B104" s="128"/>
      <c r="C104" s="128"/>
      <c r="D104" s="128"/>
      <c r="E104" s="128"/>
      <c r="F104" s="128"/>
      <c r="G104" s="132"/>
      <c r="H104" s="97" t="s">
        <v>431</v>
      </c>
      <c r="I104" s="141" t="s">
        <v>302</v>
      </c>
      <c r="J104" s="153">
        <v>4480</v>
      </c>
      <c r="K104" s="69">
        <v>350</v>
      </c>
      <c r="L104" s="69">
        <v>371</v>
      </c>
      <c r="M104" s="69">
        <v>349</v>
      </c>
      <c r="N104" s="69">
        <v>364</v>
      </c>
      <c r="O104" s="69">
        <v>306</v>
      </c>
      <c r="P104" s="69"/>
      <c r="Q104" s="69"/>
      <c r="R104" s="69"/>
      <c r="S104" s="69"/>
      <c r="T104" s="69"/>
      <c r="U104" s="33"/>
      <c r="V104" s="69"/>
      <c r="W104" s="124"/>
      <c r="X104" s="35"/>
      <c r="Y104" s="36"/>
    </row>
    <row r="105" spans="1:25" s="37" customFormat="1" ht="30" customHeight="1">
      <c r="A105" s="127" t="s">
        <v>432</v>
      </c>
      <c r="B105" s="128" t="s">
        <v>377</v>
      </c>
      <c r="C105" s="128" t="s">
        <v>356</v>
      </c>
      <c r="D105" s="128" t="s">
        <v>433</v>
      </c>
      <c r="E105" s="128" t="s">
        <v>255</v>
      </c>
      <c r="F105" s="128" t="s">
        <v>293</v>
      </c>
      <c r="G105" s="132" t="s">
        <v>300</v>
      </c>
      <c r="H105" s="115"/>
      <c r="I105" s="140"/>
      <c r="J105" s="154"/>
      <c r="K105" s="69"/>
      <c r="L105" s="69"/>
      <c r="M105" s="69"/>
      <c r="N105" s="69"/>
      <c r="O105" s="69"/>
      <c r="P105" s="69"/>
      <c r="Q105" s="69"/>
      <c r="R105" s="69"/>
      <c r="S105" s="69"/>
      <c r="T105" s="117"/>
      <c r="U105" s="118"/>
      <c r="V105" s="117"/>
      <c r="W105" s="124"/>
      <c r="X105" s="35"/>
      <c r="Y105" s="36"/>
    </row>
    <row r="106" spans="1:25" s="37" customFormat="1" ht="30" customHeight="1">
      <c r="A106" s="127"/>
      <c r="B106" s="128"/>
      <c r="C106" s="128"/>
      <c r="D106" s="128"/>
      <c r="E106" s="128"/>
      <c r="F106" s="128"/>
      <c r="G106" s="132"/>
      <c r="H106" s="97" t="s">
        <v>434</v>
      </c>
      <c r="I106" s="141" t="s">
        <v>302</v>
      </c>
      <c r="J106" s="153">
        <v>38932</v>
      </c>
      <c r="K106" s="69"/>
      <c r="L106" s="69"/>
      <c r="M106" s="69"/>
      <c r="N106" s="69"/>
      <c r="O106" s="69"/>
      <c r="P106" s="69"/>
      <c r="Q106" s="69"/>
      <c r="R106" s="69"/>
      <c r="S106" s="69"/>
      <c r="T106" s="117"/>
      <c r="U106" s="118"/>
      <c r="V106" s="117"/>
      <c r="W106" s="124"/>
      <c r="X106" s="35"/>
      <c r="Y106" s="36"/>
    </row>
    <row r="107" spans="1:25" s="37" customFormat="1" ht="16.5">
      <c r="A107" s="127"/>
      <c r="B107" s="128"/>
      <c r="C107" s="128"/>
      <c r="D107" s="128"/>
      <c r="E107" s="128"/>
      <c r="F107" s="128"/>
      <c r="G107" s="132"/>
      <c r="H107" s="27" t="s">
        <v>541</v>
      </c>
      <c r="I107" s="141"/>
      <c r="J107" s="153"/>
      <c r="K107" s="69">
        <v>2410</v>
      </c>
      <c r="L107" s="69">
        <v>2686</v>
      </c>
      <c r="M107" s="69">
        <v>2608</v>
      </c>
      <c r="N107" s="69">
        <v>2611</v>
      </c>
      <c r="O107" s="69">
        <v>3004</v>
      </c>
      <c r="P107" s="69"/>
      <c r="Q107" s="69"/>
      <c r="R107" s="69"/>
      <c r="S107" s="69"/>
      <c r="T107" s="117"/>
      <c r="U107" s="118"/>
      <c r="V107" s="117"/>
      <c r="W107" s="124"/>
      <c r="X107" s="35"/>
      <c r="Y107" s="36"/>
    </row>
    <row r="108" spans="1:25" s="37" customFormat="1" ht="16.5">
      <c r="A108" s="127"/>
      <c r="B108" s="128"/>
      <c r="C108" s="128"/>
      <c r="D108" s="128"/>
      <c r="E108" s="128"/>
      <c r="F108" s="128"/>
      <c r="G108" s="132"/>
      <c r="H108" s="27" t="s">
        <v>542</v>
      </c>
      <c r="I108" s="141"/>
      <c r="J108" s="153"/>
      <c r="K108" s="69">
        <v>417</v>
      </c>
      <c r="L108" s="69">
        <v>687</v>
      </c>
      <c r="M108" s="69">
        <v>621</v>
      </c>
      <c r="N108" s="69">
        <v>687</v>
      </c>
      <c r="O108" s="69">
        <v>817</v>
      </c>
      <c r="P108" s="69"/>
      <c r="Q108" s="69"/>
      <c r="R108" s="69"/>
      <c r="S108" s="69"/>
      <c r="T108" s="117"/>
      <c r="U108" s="118"/>
      <c r="V108" s="117"/>
      <c r="W108" s="124"/>
      <c r="X108" s="35"/>
      <c r="Y108" s="36"/>
    </row>
    <row r="109" spans="1:25" s="37" customFormat="1" ht="16.5">
      <c r="A109" s="127"/>
      <c r="B109" s="128"/>
      <c r="C109" s="128"/>
      <c r="D109" s="128"/>
      <c r="E109" s="128"/>
      <c r="F109" s="128"/>
      <c r="G109" s="132"/>
      <c r="H109" s="27" t="s">
        <v>543</v>
      </c>
      <c r="I109" s="141"/>
      <c r="J109" s="153"/>
      <c r="K109" s="69">
        <v>68</v>
      </c>
      <c r="L109" s="69">
        <v>98</v>
      </c>
      <c r="M109" s="69">
        <v>48</v>
      </c>
      <c r="N109" s="69">
        <v>291</v>
      </c>
      <c r="O109" s="69">
        <v>94</v>
      </c>
      <c r="P109" s="69"/>
      <c r="Q109" s="69"/>
      <c r="R109" s="69"/>
      <c r="S109" s="69"/>
      <c r="T109" s="117"/>
      <c r="U109" s="118"/>
      <c r="V109" s="117"/>
      <c r="W109" s="124"/>
      <c r="X109" s="35"/>
      <c r="Y109" s="36"/>
    </row>
    <row r="110" spans="1:25" s="37" customFormat="1" ht="16.5">
      <c r="A110" s="127"/>
      <c r="B110" s="128"/>
      <c r="C110" s="128"/>
      <c r="D110" s="128"/>
      <c r="E110" s="128"/>
      <c r="F110" s="128"/>
      <c r="G110" s="132"/>
      <c r="H110" s="44" t="s">
        <v>204</v>
      </c>
      <c r="I110" s="141"/>
      <c r="J110" s="153"/>
      <c r="K110" s="69"/>
      <c r="L110" s="69"/>
      <c r="M110" s="69"/>
      <c r="N110" s="69"/>
      <c r="O110" s="69"/>
      <c r="P110" s="69"/>
      <c r="Q110" s="69"/>
      <c r="R110" s="69"/>
      <c r="S110" s="69"/>
      <c r="T110" s="117"/>
      <c r="U110" s="118"/>
      <c r="V110" s="117"/>
      <c r="W110" s="124"/>
      <c r="X110" s="35"/>
      <c r="Y110" s="36"/>
    </row>
    <row r="111" spans="1:25" s="37" customFormat="1" ht="16.5">
      <c r="A111" s="127"/>
      <c r="B111" s="128"/>
      <c r="C111" s="128"/>
      <c r="D111" s="128"/>
      <c r="E111" s="128"/>
      <c r="F111" s="128"/>
      <c r="G111" s="132"/>
      <c r="H111" s="27" t="s">
        <v>205</v>
      </c>
      <c r="I111" s="141"/>
      <c r="J111" s="153"/>
      <c r="K111" s="69"/>
      <c r="L111" s="69"/>
      <c r="M111" s="69"/>
      <c r="N111" s="69"/>
      <c r="O111" s="69"/>
      <c r="P111" s="69"/>
      <c r="Q111" s="69"/>
      <c r="R111" s="69"/>
      <c r="S111" s="69"/>
      <c r="T111" s="117"/>
      <c r="U111" s="118"/>
      <c r="V111" s="117"/>
      <c r="W111" s="124"/>
      <c r="X111" s="35"/>
      <c r="Y111" s="36"/>
    </row>
    <row r="112" spans="1:25" s="37" customFormat="1" ht="16.5">
      <c r="A112" s="127"/>
      <c r="B112" s="128"/>
      <c r="C112" s="128"/>
      <c r="D112" s="128"/>
      <c r="E112" s="128"/>
      <c r="F112" s="128"/>
      <c r="G112" s="132"/>
      <c r="H112" s="27" t="s">
        <v>544</v>
      </c>
      <c r="I112" s="141"/>
      <c r="J112" s="153"/>
      <c r="K112" s="69"/>
      <c r="L112" s="69"/>
      <c r="M112" s="69"/>
      <c r="N112" s="69"/>
      <c r="O112" s="69"/>
      <c r="P112" s="69"/>
      <c r="Q112" s="69"/>
      <c r="R112" s="69"/>
      <c r="S112" s="69"/>
      <c r="T112" s="117"/>
      <c r="U112" s="118"/>
      <c r="V112" s="117"/>
      <c r="W112" s="124"/>
      <c r="X112" s="35"/>
      <c r="Y112" s="36"/>
    </row>
    <row r="113" spans="1:25" s="37" customFormat="1" ht="16.5">
      <c r="A113" s="127"/>
      <c r="B113" s="128"/>
      <c r="C113" s="128"/>
      <c r="D113" s="128"/>
      <c r="E113" s="128"/>
      <c r="F113" s="128"/>
      <c r="G113" s="132"/>
      <c r="H113" s="27" t="s">
        <v>545</v>
      </c>
      <c r="I113" s="247"/>
      <c r="J113" s="153"/>
      <c r="K113" s="69">
        <v>75</v>
      </c>
      <c r="L113" s="69">
        <v>70</v>
      </c>
      <c r="M113" s="69">
        <v>84</v>
      </c>
      <c r="N113" s="69">
        <v>103</v>
      </c>
      <c r="O113" s="69">
        <v>72</v>
      </c>
      <c r="P113" s="69"/>
      <c r="Q113" s="69"/>
      <c r="R113" s="69"/>
      <c r="S113" s="69"/>
      <c r="T113" s="117"/>
      <c r="U113" s="118"/>
      <c r="V113" s="117"/>
      <c r="W113" s="124"/>
      <c r="X113" s="35"/>
      <c r="Y113" s="36"/>
    </row>
    <row r="114" spans="1:25" s="37" customFormat="1" ht="16.5">
      <c r="A114" s="127"/>
      <c r="B114" s="128"/>
      <c r="C114" s="128"/>
      <c r="D114" s="128"/>
      <c r="E114" s="128"/>
      <c r="F114" s="128"/>
      <c r="G114" s="132"/>
      <c r="H114" s="27" t="s">
        <v>546</v>
      </c>
      <c r="I114" s="247"/>
      <c r="J114" s="153"/>
      <c r="K114" s="69">
        <v>89</v>
      </c>
      <c r="L114" s="69">
        <v>48</v>
      </c>
      <c r="M114" s="69">
        <v>91</v>
      </c>
      <c r="N114" s="69">
        <v>73</v>
      </c>
      <c r="O114" s="69">
        <v>78</v>
      </c>
      <c r="P114" s="69"/>
      <c r="Q114" s="69"/>
      <c r="R114" s="69"/>
      <c r="S114" s="69"/>
      <c r="T114" s="117"/>
      <c r="U114" s="118"/>
      <c r="V114" s="117"/>
      <c r="W114" s="124"/>
      <c r="X114" s="35"/>
      <c r="Y114" s="36"/>
    </row>
    <row r="115" spans="1:25" s="37" customFormat="1" ht="16.5">
      <c r="A115" s="127"/>
      <c r="B115" s="128"/>
      <c r="C115" s="128"/>
      <c r="D115" s="128"/>
      <c r="E115" s="128"/>
      <c r="F115" s="128"/>
      <c r="G115" s="132"/>
      <c r="H115" s="27" t="s">
        <v>547</v>
      </c>
      <c r="I115" s="247"/>
      <c r="J115" s="153"/>
      <c r="K115" s="69"/>
      <c r="L115" s="69"/>
      <c r="M115" s="69"/>
      <c r="N115" s="69"/>
      <c r="O115" s="69"/>
      <c r="P115" s="69"/>
      <c r="Q115" s="69"/>
      <c r="R115" s="69"/>
      <c r="S115" s="69"/>
      <c r="T115" s="117"/>
      <c r="U115" s="118"/>
      <c r="V115" s="117"/>
      <c r="W115" s="124"/>
      <c r="X115" s="35"/>
      <c r="Y115" s="36"/>
    </row>
    <row r="116" spans="1:25" s="37" customFormat="1" ht="30" customHeight="1">
      <c r="A116" s="127" t="s">
        <v>435</v>
      </c>
      <c r="B116" s="128" t="s">
        <v>377</v>
      </c>
      <c r="C116" s="128" t="s">
        <v>356</v>
      </c>
      <c r="D116" s="128" t="s">
        <v>436</v>
      </c>
      <c r="E116" s="128" t="s">
        <v>255</v>
      </c>
      <c r="F116" s="128" t="s">
        <v>293</v>
      </c>
      <c r="G116" s="132" t="s">
        <v>300</v>
      </c>
      <c r="H116" s="115"/>
      <c r="I116" s="140"/>
      <c r="J116" s="154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33"/>
      <c r="V116" s="69"/>
      <c r="W116" s="124"/>
      <c r="X116" s="35"/>
      <c r="Y116" s="36"/>
    </row>
    <row r="117" spans="1:25" s="37" customFormat="1" ht="30" customHeight="1">
      <c r="A117" s="127"/>
      <c r="B117" s="128"/>
      <c r="C117" s="128"/>
      <c r="D117" s="128"/>
      <c r="E117" s="128"/>
      <c r="F117" s="128"/>
      <c r="G117" s="132"/>
      <c r="H117" s="97" t="s">
        <v>437</v>
      </c>
      <c r="I117" s="141" t="s">
        <v>438</v>
      </c>
      <c r="J117" s="153">
        <v>183403</v>
      </c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33"/>
      <c r="V117" s="69"/>
      <c r="W117" s="124"/>
      <c r="X117" s="35"/>
      <c r="Y117" s="36"/>
    </row>
    <row r="118" spans="1:25" s="37" customFormat="1" ht="16.5">
      <c r="A118" s="127"/>
      <c r="B118" s="128"/>
      <c r="C118" s="128"/>
      <c r="D118" s="128"/>
      <c r="E118" s="128"/>
      <c r="F118" s="128"/>
      <c r="G118" s="132"/>
      <c r="H118" s="27" t="s">
        <v>548</v>
      </c>
      <c r="I118" s="247"/>
      <c r="J118" s="153"/>
      <c r="K118" s="69">
        <v>528</v>
      </c>
      <c r="L118" s="69">
        <v>579</v>
      </c>
      <c r="M118" s="69">
        <v>744</v>
      </c>
      <c r="N118" s="69">
        <v>832</v>
      </c>
      <c r="O118" s="69">
        <v>902</v>
      </c>
      <c r="P118" s="69"/>
      <c r="Q118" s="69"/>
      <c r="R118" s="69"/>
      <c r="S118" s="69"/>
      <c r="T118" s="69"/>
      <c r="U118" s="33"/>
      <c r="V118" s="69"/>
      <c r="W118" s="124"/>
      <c r="X118" s="35"/>
      <c r="Y118" s="36"/>
    </row>
    <row r="119" spans="1:25" s="37" customFormat="1" ht="16.5">
      <c r="A119" s="127"/>
      <c r="B119" s="128"/>
      <c r="C119" s="128"/>
      <c r="D119" s="128"/>
      <c r="E119" s="128"/>
      <c r="F119" s="128"/>
      <c r="G119" s="132"/>
      <c r="H119" s="27" t="s">
        <v>549</v>
      </c>
      <c r="I119" s="247"/>
      <c r="J119" s="153"/>
      <c r="K119" s="69">
        <v>322</v>
      </c>
      <c r="L119" s="69">
        <v>332</v>
      </c>
      <c r="M119" s="69">
        <v>374</v>
      </c>
      <c r="N119" s="69">
        <v>321</v>
      </c>
      <c r="O119" s="69">
        <v>322</v>
      </c>
      <c r="P119" s="69"/>
      <c r="Q119" s="69"/>
      <c r="R119" s="69"/>
      <c r="S119" s="69"/>
      <c r="T119" s="69"/>
      <c r="U119" s="33"/>
      <c r="V119" s="69"/>
      <c r="W119" s="124"/>
      <c r="X119" s="35"/>
      <c r="Y119" s="36"/>
    </row>
    <row r="120" spans="1:25" s="37" customFormat="1" ht="16.5">
      <c r="A120" s="127"/>
      <c r="B120" s="128"/>
      <c r="C120" s="128"/>
      <c r="D120" s="128"/>
      <c r="E120" s="128"/>
      <c r="F120" s="128"/>
      <c r="G120" s="132"/>
      <c r="H120" s="27" t="s">
        <v>550</v>
      </c>
      <c r="I120" s="247"/>
      <c r="J120" s="153"/>
      <c r="K120" s="69">
        <v>241</v>
      </c>
      <c r="L120" s="69">
        <v>217</v>
      </c>
      <c r="M120" s="69">
        <v>232</v>
      </c>
      <c r="N120" s="69">
        <v>244</v>
      </c>
      <c r="O120" s="69">
        <v>242</v>
      </c>
      <c r="P120" s="69"/>
      <c r="Q120" s="69"/>
      <c r="R120" s="69"/>
      <c r="S120" s="69"/>
      <c r="T120" s="69"/>
      <c r="U120" s="33"/>
      <c r="V120" s="69"/>
      <c r="W120" s="124"/>
      <c r="X120" s="35"/>
      <c r="Y120" s="36"/>
    </row>
    <row r="121" spans="1:25" s="37" customFormat="1" ht="16.5">
      <c r="A121" s="127"/>
      <c r="B121" s="128"/>
      <c r="C121" s="128"/>
      <c r="D121" s="128"/>
      <c r="E121" s="128"/>
      <c r="F121" s="128"/>
      <c r="G121" s="132"/>
      <c r="H121" s="44" t="s">
        <v>551</v>
      </c>
      <c r="I121" s="247"/>
      <c r="J121" s="153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33"/>
      <c r="V121" s="69"/>
      <c r="W121" s="124"/>
      <c r="X121" s="35"/>
      <c r="Y121" s="36"/>
    </row>
    <row r="122" spans="1:25" s="37" customFormat="1" ht="16.5">
      <c r="A122" s="127"/>
      <c r="B122" s="128"/>
      <c r="C122" s="128"/>
      <c r="D122" s="128"/>
      <c r="E122" s="128"/>
      <c r="F122" s="128"/>
      <c r="G122" s="132"/>
      <c r="H122" s="27" t="s">
        <v>552</v>
      </c>
      <c r="I122" s="247"/>
      <c r="J122" s="153"/>
      <c r="K122" s="69">
        <v>3066</v>
      </c>
      <c r="L122" s="69">
        <v>2900</v>
      </c>
      <c r="M122" s="69">
        <v>3051</v>
      </c>
      <c r="N122" s="69">
        <v>3042</v>
      </c>
      <c r="O122" s="69">
        <v>3077</v>
      </c>
      <c r="P122" s="69"/>
      <c r="Q122" s="69"/>
      <c r="R122" s="69"/>
      <c r="S122" s="69"/>
      <c r="T122" s="69"/>
      <c r="U122" s="33"/>
      <c r="V122" s="69"/>
      <c r="W122" s="124"/>
      <c r="X122" s="35"/>
      <c r="Y122" s="36"/>
    </row>
    <row r="123" spans="1:25" s="37" customFormat="1" ht="16.5">
      <c r="A123" s="127"/>
      <c r="B123" s="128"/>
      <c r="C123" s="128"/>
      <c r="D123" s="128"/>
      <c r="E123" s="128"/>
      <c r="F123" s="128"/>
      <c r="G123" s="132"/>
      <c r="H123" s="27" t="s">
        <v>553</v>
      </c>
      <c r="I123" s="247"/>
      <c r="J123" s="153"/>
      <c r="K123" s="69">
        <v>9433</v>
      </c>
      <c r="L123" s="69">
        <v>8862</v>
      </c>
      <c r="M123" s="69">
        <v>9450</v>
      </c>
      <c r="N123" s="69">
        <v>9130</v>
      </c>
      <c r="O123" s="69">
        <v>9493</v>
      </c>
      <c r="P123" s="69"/>
      <c r="Q123" s="69"/>
      <c r="R123" s="69"/>
      <c r="S123" s="69"/>
      <c r="T123" s="69"/>
      <c r="U123" s="33"/>
      <c r="V123" s="69"/>
      <c r="W123" s="124"/>
      <c r="X123" s="35"/>
      <c r="Y123" s="36"/>
    </row>
    <row r="124" spans="1:25" s="37" customFormat="1" ht="16.5">
      <c r="A124" s="127"/>
      <c r="B124" s="128"/>
      <c r="C124" s="128"/>
      <c r="D124" s="128"/>
      <c r="E124" s="128"/>
      <c r="F124" s="128"/>
      <c r="G124" s="132"/>
      <c r="H124" s="27" t="s">
        <v>554</v>
      </c>
      <c r="I124" s="247"/>
      <c r="J124" s="153"/>
      <c r="K124" s="69">
        <v>370</v>
      </c>
      <c r="L124" s="69">
        <v>348</v>
      </c>
      <c r="M124" s="69">
        <v>372</v>
      </c>
      <c r="N124" s="69">
        <v>360</v>
      </c>
      <c r="O124" s="69">
        <v>369</v>
      </c>
      <c r="P124" s="69"/>
      <c r="Q124" s="69"/>
      <c r="R124" s="69"/>
      <c r="S124" s="69"/>
      <c r="T124" s="69"/>
      <c r="U124" s="33"/>
      <c r="V124" s="69"/>
      <c r="W124" s="124"/>
      <c r="X124" s="35"/>
      <c r="Y124" s="36"/>
    </row>
    <row r="125" spans="1:25" s="37" customFormat="1" ht="30" customHeight="1">
      <c r="A125" s="127" t="s">
        <v>439</v>
      </c>
      <c r="B125" s="128" t="s">
        <v>377</v>
      </c>
      <c r="C125" s="128" t="s">
        <v>356</v>
      </c>
      <c r="D125" s="128" t="s">
        <v>440</v>
      </c>
      <c r="E125" s="128" t="s">
        <v>255</v>
      </c>
      <c r="F125" s="128" t="s">
        <v>293</v>
      </c>
      <c r="G125" s="132" t="s">
        <v>300</v>
      </c>
      <c r="H125" s="115"/>
      <c r="I125" s="140"/>
      <c r="J125" s="154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124"/>
      <c r="X125" s="35"/>
      <c r="Y125" s="36"/>
    </row>
    <row r="126" spans="1:25" s="37" customFormat="1" ht="30" customHeight="1">
      <c r="A126" s="127"/>
      <c r="B126" s="128"/>
      <c r="C126" s="128"/>
      <c r="D126" s="128"/>
      <c r="E126" s="128"/>
      <c r="F126" s="128"/>
      <c r="G126" s="132"/>
      <c r="H126" s="97" t="s">
        <v>441</v>
      </c>
      <c r="I126" s="141" t="s">
        <v>442</v>
      </c>
      <c r="J126" s="153">
        <v>130</v>
      </c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124"/>
      <c r="X126" s="35"/>
      <c r="Y126" s="36"/>
    </row>
    <row r="127" spans="1:25" s="37" customFormat="1" ht="30" customHeight="1">
      <c r="A127" s="127" t="s">
        <v>443</v>
      </c>
      <c r="B127" s="128" t="s">
        <v>377</v>
      </c>
      <c r="C127" s="128" t="s">
        <v>356</v>
      </c>
      <c r="D127" s="128" t="s">
        <v>444</v>
      </c>
      <c r="E127" s="128" t="s">
        <v>255</v>
      </c>
      <c r="F127" s="128" t="s">
        <v>293</v>
      </c>
      <c r="G127" s="132" t="s">
        <v>417</v>
      </c>
      <c r="H127" s="115"/>
      <c r="I127" s="140"/>
      <c r="J127" s="154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124"/>
      <c r="X127" s="35"/>
      <c r="Y127" s="36"/>
    </row>
    <row r="128" spans="1:25" s="37" customFormat="1" ht="30" customHeight="1">
      <c r="A128" s="127"/>
      <c r="B128" s="128"/>
      <c r="C128" s="128"/>
      <c r="D128" s="128"/>
      <c r="E128" s="128"/>
      <c r="F128" s="128"/>
      <c r="G128" s="132"/>
      <c r="H128" s="97" t="s">
        <v>445</v>
      </c>
      <c r="I128" s="141" t="s">
        <v>446</v>
      </c>
      <c r="J128" s="153">
        <v>133000</v>
      </c>
      <c r="K128" s="69">
        <v>6519</v>
      </c>
      <c r="L128" s="69">
        <v>6554</v>
      </c>
      <c r="M128" s="69">
        <v>7268</v>
      </c>
      <c r="N128" s="69">
        <v>7326</v>
      </c>
      <c r="O128" s="69">
        <v>7248</v>
      </c>
      <c r="P128" s="69"/>
      <c r="Q128" s="69"/>
      <c r="R128" s="69"/>
      <c r="S128" s="69"/>
      <c r="T128" s="69"/>
      <c r="U128" s="69"/>
      <c r="V128" s="69"/>
      <c r="W128" s="124"/>
      <c r="X128" s="35"/>
      <c r="Y128" s="36"/>
    </row>
    <row r="129" ht="16.5">
      <c r="W129" s="120"/>
    </row>
    <row r="130" ht="16.5">
      <c r="W130" s="120"/>
    </row>
    <row r="131" ht="16.5">
      <c r="W131" s="120"/>
    </row>
    <row r="132" ht="16.5">
      <c r="W132" s="120"/>
    </row>
    <row r="133" ht="16.5">
      <c r="W133" s="120"/>
    </row>
    <row r="134" ht="16.5">
      <c r="W134" s="120"/>
    </row>
    <row r="135" ht="16.5">
      <c r="W135" s="120"/>
    </row>
    <row r="136" ht="16.5">
      <c r="W136" s="120"/>
    </row>
    <row r="137" ht="16.5">
      <c r="W137" s="120"/>
    </row>
    <row r="138" ht="16.5">
      <c r="W138" s="120"/>
    </row>
    <row r="139" ht="16.5">
      <c r="W139" s="120"/>
    </row>
    <row r="140" ht="16.5">
      <c r="W140" s="120"/>
    </row>
    <row r="141" ht="16.5">
      <c r="W141" s="120"/>
    </row>
    <row r="142" ht="16.5">
      <c r="W142" s="120"/>
    </row>
    <row r="143" ht="16.5">
      <c r="W143" s="120"/>
    </row>
    <row r="144" ht="16.5">
      <c r="W144" s="120"/>
    </row>
    <row r="145" ht="16.5">
      <c r="W145" s="120"/>
    </row>
    <row r="146" ht="16.5">
      <c r="W146" s="120"/>
    </row>
    <row r="147" ht="16.5">
      <c r="W147" s="120"/>
    </row>
    <row r="148" ht="16.5">
      <c r="W148" s="120"/>
    </row>
    <row r="149" ht="16.5">
      <c r="W149" s="120"/>
    </row>
    <row r="150" ht="16.5">
      <c r="W150" s="120"/>
    </row>
    <row r="151" ht="16.5">
      <c r="W151" s="120"/>
    </row>
    <row r="152" ht="16.5">
      <c r="W152" s="120"/>
    </row>
    <row r="153" ht="16.5">
      <c r="W153" s="120"/>
    </row>
    <row r="154" ht="16.5">
      <c r="W154" s="120"/>
    </row>
    <row r="155" ht="16.5">
      <c r="W155" s="120"/>
    </row>
    <row r="156" ht="16.5">
      <c r="W156" s="120"/>
    </row>
    <row r="157" ht="16.5">
      <c r="W157" s="120"/>
    </row>
    <row r="158" ht="16.5">
      <c r="W158" s="120"/>
    </row>
    <row r="159" ht="16.5">
      <c r="W159" s="120"/>
    </row>
    <row r="160" ht="16.5">
      <c r="W160" s="120"/>
    </row>
    <row r="161" ht="16.5">
      <c r="W161" s="120"/>
    </row>
    <row r="162" ht="16.5">
      <c r="W162" s="120"/>
    </row>
    <row r="163" ht="16.5">
      <c r="W163" s="120"/>
    </row>
    <row r="164" ht="16.5">
      <c r="W164" s="120"/>
    </row>
    <row r="165" ht="16.5">
      <c r="W165" s="120"/>
    </row>
    <row r="166" ht="16.5">
      <c r="W166" s="120"/>
    </row>
    <row r="167" ht="16.5">
      <c r="W167" s="120"/>
    </row>
    <row r="168" ht="16.5">
      <c r="W168" s="120"/>
    </row>
    <row r="169" ht="16.5">
      <c r="W169" s="120"/>
    </row>
    <row r="327" spans="2:30" s="106" customFormat="1" ht="18" customHeight="1">
      <c r="B327" s="9"/>
      <c r="C327" s="9"/>
      <c r="D327" s="9"/>
      <c r="E327" s="9"/>
      <c r="F327" s="9"/>
      <c r="G327" s="9"/>
      <c r="H327" s="116"/>
      <c r="J327" s="157"/>
      <c r="K327" s="9"/>
      <c r="L327" s="9"/>
      <c r="M327" s="9"/>
      <c r="N327" s="9"/>
      <c r="Q327" s="9"/>
      <c r="R327" s="9"/>
      <c r="S327" s="9"/>
      <c r="T327" s="9"/>
      <c r="U327" s="9"/>
      <c r="W327" s="7"/>
      <c r="X327" s="9"/>
      <c r="Y327" s="112"/>
      <c r="Z327" s="9"/>
      <c r="AA327" s="9"/>
      <c r="AB327" s="9"/>
      <c r="AC327" s="9"/>
      <c r="AD327" s="9"/>
    </row>
  </sheetData>
  <sheetProtection/>
  <mergeCells count="1">
    <mergeCell ref="A4:X4"/>
  </mergeCells>
  <printOptions horizontalCentered="1"/>
  <pageMargins left="0.11811023622047245" right="0.31496062992125984" top="0.15748031496062992" bottom="0.35433070866141736" header="0.31496062992125984" footer="0.31496062992125984"/>
  <pageSetup horizontalDpi="600" verticalDpi="600" orientation="landscape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8"/>
  <sheetViews>
    <sheetView zoomScale="80" zoomScaleNormal="80" zoomScalePageLayoutView="0" workbookViewId="0" topLeftCell="B61">
      <selection activeCell="L78" sqref="L78"/>
    </sheetView>
  </sheetViews>
  <sheetFormatPr defaultColWidth="11.421875" defaultRowHeight="15"/>
  <cols>
    <col min="1" max="1" width="4.8515625" style="106" customWidth="1"/>
    <col min="2" max="2" width="5.00390625" style="9" customWidth="1"/>
    <col min="3" max="3" width="8.00390625" style="9" customWidth="1"/>
    <col min="4" max="4" width="8.28125" style="9" customWidth="1"/>
    <col min="5" max="5" width="3.00390625" style="9" customWidth="1"/>
    <col min="6" max="6" width="3.8515625" style="9" customWidth="1"/>
    <col min="7" max="7" width="4.140625" style="9" customWidth="1"/>
    <col min="8" max="8" width="48.140625" style="9" customWidth="1"/>
    <col min="9" max="9" width="16.7109375" style="106" customWidth="1"/>
    <col min="10" max="10" width="12.00390625" style="109" customWidth="1"/>
    <col min="11" max="12" width="11.140625" style="9" customWidth="1"/>
    <col min="13" max="13" width="9.57421875" style="9" customWidth="1"/>
    <col min="14" max="14" width="8.00390625" style="9" customWidth="1"/>
    <col min="15" max="15" width="8.00390625" style="106" customWidth="1"/>
    <col min="16" max="16" width="12.421875" style="106" customWidth="1"/>
    <col min="17" max="17" width="9.140625" style="9" customWidth="1"/>
    <col min="18" max="18" width="8.7109375" style="9" customWidth="1"/>
    <col min="19" max="19" width="15.57421875" style="9" customWidth="1"/>
    <col min="20" max="20" width="10.57421875" style="9" customWidth="1"/>
    <col min="21" max="21" width="13.421875" style="9" customWidth="1"/>
    <col min="22" max="22" width="11.7109375" style="106" customWidth="1"/>
    <col min="23" max="23" width="10.57421875" style="7" customWidth="1"/>
    <col min="24" max="24" width="11.140625" style="9" customWidth="1"/>
    <col min="25" max="25" width="35.421875" style="112" customWidth="1"/>
    <col min="26" max="16384" width="11.421875" style="9" customWidth="1"/>
  </cols>
  <sheetData>
    <row r="1" spans="1:30" s="5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O1" s="6"/>
      <c r="P1" s="6"/>
      <c r="V1" s="6"/>
      <c r="W1" s="7"/>
      <c r="Y1" s="8"/>
      <c r="AD1" s="9"/>
    </row>
    <row r="2" spans="1:30" s="5" customFormat="1" ht="21" customHeight="1">
      <c r="A2" s="1" t="s">
        <v>1</v>
      </c>
      <c r="B2" s="2"/>
      <c r="C2" s="2"/>
      <c r="D2" s="2"/>
      <c r="E2" s="2"/>
      <c r="F2" s="2"/>
      <c r="G2" s="2"/>
      <c r="H2" s="2"/>
      <c r="I2" s="3"/>
      <c r="J2" s="4"/>
      <c r="O2" s="6"/>
      <c r="P2" s="6"/>
      <c r="V2" s="6"/>
      <c r="W2" s="7"/>
      <c r="Y2" s="8"/>
      <c r="AD2" s="9"/>
    </row>
    <row r="3" spans="1:30" s="5" customFormat="1" ht="21" customHeight="1">
      <c r="A3" s="1" t="s">
        <v>2</v>
      </c>
      <c r="B3" s="2"/>
      <c r="C3" s="2"/>
      <c r="D3" s="2"/>
      <c r="E3" s="2"/>
      <c r="F3" s="2"/>
      <c r="G3" s="2"/>
      <c r="H3" s="2"/>
      <c r="I3" s="3"/>
      <c r="J3" s="4"/>
      <c r="O3" s="6"/>
      <c r="P3" s="6"/>
      <c r="V3" s="6"/>
      <c r="W3" s="7"/>
      <c r="Y3" s="8"/>
      <c r="AD3" s="9"/>
    </row>
    <row r="4" spans="1:30" s="5" customFormat="1" ht="21" customHeight="1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O4" s="6"/>
      <c r="P4" s="6"/>
      <c r="V4" s="6"/>
      <c r="W4" s="7"/>
      <c r="Y4" s="8"/>
      <c r="AD4" s="9"/>
    </row>
    <row r="5" spans="1:25" s="5" customFormat="1" ht="45" customHeight="1">
      <c r="A5" s="260" t="s">
        <v>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2"/>
      <c r="Y5" s="10"/>
    </row>
    <row r="6" spans="1:25" s="5" customFormat="1" ht="21.75" customHeight="1">
      <c r="A6" s="11" t="s">
        <v>5</v>
      </c>
      <c r="B6" s="11"/>
      <c r="C6" s="11"/>
      <c r="D6" s="11"/>
      <c r="E6" s="11"/>
      <c r="F6" s="11"/>
      <c r="G6" s="11"/>
      <c r="H6" s="11"/>
      <c r="I6" s="12"/>
      <c r="J6" s="13"/>
      <c r="K6" s="11"/>
      <c r="L6" s="11"/>
      <c r="M6" s="11"/>
      <c r="N6" s="11"/>
      <c r="O6" s="12"/>
      <c r="P6" s="12"/>
      <c r="Q6" s="11"/>
      <c r="R6" s="11"/>
      <c r="S6" s="11"/>
      <c r="T6" s="11"/>
      <c r="U6" s="11"/>
      <c r="V6" s="12"/>
      <c r="W6" s="14"/>
      <c r="X6" s="11"/>
      <c r="Y6" s="11"/>
    </row>
    <row r="7" spans="1:25" s="5" customFormat="1" ht="14.25" customHeight="1">
      <c r="A7" s="15"/>
      <c r="B7" s="16"/>
      <c r="C7" s="17"/>
      <c r="D7" s="16"/>
      <c r="E7" s="16"/>
      <c r="F7" s="16"/>
      <c r="G7" s="16"/>
      <c r="H7" s="16"/>
      <c r="I7" s="15"/>
      <c r="J7" s="15"/>
      <c r="K7" s="16"/>
      <c r="L7" s="16"/>
      <c r="M7" s="16"/>
      <c r="N7" s="16"/>
      <c r="O7" s="15"/>
      <c r="P7" s="15"/>
      <c r="Q7" s="16"/>
      <c r="R7" s="16"/>
      <c r="S7" s="16"/>
      <c r="T7" s="16"/>
      <c r="U7" s="16"/>
      <c r="V7" s="15"/>
      <c r="W7" s="15"/>
      <c r="X7" s="16"/>
      <c r="Y7" s="18"/>
    </row>
    <row r="8" spans="1:25" s="25" customFormat="1" ht="109.5" customHeight="1">
      <c r="A8" s="19" t="s">
        <v>6</v>
      </c>
      <c r="B8" s="19" t="s">
        <v>7</v>
      </c>
      <c r="C8" s="20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21" t="s">
        <v>13</v>
      </c>
      <c r="I8" s="22" t="s">
        <v>14</v>
      </c>
      <c r="J8" s="22" t="s">
        <v>6</v>
      </c>
      <c r="K8" s="23" t="s">
        <v>15</v>
      </c>
      <c r="L8" s="23" t="s">
        <v>16</v>
      </c>
      <c r="M8" s="23" t="s">
        <v>17</v>
      </c>
      <c r="N8" s="23" t="s">
        <v>18</v>
      </c>
      <c r="O8" s="23" t="s">
        <v>19</v>
      </c>
      <c r="P8" s="23" t="s">
        <v>20</v>
      </c>
      <c r="Q8" s="23" t="s">
        <v>21</v>
      </c>
      <c r="R8" s="23" t="s">
        <v>22</v>
      </c>
      <c r="S8" s="23" t="s">
        <v>23</v>
      </c>
      <c r="T8" s="23" t="s">
        <v>24</v>
      </c>
      <c r="U8" s="23" t="s">
        <v>25</v>
      </c>
      <c r="V8" s="23" t="s">
        <v>26</v>
      </c>
      <c r="W8" s="23" t="s">
        <v>27</v>
      </c>
      <c r="X8" s="23" t="s">
        <v>28</v>
      </c>
      <c r="Y8" s="24" t="s">
        <v>29</v>
      </c>
    </row>
    <row r="9" spans="1:25" s="37" customFormat="1" ht="30" customHeight="1">
      <c r="A9" s="26" t="s">
        <v>30</v>
      </c>
      <c r="B9" s="27" t="s">
        <v>31</v>
      </c>
      <c r="C9" s="27" t="s">
        <v>32</v>
      </c>
      <c r="D9" s="28" t="s">
        <v>33</v>
      </c>
      <c r="E9" s="29" t="s">
        <v>34</v>
      </c>
      <c r="F9" s="29" t="s">
        <v>35</v>
      </c>
      <c r="G9" s="29" t="s">
        <v>36</v>
      </c>
      <c r="H9" s="30"/>
      <c r="I9" s="31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  <c r="X9" s="35"/>
      <c r="Y9" s="36"/>
    </row>
    <row r="10" spans="1:25" s="37" customFormat="1" ht="30" customHeight="1">
      <c r="A10" s="38"/>
      <c r="B10" s="27"/>
      <c r="C10" s="27"/>
      <c r="D10" s="28"/>
      <c r="E10" s="29"/>
      <c r="F10" s="29"/>
      <c r="H10" s="39" t="s">
        <v>37</v>
      </c>
      <c r="I10" s="40" t="s">
        <v>38</v>
      </c>
      <c r="J10" s="41">
        <v>300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4">
        <f>SUM(K10:V10)</f>
        <v>0</v>
      </c>
      <c r="X10" s="35">
        <f>W10/J10</f>
        <v>0</v>
      </c>
      <c r="Y10" s="36"/>
    </row>
    <row r="11" spans="1:25" s="37" customFormat="1" ht="30" customHeight="1">
      <c r="A11" s="26" t="s">
        <v>39</v>
      </c>
      <c r="B11" s="37" t="s">
        <v>40</v>
      </c>
      <c r="C11" s="27" t="s">
        <v>41</v>
      </c>
      <c r="D11" s="27" t="s">
        <v>42</v>
      </c>
      <c r="E11" s="27" t="s">
        <v>34</v>
      </c>
      <c r="F11" s="27" t="s">
        <v>43</v>
      </c>
      <c r="G11" s="27" t="s">
        <v>44</v>
      </c>
      <c r="H11" s="30"/>
      <c r="I11" s="43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5"/>
      <c r="Y11" s="36"/>
    </row>
    <row r="12" spans="1:25" s="37" customFormat="1" ht="35.25" customHeight="1">
      <c r="A12" s="26"/>
      <c r="B12" s="27"/>
      <c r="C12" s="27"/>
      <c r="D12" s="27"/>
      <c r="E12" s="27"/>
      <c r="F12" s="30"/>
      <c r="G12" s="30"/>
      <c r="H12" s="39" t="s">
        <v>45</v>
      </c>
      <c r="I12" s="40" t="s">
        <v>46</v>
      </c>
      <c r="J12" s="41">
        <v>2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34">
        <f>SUM(K12:V12)</f>
        <v>0</v>
      </c>
      <c r="X12" s="35">
        <f>W12/J12</f>
        <v>0</v>
      </c>
      <c r="Y12" s="36"/>
    </row>
    <row r="13" spans="1:25" s="37" customFormat="1" ht="30" customHeight="1">
      <c r="A13" s="26" t="s">
        <v>47</v>
      </c>
      <c r="B13" s="27" t="s">
        <v>40</v>
      </c>
      <c r="C13" s="27" t="s">
        <v>48</v>
      </c>
      <c r="D13" s="27" t="s">
        <v>49</v>
      </c>
      <c r="E13" s="27" t="s">
        <v>34</v>
      </c>
      <c r="F13" s="27" t="s">
        <v>43</v>
      </c>
      <c r="G13" s="27" t="s">
        <v>44</v>
      </c>
      <c r="H13" s="30"/>
      <c r="I13" s="44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47"/>
      <c r="W13" s="48"/>
      <c r="X13" s="35"/>
      <c r="Y13" s="36"/>
    </row>
    <row r="14" spans="1:25" s="37" customFormat="1" ht="33" customHeight="1">
      <c r="A14" s="26"/>
      <c r="B14" s="27"/>
      <c r="C14" s="27"/>
      <c r="D14" s="27"/>
      <c r="E14" s="27"/>
      <c r="F14" s="27"/>
      <c r="G14" s="27"/>
      <c r="H14" s="39" t="s">
        <v>50</v>
      </c>
      <c r="I14" s="40" t="s">
        <v>51</v>
      </c>
      <c r="J14" s="49">
        <v>1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  <c r="V14" s="51"/>
      <c r="W14" s="34">
        <f>SUM(K14:V14)</f>
        <v>0</v>
      </c>
      <c r="X14" s="35">
        <f>W14/J14</f>
        <v>0</v>
      </c>
      <c r="Y14" s="36"/>
    </row>
    <row r="15" spans="1:25" s="37" customFormat="1" ht="30" customHeight="1">
      <c r="A15" s="26" t="s">
        <v>52</v>
      </c>
      <c r="B15" s="27" t="s">
        <v>40</v>
      </c>
      <c r="C15" s="27" t="s">
        <v>53</v>
      </c>
      <c r="D15" s="27" t="s">
        <v>54</v>
      </c>
      <c r="E15" s="27" t="s">
        <v>34</v>
      </c>
      <c r="F15" s="27" t="s">
        <v>43</v>
      </c>
      <c r="G15" s="27" t="s">
        <v>44</v>
      </c>
      <c r="H15" s="30"/>
      <c r="I15" s="52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47"/>
      <c r="W15" s="48"/>
      <c r="X15" s="53"/>
      <c r="Y15" s="36"/>
    </row>
    <row r="16" spans="1:25" s="37" customFormat="1" ht="30" customHeight="1">
      <c r="A16" s="26"/>
      <c r="B16" s="27"/>
      <c r="C16" s="27"/>
      <c r="D16" s="27"/>
      <c r="E16" s="27"/>
      <c r="F16" s="27"/>
      <c r="G16" s="27"/>
      <c r="H16" s="39" t="s">
        <v>55</v>
      </c>
      <c r="I16" s="40" t="s">
        <v>51</v>
      </c>
      <c r="J16" s="49">
        <v>1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  <c r="V16" s="51"/>
      <c r="W16" s="34">
        <f>SUM(K16:V16)</f>
        <v>0</v>
      </c>
      <c r="X16" s="35">
        <f>W16/J16</f>
        <v>0</v>
      </c>
      <c r="Y16" s="36"/>
    </row>
    <row r="17" spans="1:25" s="37" customFormat="1" ht="30" customHeight="1">
      <c r="A17" s="26" t="s">
        <v>56</v>
      </c>
      <c r="B17" s="27" t="s">
        <v>40</v>
      </c>
      <c r="C17" s="27" t="s">
        <v>53</v>
      </c>
      <c r="D17" s="27" t="s">
        <v>57</v>
      </c>
      <c r="E17" s="27" t="s">
        <v>34</v>
      </c>
      <c r="F17" s="27" t="s">
        <v>43</v>
      </c>
      <c r="G17" s="27" t="s">
        <v>44</v>
      </c>
      <c r="H17" s="39"/>
      <c r="I17" s="54"/>
      <c r="J17" s="49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7"/>
      <c r="W17" s="48"/>
      <c r="X17" s="35"/>
      <c r="Y17" s="36"/>
    </row>
    <row r="18" spans="1:25" s="37" customFormat="1" ht="30" customHeight="1">
      <c r="A18" s="26"/>
      <c r="B18" s="27"/>
      <c r="C18" s="27"/>
      <c r="D18" s="27"/>
      <c r="E18" s="27"/>
      <c r="F18" s="27"/>
      <c r="G18" s="27"/>
      <c r="H18" s="39" t="s">
        <v>58</v>
      </c>
      <c r="I18" s="40" t="s">
        <v>51</v>
      </c>
      <c r="J18" s="49">
        <v>1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1"/>
      <c r="W18" s="34">
        <f>SUM(K18:V18)</f>
        <v>0</v>
      </c>
      <c r="X18" s="35">
        <f>W18/J18</f>
        <v>0</v>
      </c>
      <c r="Y18" s="36"/>
    </row>
    <row r="19" spans="1:25" s="37" customFormat="1" ht="30" customHeight="1">
      <c r="A19" s="26" t="s">
        <v>59</v>
      </c>
      <c r="B19" s="27" t="s">
        <v>40</v>
      </c>
      <c r="C19" s="27" t="s">
        <v>60</v>
      </c>
      <c r="D19" s="27" t="s">
        <v>61</v>
      </c>
      <c r="E19" s="27" t="s">
        <v>34</v>
      </c>
      <c r="F19" s="27" t="s">
        <v>43</v>
      </c>
      <c r="G19" s="27" t="s">
        <v>44</v>
      </c>
      <c r="H19" s="39"/>
      <c r="I19" s="54"/>
      <c r="J19" s="49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47"/>
      <c r="W19" s="48"/>
      <c r="X19" s="35"/>
      <c r="Y19" s="36"/>
    </row>
    <row r="20" spans="1:25" s="59" customFormat="1" ht="30" customHeight="1">
      <c r="A20" s="55"/>
      <c r="B20" s="56"/>
      <c r="C20" s="56"/>
      <c r="D20" s="56"/>
      <c r="E20" s="56"/>
      <c r="F20" s="56"/>
      <c r="G20" s="56"/>
      <c r="H20" s="39" t="s">
        <v>62</v>
      </c>
      <c r="I20" s="40" t="s">
        <v>63</v>
      </c>
      <c r="J20" s="49">
        <v>3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1">
        <v>0</v>
      </c>
      <c r="V20" s="57">
        <v>0</v>
      </c>
      <c r="W20" s="34">
        <f>SUM(K20:V20)</f>
        <v>0</v>
      </c>
      <c r="X20" s="35">
        <f>W20/J20</f>
        <v>0</v>
      </c>
      <c r="Y20" s="58"/>
    </row>
    <row r="21" spans="1:25" s="59" customFormat="1" ht="30" customHeight="1">
      <c r="A21" s="26" t="s">
        <v>64</v>
      </c>
      <c r="B21" s="27" t="s">
        <v>40</v>
      </c>
      <c r="C21" s="27" t="s">
        <v>60</v>
      </c>
      <c r="D21" s="27" t="s">
        <v>65</v>
      </c>
      <c r="E21" s="27" t="s">
        <v>34</v>
      </c>
      <c r="F21" s="27" t="s">
        <v>43</v>
      </c>
      <c r="G21" s="27" t="s">
        <v>44</v>
      </c>
      <c r="H21" s="39"/>
      <c r="I21" s="54"/>
      <c r="J21" s="4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61"/>
      <c r="W21" s="62"/>
      <c r="X21" s="63"/>
      <c r="Y21" s="58"/>
    </row>
    <row r="22" spans="1:25" s="59" customFormat="1" ht="68.25" customHeight="1">
      <c r="A22" s="26"/>
      <c r="B22" s="27"/>
      <c r="C22" s="27"/>
      <c r="D22" s="27"/>
      <c r="E22" s="27"/>
      <c r="F22" s="27"/>
      <c r="G22" s="27"/>
      <c r="H22" s="39" t="s">
        <v>66</v>
      </c>
      <c r="I22" s="40" t="s">
        <v>67</v>
      </c>
      <c r="J22" s="49">
        <v>1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1">
        <v>0</v>
      </c>
      <c r="V22" s="51">
        <v>0</v>
      </c>
      <c r="W22" s="48">
        <f>SUM(K22:V22)</f>
        <v>0</v>
      </c>
      <c r="X22" s="35">
        <f>W22/J22</f>
        <v>0</v>
      </c>
      <c r="Y22" s="58"/>
    </row>
    <row r="23" spans="1:25" s="59" customFormat="1" ht="30" customHeight="1">
      <c r="A23" s="26" t="s">
        <v>68</v>
      </c>
      <c r="B23" s="27" t="s">
        <v>69</v>
      </c>
      <c r="C23" s="27" t="s">
        <v>70</v>
      </c>
      <c r="D23" s="27" t="s">
        <v>71</v>
      </c>
      <c r="E23" s="27" t="s">
        <v>34</v>
      </c>
      <c r="F23" s="27" t="s">
        <v>35</v>
      </c>
      <c r="G23" s="27" t="s">
        <v>36</v>
      </c>
      <c r="H23" s="39"/>
      <c r="I23" s="54"/>
      <c r="J23" s="4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61"/>
      <c r="W23" s="62"/>
      <c r="X23" s="63"/>
      <c r="Y23" s="58"/>
    </row>
    <row r="24" spans="1:25" s="59" customFormat="1" ht="30" customHeight="1">
      <c r="A24" s="26"/>
      <c r="B24" s="27"/>
      <c r="C24" s="27"/>
      <c r="D24" s="27"/>
      <c r="E24" s="27"/>
      <c r="F24" s="27"/>
      <c r="G24" s="27"/>
      <c r="H24" s="39" t="s">
        <v>72</v>
      </c>
      <c r="I24" s="40" t="s">
        <v>73</v>
      </c>
      <c r="J24" s="49">
        <v>180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5"/>
      <c r="W24" s="34">
        <f>SUM(K24:V24)</f>
        <v>0</v>
      </c>
      <c r="X24" s="35">
        <f>W24/J24</f>
        <v>0</v>
      </c>
      <c r="Y24" s="58"/>
    </row>
    <row r="25" spans="1:25" s="59" customFormat="1" ht="30" customHeight="1">
      <c r="A25" s="26" t="s">
        <v>74</v>
      </c>
      <c r="B25" s="27" t="s">
        <v>69</v>
      </c>
      <c r="C25" s="27" t="s">
        <v>70</v>
      </c>
      <c r="D25" s="27" t="s">
        <v>71</v>
      </c>
      <c r="E25" s="27" t="s">
        <v>34</v>
      </c>
      <c r="F25" s="27" t="s">
        <v>35</v>
      </c>
      <c r="G25" s="27" t="s">
        <v>36</v>
      </c>
      <c r="H25" s="39"/>
      <c r="I25" s="54"/>
      <c r="J25" s="4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1"/>
      <c r="W25" s="62"/>
      <c r="X25" s="63"/>
      <c r="Y25" s="58"/>
    </row>
    <row r="26" spans="1:25" s="59" customFormat="1" ht="30" customHeight="1">
      <c r="A26" s="26"/>
      <c r="B26" s="27"/>
      <c r="C26" s="27"/>
      <c r="D26" s="27"/>
      <c r="E26" s="27"/>
      <c r="F26" s="27"/>
      <c r="G26" s="27"/>
      <c r="H26" s="39" t="s">
        <v>72</v>
      </c>
      <c r="I26" s="40" t="s">
        <v>73</v>
      </c>
      <c r="J26" s="49">
        <v>200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5"/>
      <c r="W26" s="34">
        <f>SUM(K26:V26)</f>
        <v>0</v>
      </c>
      <c r="X26" s="35">
        <f>W26/J26</f>
        <v>0</v>
      </c>
      <c r="Y26" s="58"/>
    </row>
    <row r="27" spans="1:25" s="59" customFormat="1" ht="30" customHeight="1">
      <c r="A27" s="26" t="s">
        <v>75</v>
      </c>
      <c r="B27" s="27" t="s">
        <v>69</v>
      </c>
      <c r="C27" s="27" t="s">
        <v>76</v>
      </c>
      <c r="D27" s="27" t="s">
        <v>77</v>
      </c>
      <c r="E27" s="27" t="s">
        <v>34</v>
      </c>
      <c r="F27" s="27" t="s">
        <v>35</v>
      </c>
      <c r="G27" s="27" t="s">
        <v>36</v>
      </c>
      <c r="H27" s="39"/>
      <c r="I27" s="40"/>
      <c r="J27" s="4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61"/>
      <c r="W27" s="62"/>
      <c r="X27" s="66"/>
      <c r="Y27" s="58"/>
    </row>
    <row r="28" spans="1:25" s="59" customFormat="1" ht="30" customHeight="1">
      <c r="A28" s="26"/>
      <c r="B28" s="27"/>
      <c r="C28" s="27"/>
      <c r="D28" s="27"/>
      <c r="E28" s="27"/>
      <c r="F28" s="27"/>
      <c r="G28" s="27"/>
      <c r="H28" s="39" t="s">
        <v>78</v>
      </c>
      <c r="I28" s="40" t="s">
        <v>79</v>
      </c>
      <c r="J28" s="49">
        <v>500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51"/>
      <c r="W28" s="34">
        <f>SUM(K28:V28)</f>
        <v>0</v>
      </c>
      <c r="X28" s="35">
        <f>W28/J28</f>
        <v>0</v>
      </c>
      <c r="Y28" s="58"/>
    </row>
    <row r="29" spans="1:25" s="59" customFormat="1" ht="30" customHeight="1">
      <c r="A29" s="26" t="s">
        <v>80</v>
      </c>
      <c r="B29" s="27" t="s">
        <v>81</v>
      </c>
      <c r="C29" s="27" t="s">
        <v>82</v>
      </c>
      <c r="D29" s="27" t="s">
        <v>83</v>
      </c>
      <c r="E29" s="27" t="s">
        <v>34</v>
      </c>
      <c r="F29" s="27" t="s">
        <v>84</v>
      </c>
      <c r="G29" s="27" t="s">
        <v>85</v>
      </c>
      <c r="H29" s="39"/>
      <c r="I29" s="40"/>
      <c r="J29" s="49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61"/>
      <c r="W29" s="62"/>
      <c r="X29" s="63"/>
      <c r="Y29" s="58"/>
    </row>
    <row r="30" spans="1:25" s="59" customFormat="1" ht="30" customHeight="1">
      <c r="A30" s="26"/>
      <c r="B30" s="27"/>
      <c r="C30" s="27"/>
      <c r="D30" s="27"/>
      <c r="E30" s="27"/>
      <c r="F30" s="27"/>
      <c r="G30" s="27"/>
      <c r="H30" s="39" t="s">
        <v>86</v>
      </c>
      <c r="I30" s="67" t="s">
        <v>87</v>
      </c>
      <c r="J30" s="49">
        <v>2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1">
        <v>0</v>
      </c>
      <c r="V30" s="51">
        <v>0</v>
      </c>
      <c r="W30" s="34">
        <f>SUM(K30:V30)</f>
        <v>0</v>
      </c>
      <c r="X30" s="35">
        <f>W30/J30</f>
        <v>0</v>
      </c>
      <c r="Y30" s="58"/>
    </row>
    <row r="31" spans="1:25" s="59" customFormat="1" ht="30" customHeight="1">
      <c r="A31" s="26" t="s">
        <v>88</v>
      </c>
      <c r="B31" s="27" t="s">
        <v>81</v>
      </c>
      <c r="C31" s="27" t="s">
        <v>82</v>
      </c>
      <c r="D31" s="27" t="s">
        <v>83</v>
      </c>
      <c r="E31" s="27" t="s">
        <v>34</v>
      </c>
      <c r="F31" s="27" t="s">
        <v>84</v>
      </c>
      <c r="G31" s="27" t="s">
        <v>85</v>
      </c>
      <c r="H31" s="39"/>
      <c r="I31" s="40"/>
      <c r="J31" s="4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61"/>
      <c r="W31" s="62"/>
      <c r="X31" s="63"/>
      <c r="Y31" s="58"/>
    </row>
    <row r="32" spans="1:25" s="59" customFormat="1" ht="33.75" customHeight="1">
      <c r="A32" s="26"/>
      <c r="B32" s="27"/>
      <c r="C32" s="27"/>
      <c r="D32" s="27"/>
      <c r="E32" s="27"/>
      <c r="F32" s="27"/>
      <c r="G32" s="27"/>
      <c r="H32" s="39" t="s">
        <v>89</v>
      </c>
      <c r="I32" s="67" t="s">
        <v>90</v>
      </c>
      <c r="J32" s="49">
        <v>16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5"/>
      <c r="W32" s="34">
        <f>SUM(K32:V32)</f>
        <v>0</v>
      </c>
      <c r="X32" s="35">
        <f>W32/J32</f>
        <v>0</v>
      </c>
      <c r="Y32" s="58"/>
    </row>
    <row r="33" spans="1:25" s="37" customFormat="1" ht="30" customHeight="1">
      <c r="A33" s="26" t="s">
        <v>91</v>
      </c>
      <c r="B33" s="27" t="s">
        <v>81</v>
      </c>
      <c r="C33" s="27" t="s">
        <v>82</v>
      </c>
      <c r="D33" s="27" t="s">
        <v>92</v>
      </c>
      <c r="E33" s="27" t="s">
        <v>34</v>
      </c>
      <c r="F33" s="27" t="s">
        <v>93</v>
      </c>
      <c r="G33" s="27" t="s">
        <v>94</v>
      </c>
      <c r="H33" s="68"/>
      <c r="I33" s="44"/>
      <c r="J33" s="32"/>
      <c r="K33" s="69"/>
      <c r="L33" s="69"/>
      <c r="M33" s="69"/>
      <c r="N33" s="33"/>
      <c r="O33" s="33"/>
      <c r="P33" s="33"/>
      <c r="Q33" s="33"/>
      <c r="R33" s="33"/>
      <c r="S33" s="33"/>
      <c r="T33" s="69"/>
      <c r="U33" s="33"/>
      <c r="V33" s="33"/>
      <c r="W33" s="34"/>
      <c r="X33" s="35"/>
      <c r="Y33" s="36"/>
    </row>
    <row r="34" spans="1:25" s="37" customFormat="1" ht="30" customHeight="1">
      <c r="A34" s="26"/>
      <c r="B34" s="27"/>
      <c r="C34" s="27"/>
      <c r="D34" s="27"/>
      <c r="E34" s="27"/>
      <c r="F34" s="27"/>
      <c r="G34" s="27"/>
      <c r="H34" s="39" t="s">
        <v>95</v>
      </c>
      <c r="I34" s="44" t="s">
        <v>96</v>
      </c>
      <c r="J34" s="41">
        <v>12</v>
      </c>
      <c r="K34" s="70">
        <v>1</v>
      </c>
      <c r="L34" s="70">
        <v>1</v>
      </c>
      <c r="M34" s="70">
        <v>1</v>
      </c>
      <c r="N34" s="70">
        <v>1</v>
      </c>
      <c r="O34" s="70">
        <v>1</v>
      </c>
      <c r="P34" s="42">
        <v>1</v>
      </c>
      <c r="Q34" s="42">
        <v>1</v>
      </c>
      <c r="R34" s="42">
        <v>1</v>
      </c>
      <c r="S34" s="42">
        <v>1</v>
      </c>
      <c r="T34" s="70">
        <v>1</v>
      </c>
      <c r="U34" s="42">
        <v>1</v>
      </c>
      <c r="V34" s="42">
        <v>1</v>
      </c>
      <c r="W34" s="34">
        <f>SUM(K34:V34)</f>
        <v>12</v>
      </c>
      <c r="X34" s="35">
        <f>W34/J34</f>
        <v>1</v>
      </c>
      <c r="Y34" s="36"/>
    </row>
    <row r="35" spans="1:25" s="37" customFormat="1" ht="30" customHeight="1">
      <c r="A35" s="26"/>
      <c r="B35" s="27"/>
      <c r="C35" s="27"/>
      <c r="D35" s="27"/>
      <c r="E35" s="27"/>
      <c r="F35" s="27"/>
      <c r="G35" s="27"/>
      <c r="H35" s="27" t="s">
        <v>97</v>
      </c>
      <c r="I35" s="44"/>
      <c r="J35" s="32"/>
      <c r="K35" s="69"/>
      <c r="L35" s="69"/>
      <c r="M35" s="69"/>
      <c r="N35" s="33"/>
      <c r="O35" s="33"/>
      <c r="P35" s="33"/>
      <c r="Q35" s="33"/>
      <c r="R35" s="33"/>
      <c r="S35" s="33"/>
      <c r="T35" s="69"/>
      <c r="U35" s="33"/>
      <c r="V35" s="33"/>
      <c r="W35" s="34"/>
      <c r="X35" s="35"/>
      <c r="Y35" s="36" t="s">
        <v>97</v>
      </c>
    </row>
    <row r="36" spans="1:25" s="37" customFormat="1" ht="30" customHeight="1">
      <c r="A36" s="26"/>
      <c r="B36" s="27"/>
      <c r="C36" s="27"/>
      <c r="D36" s="27"/>
      <c r="E36" s="27"/>
      <c r="F36" s="27"/>
      <c r="G36" s="27"/>
      <c r="H36" s="27" t="s">
        <v>98</v>
      </c>
      <c r="I36" s="44"/>
      <c r="J36" s="32"/>
      <c r="K36" s="69"/>
      <c r="L36" s="69"/>
      <c r="M36" s="69"/>
      <c r="N36" s="33"/>
      <c r="O36" s="33"/>
      <c r="P36" s="33"/>
      <c r="Q36" s="33"/>
      <c r="R36" s="33"/>
      <c r="S36" s="33"/>
      <c r="T36" s="69"/>
      <c r="U36" s="33"/>
      <c r="V36" s="33"/>
      <c r="W36" s="34"/>
      <c r="X36" s="35"/>
      <c r="Y36" s="36" t="s">
        <v>98</v>
      </c>
    </row>
    <row r="37" spans="1:25" s="37" customFormat="1" ht="30" customHeight="1">
      <c r="A37" s="26"/>
      <c r="B37" s="27"/>
      <c r="C37" s="27"/>
      <c r="D37" s="27"/>
      <c r="E37" s="27"/>
      <c r="F37" s="27"/>
      <c r="G37" s="27"/>
      <c r="H37" s="27" t="s">
        <v>99</v>
      </c>
      <c r="I37" s="44"/>
      <c r="J37" s="32"/>
      <c r="K37" s="69"/>
      <c r="L37" s="69"/>
      <c r="M37" s="69"/>
      <c r="N37" s="33"/>
      <c r="O37" s="33"/>
      <c r="P37" s="33"/>
      <c r="Q37" s="33"/>
      <c r="R37" s="33"/>
      <c r="S37" s="33"/>
      <c r="T37" s="69"/>
      <c r="U37" s="33"/>
      <c r="V37" s="33"/>
      <c r="W37" s="34"/>
      <c r="X37" s="35"/>
      <c r="Y37" s="36" t="s">
        <v>99</v>
      </c>
    </row>
    <row r="38" spans="1:25" s="37" customFormat="1" ht="30" customHeight="1">
      <c r="A38" s="26"/>
      <c r="B38" s="27"/>
      <c r="C38" s="27"/>
      <c r="D38" s="27"/>
      <c r="E38" s="27"/>
      <c r="F38" s="27"/>
      <c r="G38" s="27"/>
      <c r="H38" s="27" t="s">
        <v>100</v>
      </c>
      <c r="I38" s="44"/>
      <c r="J38" s="32"/>
      <c r="K38" s="69"/>
      <c r="L38" s="69"/>
      <c r="M38" s="69"/>
      <c r="N38" s="33"/>
      <c r="O38" s="33"/>
      <c r="P38" s="33"/>
      <c r="Q38" s="33"/>
      <c r="R38" s="33"/>
      <c r="S38" s="33"/>
      <c r="T38" s="69"/>
      <c r="U38" s="33"/>
      <c r="V38" s="33"/>
      <c r="W38" s="34"/>
      <c r="X38" s="35"/>
      <c r="Y38" s="36" t="s">
        <v>100</v>
      </c>
    </row>
    <row r="39" spans="1:25" s="37" customFormat="1" ht="30" customHeight="1">
      <c r="A39" s="26"/>
      <c r="B39" s="27"/>
      <c r="C39" s="27"/>
      <c r="D39" s="27"/>
      <c r="E39" s="27"/>
      <c r="F39" s="27"/>
      <c r="G39" s="27"/>
      <c r="H39" s="27" t="s">
        <v>101</v>
      </c>
      <c r="I39" s="44"/>
      <c r="J39" s="32"/>
      <c r="K39" s="69"/>
      <c r="L39" s="69"/>
      <c r="M39" s="69"/>
      <c r="N39" s="33"/>
      <c r="O39" s="33"/>
      <c r="P39" s="33"/>
      <c r="Q39" s="33"/>
      <c r="R39" s="33"/>
      <c r="S39" s="33"/>
      <c r="T39" s="69"/>
      <c r="U39" s="33"/>
      <c r="V39" s="33"/>
      <c r="W39" s="34"/>
      <c r="X39" s="35"/>
      <c r="Y39" s="36" t="s">
        <v>101</v>
      </c>
    </row>
    <row r="40" spans="1:25" s="37" customFormat="1" ht="30" customHeight="1">
      <c r="A40" s="26"/>
      <c r="B40" s="27"/>
      <c r="C40" s="27"/>
      <c r="D40" s="27"/>
      <c r="E40" s="27"/>
      <c r="F40" s="27"/>
      <c r="G40" s="27"/>
      <c r="H40" s="27" t="s">
        <v>102</v>
      </c>
      <c r="I40" s="44"/>
      <c r="J40" s="32"/>
      <c r="K40" s="69"/>
      <c r="L40" s="69"/>
      <c r="M40" s="69"/>
      <c r="N40" s="33"/>
      <c r="O40" s="33"/>
      <c r="P40" s="33"/>
      <c r="Q40" s="33"/>
      <c r="R40" s="33"/>
      <c r="S40" s="33"/>
      <c r="T40" s="69"/>
      <c r="U40" s="33"/>
      <c r="V40" s="33"/>
      <c r="W40" s="34"/>
      <c r="X40" s="35"/>
      <c r="Y40" s="36" t="s">
        <v>102</v>
      </c>
    </row>
    <row r="41" spans="1:25" s="37" customFormat="1" ht="30" customHeight="1">
      <c r="A41" s="26"/>
      <c r="B41" s="27"/>
      <c r="C41" s="27"/>
      <c r="D41" s="27"/>
      <c r="E41" s="27"/>
      <c r="F41" s="27"/>
      <c r="G41" s="27"/>
      <c r="H41" s="27" t="s">
        <v>103</v>
      </c>
      <c r="I41" s="44"/>
      <c r="J41" s="32"/>
      <c r="K41" s="69"/>
      <c r="L41" s="69"/>
      <c r="M41" s="69"/>
      <c r="N41" s="33"/>
      <c r="O41" s="33"/>
      <c r="P41" s="33"/>
      <c r="Q41" s="33"/>
      <c r="R41" s="33"/>
      <c r="S41" s="33"/>
      <c r="T41" s="69"/>
      <c r="U41" s="33"/>
      <c r="V41" s="33"/>
      <c r="W41" s="34"/>
      <c r="X41" s="35"/>
      <c r="Y41" s="36" t="s">
        <v>103</v>
      </c>
    </row>
    <row r="42" spans="1:25" s="37" customFormat="1" ht="30" customHeight="1">
      <c r="A42" s="26"/>
      <c r="B42" s="27"/>
      <c r="C42" s="27"/>
      <c r="D42" s="27"/>
      <c r="E42" s="27"/>
      <c r="F42" s="27"/>
      <c r="G42" s="27"/>
      <c r="H42" s="27" t="s">
        <v>104</v>
      </c>
      <c r="I42" s="44"/>
      <c r="J42" s="32"/>
      <c r="K42" s="69"/>
      <c r="L42" s="69"/>
      <c r="M42" s="69"/>
      <c r="N42" s="33"/>
      <c r="O42" s="33"/>
      <c r="P42" s="33"/>
      <c r="Q42" s="33"/>
      <c r="R42" s="33"/>
      <c r="S42" s="33"/>
      <c r="T42" s="69"/>
      <c r="U42" s="33"/>
      <c r="V42" s="33"/>
      <c r="W42" s="34"/>
      <c r="X42" s="35"/>
      <c r="Y42" s="36" t="s">
        <v>104</v>
      </c>
    </row>
    <row r="43" spans="1:25" s="37" customFormat="1" ht="30" customHeight="1">
      <c r="A43" s="26" t="s">
        <v>105</v>
      </c>
      <c r="B43" s="27" t="s">
        <v>81</v>
      </c>
      <c r="C43" s="27" t="s">
        <v>82</v>
      </c>
      <c r="D43" s="27" t="s">
        <v>106</v>
      </c>
      <c r="E43" s="27" t="s">
        <v>34</v>
      </c>
      <c r="F43" s="27" t="s">
        <v>107</v>
      </c>
      <c r="G43" s="38" t="s">
        <v>108</v>
      </c>
      <c r="H43" s="30"/>
      <c r="I43" s="43"/>
      <c r="J43" s="32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33"/>
      <c r="V43" s="69"/>
      <c r="W43" s="34"/>
      <c r="X43" s="35"/>
      <c r="Y43" s="36"/>
    </row>
    <row r="44" spans="1:25" s="37" customFormat="1" ht="30" customHeight="1">
      <c r="A44" s="26"/>
      <c r="B44" s="27"/>
      <c r="C44" s="27"/>
      <c r="D44" s="27"/>
      <c r="E44" s="27"/>
      <c r="F44" s="27"/>
      <c r="G44" s="38"/>
      <c r="H44" s="39" t="s">
        <v>109</v>
      </c>
      <c r="I44" s="44" t="s">
        <v>96</v>
      </c>
      <c r="J44" s="71">
        <v>550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34">
        <f>SUM(K44:V44)</f>
        <v>0</v>
      </c>
      <c r="X44" s="35">
        <f>W44/J44</f>
        <v>0</v>
      </c>
      <c r="Y44" s="36" t="s">
        <v>110</v>
      </c>
    </row>
    <row r="45" spans="1:25" ht="30" customHeight="1">
      <c r="A45" s="72" t="s">
        <v>111</v>
      </c>
      <c r="B45" s="73" t="s">
        <v>81</v>
      </c>
      <c r="C45" s="73" t="s">
        <v>82</v>
      </c>
      <c r="D45" s="73" t="s">
        <v>112</v>
      </c>
      <c r="E45" s="73" t="s">
        <v>34</v>
      </c>
      <c r="F45" s="73" t="s">
        <v>107</v>
      </c>
      <c r="G45" s="74" t="s">
        <v>113</v>
      </c>
      <c r="H45" s="75"/>
      <c r="I45" s="52"/>
      <c r="J45" s="32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33"/>
      <c r="V45" s="69"/>
      <c r="W45" s="34"/>
      <c r="X45" s="53"/>
      <c r="Y45" s="76"/>
    </row>
    <row r="46" spans="1:25" s="37" customFormat="1" ht="30" customHeight="1">
      <c r="A46" s="26"/>
      <c r="B46" s="27"/>
      <c r="C46" s="27"/>
      <c r="D46" s="27"/>
      <c r="E46" s="27"/>
      <c r="F46" s="27"/>
      <c r="G46" s="38"/>
      <c r="H46" s="39" t="s">
        <v>114</v>
      </c>
      <c r="I46" s="44" t="s">
        <v>96</v>
      </c>
      <c r="J46" s="71">
        <v>27</v>
      </c>
      <c r="K46" s="70">
        <v>2</v>
      </c>
      <c r="L46" s="70">
        <v>2</v>
      </c>
      <c r="M46" s="70">
        <v>2</v>
      </c>
      <c r="N46" s="70">
        <v>2</v>
      </c>
      <c r="O46" s="70">
        <v>2</v>
      </c>
      <c r="P46" s="70">
        <v>2</v>
      </c>
      <c r="Q46" s="70">
        <v>2</v>
      </c>
      <c r="R46" s="70">
        <v>2</v>
      </c>
      <c r="S46" s="70">
        <v>2</v>
      </c>
      <c r="T46" s="70">
        <v>2</v>
      </c>
      <c r="U46" s="42">
        <v>2</v>
      </c>
      <c r="V46" s="70">
        <v>2</v>
      </c>
      <c r="W46" s="34">
        <f>SUM(K46:V46)</f>
        <v>24</v>
      </c>
      <c r="X46" s="35">
        <f>W46/J46</f>
        <v>0.8888888888888888</v>
      </c>
      <c r="Y46" s="36" t="s">
        <v>115</v>
      </c>
    </row>
    <row r="47" spans="1:25" s="37" customFormat="1" ht="30" customHeight="1">
      <c r="A47" s="26" t="s">
        <v>116</v>
      </c>
      <c r="B47" s="27" t="s">
        <v>117</v>
      </c>
      <c r="C47" s="27" t="s">
        <v>82</v>
      </c>
      <c r="D47" s="27" t="s">
        <v>118</v>
      </c>
      <c r="E47" s="27" t="s">
        <v>34</v>
      </c>
      <c r="F47" s="27" t="s">
        <v>35</v>
      </c>
      <c r="G47" s="38" t="s">
        <v>36</v>
      </c>
      <c r="H47" s="30"/>
      <c r="I47" s="43"/>
      <c r="J47" s="32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8"/>
      <c r="V47" s="77"/>
      <c r="W47" s="34"/>
      <c r="X47" s="35"/>
      <c r="Y47" s="36"/>
    </row>
    <row r="48" spans="1:25" s="37" customFormat="1" ht="30" customHeight="1">
      <c r="A48" s="26"/>
      <c r="B48" s="27"/>
      <c r="C48" s="27"/>
      <c r="D48" s="27"/>
      <c r="E48" s="27"/>
      <c r="F48" s="27"/>
      <c r="G48" s="38"/>
      <c r="H48" s="39" t="s">
        <v>119</v>
      </c>
      <c r="I48" s="44" t="s">
        <v>120</v>
      </c>
      <c r="J48" s="71">
        <v>29740</v>
      </c>
      <c r="K48" s="70">
        <f>SUM(K49:K57)</f>
        <v>3808</v>
      </c>
      <c r="L48" s="70">
        <f>SUM(L49:L57)</f>
        <v>3630</v>
      </c>
      <c r="M48" s="70">
        <f>SUM(M49:M57)</f>
        <v>3985</v>
      </c>
      <c r="N48" s="70">
        <f>#N/A</f>
        <v>4146</v>
      </c>
      <c r="O48" s="70">
        <f>#N/A</f>
        <v>4134</v>
      </c>
      <c r="P48" s="70">
        <f>#N/A</f>
        <v>4424</v>
      </c>
      <c r="Q48" s="70">
        <f>#N/A</f>
        <v>4152</v>
      </c>
      <c r="R48" s="70">
        <f>#N/A</f>
        <v>3980</v>
      </c>
      <c r="S48" s="70">
        <f>#N/A</f>
        <v>3962</v>
      </c>
      <c r="T48" s="70">
        <f>#N/A</f>
        <v>4211</v>
      </c>
      <c r="U48" s="70">
        <f>#N/A</f>
        <v>2876.862</v>
      </c>
      <c r="V48" s="70">
        <f>#N/A</f>
        <v>1262</v>
      </c>
      <c r="W48" s="34">
        <f>SUM(K48:V48)</f>
        <v>44570.862</v>
      </c>
      <c r="X48" s="35">
        <f>W48/J48</f>
        <v>1.4986839946200403</v>
      </c>
      <c r="Y48" s="36" t="s">
        <v>121</v>
      </c>
    </row>
    <row r="49" spans="1:25" s="37" customFormat="1" ht="30" customHeight="1">
      <c r="A49" s="26"/>
      <c r="B49" s="27"/>
      <c r="C49" s="27"/>
      <c r="D49" s="27"/>
      <c r="E49" s="27"/>
      <c r="F49" s="27"/>
      <c r="G49" s="79"/>
      <c r="H49" s="80" t="s">
        <v>122</v>
      </c>
      <c r="I49" s="44"/>
      <c r="J49" s="32"/>
      <c r="K49" s="77">
        <v>1716</v>
      </c>
      <c r="L49" s="77">
        <v>1562</v>
      </c>
      <c r="M49" s="77">
        <v>1760</v>
      </c>
      <c r="N49" s="77">
        <v>1772</v>
      </c>
      <c r="O49" s="77">
        <v>1772</v>
      </c>
      <c r="P49" s="77">
        <v>1760</v>
      </c>
      <c r="Q49" s="77">
        <v>1764</v>
      </c>
      <c r="R49" s="77">
        <v>1764</v>
      </c>
      <c r="S49" s="77">
        <v>1678</v>
      </c>
      <c r="T49" s="77">
        <v>1810</v>
      </c>
      <c r="U49" s="78">
        <v>1.862</v>
      </c>
      <c r="V49" s="78"/>
      <c r="W49" s="34"/>
      <c r="X49" s="35"/>
      <c r="Y49" s="36"/>
    </row>
    <row r="50" spans="1:25" s="37" customFormat="1" ht="30" customHeight="1">
      <c r="A50" s="26"/>
      <c r="B50" s="27"/>
      <c r="C50" s="27"/>
      <c r="D50" s="27"/>
      <c r="E50" s="27"/>
      <c r="F50" s="27"/>
      <c r="G50" s="81"/>
      <c r="H50" s="80" t="s">
        <v>123</v>
      </c>
      <c r="I50" s="44"/>
      <c r="J50" s="32"/>
      <c r="K50" s="77">
        <v>248</v>
      </c>
      <c r="L50" s="77">
        <v>268</v>
      </c>
      <c r="M50" s="77">
        <v>264</v>
      </c>
      <c r="N50" s="77">
        <v>268</v>
      </c>
      <c r="O50" s="77">
        <v>268</v>
      </c>
      <c r="P50" s="77">
        <v>268</v>
      </c>
      <c r="Q50" s="77">
        <v>272</v>
      </c>
      <c r="R50" s="77">
        <v>180</v>
      </c>
      <c r="S50" s="77">
        <v>258</v>
      </c>
      <c r="T50" s="77">
        <v>168</v>
      </c>
      <c r="U50" s="78">
        <v>256</v>
      </c>
      <c r="V50" s="78"/>
      <c r="W50" s="34"/>
      <c r="X50" s="35"/>
      <c r="Y50" s="36"/>
    </row>
    <row r="51" spans="1:25" s="37" customFormat="1" ht="30" customHeight="1">
      <c r="A51" s="26"/>
      <c r="B51" s="27"/>
      <c r="C51" s="27"/>
      <c r="D51" s="27"/>
      <c r="E51" s="27"/>
      <c r="F51" s="27"/>
      <c r="G51" s="79"/>
      <c r="H51" s="80" t="s">
        <v>124</v>
      </c>
      <c r="I51" s="44"/>
      <c r="J51" s="32"/>
      <c r="K51" s="77">
        <v>260</v>
      </c>
      <c r="L51" s="77">
        <v>216</v>
      </c>
      <c r="M51" s="77">
        <v>240</v>
      </c>
      <c r="N51" s="77">
        <v>276</v>
      </c>
      <c r="O51" s="77">
        <v>320</v>
      </c>
      <c r="P51" s="77">
        <v>346</v>
      </c>
      <c r="Q51" s="77">
        <v>288</v>
      </c>
      <c r="R51" s="77">
        <v>300</v>
      </c>
      <c r="S51" s="77">
        <v>318</v>
      </c>
      <c r="T51" s="77">
        <v>328</v>
      </c>
      <c r="U51" s="78">
        <v>353</v>
      </c>
      <c r="V51" s="78"/>
      <c r="W51" s="34"/>
      <c r="X51" s="35"/>
      <c r="Y51" s="36"/>
    </row>
    <row r="52" spans="1:25" s="37" customFormat="1" ht="30" customHeight="1">
      <c r="A52" s="26"/>
      <c r="B52" s="27"/>
      <c r="C52" s="27"/>
      <c r="D52" s="27"/>
      <c r="E52" s="27"/>
      <c r="F52" s="27"/>
      <c r="G52" s="38"/>
      <c r="H52" s="80" t="s">
        <v>125</v>
      </c>
      <c r="I52" s="44"/>
      <c r="J52" s="32"/>
      <c r="K52" s="77">
        <v>467</v>
      </c>
      <c r="L52" s="77">
        <v>242</v>
      </c>
      <c r="M52" s="77">
        <v>371</v>
      </c>
      <c r="N52" s="77">
        <v>493</v>
      </c>
      <c r="O52" s="77">
        <v>480</v>
      </c>
      <c r="P52" s="77">
        <v>529</v>
      </c>
      <c r="Q52" s="77">
        <v>388</v>
      </c>
      <c r="R52" s="77">
        <v>434</v>
      </c>
      <c r="S52" s="77">
        <v>380</v>
      </c>
      <c r="T52" s="77">
        <v>433</v>
      </c>
      <c r="U52" s="78">
        <v>579</v>
      </c>
      <c r="V52" s="77">
        <v>288</v>
      </c>
      <c r="W52" s="34"/>
      <c r="X52" s="35"/>
      <c r="Y52" s="36"/>
    </row>
    <row r="53" spans="1:25" s="37" customFormat="1" ht="30" customHeight="1">
      <c r="A53" s="26"/>
      <c r="B53" s="27"/>
      <c r="C53" s="27"/>
      <c r="D53" s="27"/>
      <c r="E53" s="27"/>
      <c r="F53" s="27"/>
      <c r="G53" s="38"/>
      <c r="H53" s="80" t="s">
        <v>126</v>
      </c>
      <c r="I53" s="44"/>
      <c r="J53" s="32"/>
      <c r="K53" s="77">
        <v>319</v>
      </c>
      <c r="L53" s="77">
        <v>393</v>
      </c>
      <c r="M53" s="77">
        <v>401</v>
      </c>
      <c r="N53" s="77">
        <v>369</v>
      </c>
      <c r="O53" s="77">
        <v>430</v>
      </c>
      <c r="P53" s="77">
        <v>483</v>
      </c>
      <c r="Q53" s="77">
        <v>447</v>
      </c>
      <c r="R53" s="77">
        <v>378</v>
      </c>
      <c r="S53" s="77">
        <v>256</v>
      </c>
      <c r="T53" s="82">
        <v>316</v>
      </c>
      <c r="U53" s="83">
        <v>483</v>
      </c>
      <c r="V53" s="82">
        <v>314</v>
      </c>
      <c r="W53" s="34"/>
      <c r="X53" s="35"/>
      <c r="Y53" s="36"/>
    </row>
    <row r="54" spans="1:25" s="37" customFormat="1" ht="30" customHeight="1">
      <c r="A54" s="26"/>
      <c r="B54" s="27"/>
      <c r="C54" s="27"/>
      <c r="D54" s="27"/>
      <c r="E54" s="27"/>
      <c r="F54" s="27"/>
      <c r="G54" s="38"/>
      <c r="H54" s="80" t="s">
        <v>127</v>
      </c>
      <c r="I54" s="44"/>
      <c r="J54" s="32"/>
      <c r="K54" s="77">
        <v>213</v>
      </c>
      <c r="L54" s="77">
        <v>284</v>
      </c>
      <c r="M54" s="77">
        <v>306</v>
      </c>
      <c r="N54" s="77">
        <v>296</v>
      </c>
      <c r="O54" s="77">
        <v>163</v>
      </c>
      <c r="P54" s="77">
        <v>287</v>
      </c>
      <c r="Q54" s="77">
        <v>272</v>
      </c>
      <c r="R54" s="77">
        <v>338</v>
      </c>
      <c r="S54" s="77">
        <v>376</v>
      </c>
      <c r="T54" s="77">
        <v>340</v>
      </c>
      <c r="U54" s="78">
        <v>354</v>
      </c>
      <c r="V54" s="77">
        <v>255</v>
      </c>
      <c r="W54" s="34"/>
      <c r="X54" s="35"/>
      <c r="Y54" s="36"/>
    </row>
    <row r="55" spans="1:25" s="37" customFormat="1" ht="30" customHeight="1">
      <c r="A55" s="26"/>
      <c r="B55" s="27"/>
      <c r="C55" s="27"/>
      <c r="D55" s="27"/>
      <c r="E55" s="27"/>
      <c r="F55" s="27"/>
      <c r="G55" s="38"/>
      <c r="H55" s="80" t="s">
        <v>128</v>
      </c>
      <c r="I55" s="44"/>
      <c r="J55" s="32"/>
      <c r="K55" s="77">
        <v>259</v>
      </c>
      <c r="L55" s="77">
        <v>334</v>
      </c>
      <c r="M55" s="69">
        <v>336</v>
      </c>
      <c r="N55" s="77">
        <v>340</v>
      </c>
      <c r="O55" s="77">
        <v>379</v>
      </c>
      <c r="P55" s="77">
        <v>428</v>
      </c>
      <c r="Q55" s="77">
        <v>320</v>
      </c>
      <c r="R55" s="77">
        <v>216</v>
      </c>
      <c r="S55" s="77">
        <v>383</v>
      </c>
      <c r="T55" s="77">
        <v>369</v>
      </c>
      <c r="U55" s="77">
        <v>397</v>
      </c>
      <c r="V55" s="77">
        <v>303</v>
      </c>
      <c r="W55" s="34"/>
      <c r="X55" s="35"/>
      <c r="Y55" s="36"/>
    </row>
    <row r="56" spans="1:25" s="37" customFormat="1" ht="30" customHeight="1">
      <c r="A56" s="26"/>
      <c r="B56" s="27"/>
      <c r="C56" s="27"/>
      <c r="D56" s="27"/>
      <c r="E56" s="27"/>
      <c r="F56" s="27"/>
      <c r="G56" s="38"/>
      <c r="H56" s="80" t="s">
        <v>129</v>
      </c>
      <c r="I56" s="44"/>
      <c r="J56" s="32"/>
      <c r="K56" s="77">
        <v>190</v>
      </c>
      <c r="L56" s="77">
        <v>194</v>
      </c>
      <c r="M56" s="69">
        <v>170</v>
      </c>
      <c r="N56" s="69">
        <f>18+18+4+4+40+6+2+6+14+12+14+40+10+6</f>
        <v>194</v>
      </c>
      <c r="O56" s="69">
        <f>6+18+10+6+20+13+15+15+4+4+4+41+8+4+12+2</f>
        <v>182</v>
      </c>
      <c r="P56" s="69">
        <f>5+16+11+3+26+8+16+16+3+4+4+35+6+8+20+2</f>
        <v>183</v>
      </c>
      <c r="Q56" s="77">
        <v>162</v>
      </c>
      <c r="R56" s="77">
        <v>130</v>
      </c>
      <c r="S56" s="77">
        <v>72</v>
      </c>
      <c r="T56" s="77">
        <v>170</v>
      </c>
      <c r="U56" s="77">
        <v>175</v>
      </c>
      <c r="V56" s="77">
        <v>102</v>
      </c>
      <c r="W56" s="34"/>
      <c r="X56" s="35"/>
      <c r="Y56" s="36"/>
    </row>
    <row r="57" spans="1:25" s="37" customFormat="1" ht="30" customHeight="1">
      <c r="A57" s="26"/>
      <c r="B57" s="27"/>
      <c r="C57" s="27"/>
      <c r="D57" s="27"/>
      <c r="E57" s="27"/>
      <c r="F57" s="27"/>
      <c r="G57" s="38"/>
      <c r="H57" s="39" t="s">
        <v>130</v>
      </c>
      <c r="I57" s="44"/>
      <c r="J57" s="32"/>
      <c r="K57" s="77">
        <f>#N/A</f>
        <v>136</v>
      </c>
      <c r="L57" s="77">
        <f>#N/A</f>
        <v>137</v>
      </c>
      <c r="M57" s="77">
        <f>#N/A</f>
        <v>137</v>
      </c>
      <c r="N57" s="77">
        <f>#N/A</f>
        <v>138</v>
      </c>
      <c r="O57" s="77">
        <f>#N/A</f>
        <v>140</v>
      </c>
      <c r="P57" s="77">
        <f>#N/A</f>
        <v>140</v>
      </c>
      <c r="Q57" s="77">
        <f>#N/A</f>
        <v>239</v>
      </c>
      <c r="R57" s="77">
        <f>#N/A</f>
        <v>240</v>
      </c>
      <c r="S57" s="77">
        <f>#N/A</f>
        <v>241</v>
      </c>
      <c r="T57" s="77">
        <f>#N/A</f>
        <v>277</v>
      </c>
      <c r="U57" s="77">
        <f>#N/A</f>
        <v>278</v>
      </c>
      <c r="V57" s="77"/>
      <c r="W57" s="34"/>
      <c r="X57" s="35"/>
      <c r="Y57" s="36"/>
    </row>
    <row r="58" spans="1:25" s="37" customFormat="1" ht="33.75" customHeight="1">
      <c r="A58" s="26"/>
      <c r="B58" s="27"/>
      <c r="C58" s="27"/>
      <c r="D58" s="27"/>
      <c r="E58" s="27"/>
      <c r="F58" s="27"/>
      <c r="G58" s="38"/>
      <c r="H58" s="80" t="s">
        <v>131</v>
      </c>
      <c r="I58" s="44"/>
      <c r="J58" s="32"/>
      <c r="K58" s="69">
        <v>5</v>
      </c>
      <c r="L58" s="69">
        <v>5</v>
      </c>
      <c r="M58" s="77">
        <v>6</v>
      </c>
      <c r="N58" s="77">
        <v>6</v>
      </c>
      <c r="O58" s="77">
        <v>7</v>
      </c>
      <c r="P58" s="77">
        <v>6</v>
      </c>
      <c r="Q58" s="77">
        <v>14</v>
      </c>
      <c r="R58" s="77">
        <v>14</v>
      </c>
      <c r="S58" s="77">
        <v>15</v>
      </c>
      <c r="T58" s="77">
        <v>4</v>
      </c>
      <c r="U58" s="77">
        <v>4</v>
      </c>
      <c r="V58" s="77">
        <v>4</v>
      </c>
      <c r="W58" s="34"/>
      <c r="X58" s="35"/>
      <c r="Y58" s="36"/>
    </row>
    <row r="59" spans="1:25" s="37" customFormat="1" ht="33.75" customHeight="1">
      <c r="A59" s="26"/>
      <c r="B59" s="27"/>
      <c r="C59" s="27"/>
      <c r="D59" s="27"/>
      <c r="E59" s="27"/>
      <c r="F59" s="27"/>
      <c r="G59" s="38"/>
      <c r="H59" s="80" t="s">
        <v>132</v>
      </c>
      <c r="I59" s="44"/>
      <c r="J59" s="32"/>
      <c r="K59" s="69">
        <v>35</v>
      </c>
      <c r="L59" s="69">
        <v>36</v>
      </c>
      <c r="M59" s="77">
        <v>36</v>
      </c>
      <c r="N59" s="77">
        <v>27</v>
      </c>
      <c r="O59" s="77">
        <v>28</v>
      </c>
      <c r="P59" s="77">
        <v>27</v>
      </c>
      <c r="Q59" s="77">
        <v>32</v>
      </c>
      <c r="R59" s="77">
        <v>32</v>
      </c>
      <c r="S59" s="77">
        <v>32</v>
      </c>
      <c r="T59" s="77">
        <v>39</v>
      </c>
      <c r="U59" s="77">
        <v>39</v>
      </c>
      <c r="V59" s="77">
        <v>41</v>
      </c>
      <c r="W59" s="34"/>
      <c r="X59" s="35"/>
      <c r="Y59" s="36"/>
    </row>
    <row r="60" spans="1:25" s="37" customFormat="1" ht="30" customHeight="1">
      <c r="A60" s="26"/>
      <c r="B60" s="27"/>
      <c r="C60" s="27"/>
      <c r="D60" s="27"/>
      <c r="E60" s="27"/>
      <c r="F60" s="27"/>
      <c r="G60" s="84"/>
      <c r="H60" s="80" t="s">
        <v>133</v>
      </c>
      <c r="I60" s="44"/>
      <c r="J60" s="32"/>
      <c r="K60" s="69">
        <v>29</v>
      </c>
      <c r="L60" s="69">
        <v>29</v>
      </c>
      <c r="M60" s="77">
        <v>29</v>
      </c>
      <c r="N60" s="77">
        <v>32</v>
      </c>
      <c r="O60" s="77">
        <v>32</v>
      </c>
      <c r="P60" s="77">
        <v>33</v>
      </c>
      <c r="Q60" s="77">
        <v>42</v>
      </c>
      <c r="R60" s="77">
        <v>42</v>
      </c>
      <c r="S60" s="77">
        <v>42</v>
      </c>
      <c r="T60" s="77">
        <v>30</v>
      </c>
      <c r="U60" s="77">
        <v>30</v>
      </c>
      <c r="V60" s="77">
        <v>31</v>
      </c>
      <c r="W60" s="34"/>
      <c r="X60" s="35"/>
      <c r="Y60" s="36"/>
    </row>
    <row r="61" spans="1:25" s="37" customFormat="1" ht="30" customHeight="1">
      <c r="A61" s="26"/>
      <c r="B61" s="27"/>
      <c r="C61" s="27"/>
      <c r="D61" s="27"/>
      <c r="E61" s="27"/>
      <c r="F61" s="27"/>
      <c r="G61" s="84"/>
      <c r="H61" s="80" t="s">
        <v>134</v>
      </c>
      <c r="I61" s="44"/>
      <c r="J61" s="32"/>
      <c r="K61" s="77">
        <v>67</v>
      </c>
      <c r="L61" s="77">
        <v>67</v>
      </c>
      <c r="M61" s="77">
        <v>66</v>
      </c>
      <c r="N61" s="77">
        <v>73</v>
      </c>
      <c r="O61" s="77">
        <v>73</v>
      </c>
      <c r="P61" s="77">
        <v>74</v>
      </c>
      <c r="Q61" s="77">
        <v>151</v>
      </c>
      <c r="R61" s="77">
        <v>152</v>
      </c>
      <c r="S61" s="77">
        <v>152</v>
      </c>
      <c r="T61" s="77">
        <v>204</v>
      </c>
      <c r="U61" s="77">
        <v>205</v>
      </c>
      <c r="V61" s="77">
        <v>205</v>
      </c>
      <c r="W61" s="34"/>
      <c r="X61" s="35"/>
      <c r="Y61" s="36"/>
    </row>
    <row r="62" spans="1:25" s="37" customFormat="1" ht="30" customHeight="1">
      <c r="A62" s="26"/>
      <c r="B62" s="27"/>
      <c r="C62" s="27"/>
      <c r="D62" s="27"/>
      <c r="E62" s="27"/>
      <c r="F62" s="27"/>
      <c r="G62" s="84"/>
      <c r="H62" s="80"/>
      <c r="I62" s="44"/>
      <c r="J62" s="32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34"/>
      <c r="X62" s="35"/>
      <c r="Y62" s="36"/>
    </row>
    <row r="63" spans="1:25" s="37" customFormat="1" ht="30" customHeight="1">
      <c r="A63" s="26" t="s">
        <v>135</v>
      </c>
      <c r="B63" s="27" t="s">
        <v>117</v>
      </c>
      <c r="C63" s="27" t="s">
        <v>82</v>
      </c>
      <c r="D63" s="27" t="s">
        <v>136</v>
      </c>
      <c r="E63" s="27" t="s">
        <v>34</v>
      </c>
      <c r="F63" s="27" t="s">
        <v>137</v>
      </c>
      <c r="G63" s="38" t="s">
        <v>138</v>
      </c>
      <c r="H63" s="30"/>
      <c r="I63" s="43"/>
      <c r="J63" s="32"/>
      <c r="K63" s="77"/>
      <c r="L63" s="77"/>
      <c r="M63" s="77"/>
      <c r="N63" s="77"/>
      <c r="O63" s="77"/>
      <c r="P63" s="77" t="s">
        <v>139</v>
      </c>
      <c r="Q63" s="77"/>
      <c r="R63" s="77"/>
      <c r="S63" s="77"/>
      <c r="T63" s="77"/>
      <c r="U63" s="78"/>
      <c r="V63" s="77"/>
      <c r="W63" s="34"/>
      <c r="X63" s="35"/>
      <c r="Y63" s="36"/>
    </row>
    <row r="64" spans="1:25" s="37" customFormat="1" ht="30" customHeight="1">
      <c r="A64" s="26"/>
      <c r="B64" s="27"/>
      <c r="C64" s="27"/>
      <c r="D64" s="27"/>
      <c r="E64" s="27"/>
      <c r="F64" s="27"/>
      <c r="G64" s="38"/>
      <c r="H64" s="39" t="s">
        <v>140</v>
      </c>
      <c r="I64" s="44" t="s">
        <v>96</v>
      </c>
      <c r="J64" s="71">
        <v>72000</v>
      </c>
      <c r="K64" s="70">
        <f>919+15+15</f>
        <v>949</v>
      </c>
      <c r="L64" s="70">
        <f>13+42+1050</f>
        <v>1105</v>
      </c>
      <c r="M64" s="70">
        <f>55+24+849</f>
        <v>928</v>
      </c>
      <c r="N64" s="70">
        <f>1090+30+28</f>
        <v>1148</v>
      </c>
      <c r="O64" s="70">
        <f>1070+28</f>
        <v>1098</v>
      </c>
      <c r="P64" s="70">
        <v>1127</v>
      </c>
      <c r="Q64" s="70">
        <f>1097+30</f>
        <v>1127</v>
      </c>
      <c r="R64" s="70">
        <v>1127</v>
      </c>
      <c r="S64" s="70">
        <v>1125</v>
      </c>
      <c r="T64" s="70">
        <v>1094</v>
      </c>
      <c r="U64" s="70">
        <v>1093</v>
      </c>
      <c r="V64" s="42"/>
      <c r="W64" s="34">
        <f>SUM(K64:V64)</f>
        <v>11921</v>
      </c>
      <c r="X64" s="35">
        <f>W64/J64</f>
        <v>0.16556944444444444</v>
      </c>
      <c r="Y64" s="36" t="s">
        <v>141</v>
      </c>
    </row>
    <row r="65" spans="1:25" s="37" customFormat="1" ht="30" customHeight="1">
      <c r="A65" s="26" t="s">
        <v>142</v>
      </c>
      <c r="B65" s="27" t="s">
        <v>117</v>
      </c>
      <c r="C65" s="27" t="s">
        <v>82</v>
      </c>
      <c r="D65" s="27" t="s">
        <v>143</v>
      </c>
      <c r="E65" s="27" t="s">
        <v>34</v>
      </c>
      <c r="F65" s="27" t="s">
        <v>35</v>
      </c>
      <c r="G65" s="38" t="s">
        <v>36</v>
      </c>
      <c r="H65" s="30"/>
      <c r="I65" s="43"/>
      <c r="J65" s="32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8"/>
      <c r="V65" s="77"/>
      <c r="W65" s="34"/>
      <c r="X65" s="35"/>
      <c r="Y65" s="36"/>
    </row>
    <row r="66" spans="1:25" s="37" customFormat="1" ht="30" customHeight="1">
      <c r="A66" s="26"/>
      <c r="B66" s="27"/>
      <c r="C66" s="27"/>
      <c r="D66" s="27"/>
      <c r="E66" s="27"/>
      <c r="F66" s="27"/>
      <c r="G66" s="38"/>
      <c r="H66" s="39" t="s">
        <v>144</v>
      </c>
      <c r="I66" s="44" t="s">
        <v>145</v>
      </c>
      <c r="J66" s="71">
        <v>213250</v>
      </c>
      <c r="K66" s="70">
        <v>16483.2</v>
      </c>
      <c r="L66" s="70">
        <v>15198.1</v>
      </c>
      <c r="M66" s="70">
        <v>16719</v>
      </c>
      <c r="N66" s="70">
        <v>16288</v>
      </c>
      <c r="O66" s="70">
        <v>16845</v>
      </c>
      <c r="P66" s="70">
        <v>16112.05</v>
      </c>
      <c r="Q66" s="70">
        <v>16236</v>
      </c>
      <c r="R66" s="70">
        <v>16378</v>
      </c>
      <c r="S66" s="70">
        <v>15891</v>
      </c>
      <c r="T66" s="70">
        <v>16618</v>
      </c>
      <c r="U66" s="70">
        <v>16090</v>
      </c>
      <c r="V66" s="70">
        <v>170754</v>
      </c>
      <c r="W66" s="34">
        <f>SUM(K66:V66)</f>
        <v>349612.35</v>
      </c>
      <c r="X66" s="35">
        <f>W66/J66</f>
        <v>1.639448300117233</v>
      </c>
      <c r="Y66" s="36" t="s">
        <v>146</v>
      </c>
    </row>
    <row r="67" spans="1:25" s="37" customFormat="1" ht="30" customHeight="1">
      <c r="A67" s="26" t="s">
        <v>147</v>
      </c>
      <c r="B67" s="27" t="s">
        <v>117</v>
      </c>
      <c r="C67" s="27" t="s">
        <v>82</v>
      </c>
      <c r="D67" s="27" t="s">
        <v>148</v>
      </c>
      <c r="E67" s="27" t="s">
        <v>34</v>
      </c>
      <c r="F67" s="27" t="s">
        <v>93</v>
      </c>
      <c r="G67" s="38" t="s">
        <v>108</v>
      </c>
      <c r="H67" s="30"/>
      <c r="I67" s="43"/>
      <c r="J67" s="32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8"/>
      <c r="V67" s="77"/>
      <c r="W67" s="34"/>
      <c r="X67" s="35"/>
      <c r="Y67" s="36"/>
    </row>
    <row r="68" spans="1:25" s="37" customFormat="1" ht="30" customHeight="1">
      <c r="A68" s="26"/>
      <c r="B68" s="27"/>
      <c r="C68" s="27"/>
      <c r="D68" s="27"/>
      <c r="E68" s="27"/>
      <c r="F68" s="27"/>
      <c r="G68" s="38"/>
      <c r="H68" s="39" t="s">
        <v>149</v>
      </c>
      <c r="I68" s="44" t="s">
        <v>96</v>
      </c>
      <c r="J68" s="41">
        <v>11</v>
      </c>
      <c r="K68" s="70">
        <v>1</v>
      </c>
      <c r="L68" s="70">
        <v>1</v>
      </c>
      <c r="M68" s="70">
        <v>1</v>
      </c>
      <c r="N68" s="70">
        <v>1</v>
      </c>
      <c r="O68" s="70">
        <v>1</v>
      </c>
      <c r="P68" s="70">
        <v>1</v>
      </c>
      <c r="Q68" s="70">
        <v>1</v>
      </c>
      <c r="R68" s="70">
        <v>1</v>
      </c>
      <c r="S68" s="70">
        <v>1</v>
      </c>
      <c r="T68" s="70">
        <v>1</v>
      </c>
      <c r="U68" s="70">
        <v>1</v>
      </c>
      <c r="V68" s="70">
        <v>1</v>
      </c>
      <c r="W68" s="34">
        <f>SUM(K68:V68)</f>
        <v>12</v>
      </c>
      <c r="X68" s="35">
        <f>W68/J68</f>
        <v>1.0909090909090908</v>
      </c>
      <c r="Y68" s="36" t="s">
        <v>150</v>
      </c>
    </row>
    <row r="69" spans="1:25" s="37" customFormat="1" ht="30" customHeight="1">
      <c r="A69" s="26" t="s">
        <v>151</v>
      </c>
      <c r="B69" s="27" t="s">
        <v>117</v>
      </c>
      <c r="C69" s="27" t="s">
        <v>82</v>
      </c>
      <c r="D69" s="27" t="s">
        <v>152</v>
      </c>
      <c r="E69" s="27" t="s">
        <v>34</v>
      </c>
      <c r="F69" s="27" t="s">
        <v>35</v>
      </c>
      <c r="G69" s="38" t="s">
        <v>153</v>
      </c>
      <c r="H69" s="30"/>
      <c r="I69" s="43"/>
      <c r="J69" s="32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8"/>
      <c r="V69" s="77"/>
      <c r="W69" s="34"/>
      <c r="X69" s="35"/>
      <c r="Y69" s="36"/>
    </row>
    <row r="70" spans="1:25" s="37" customFormat="1" ht="30" customHeight="1">
      <c r="A70" s="26"/>
      <c r="B70" s="27"/>
      <c r="C70" s="27"/>
      <c r="D70" s="27"/>
      <c r="E70" s="27"/>
      <c r="F70" s="27"/>
      <c r="G70" s="38"/>
      <c r="H70" s="39" t="s">
        <v>154</v>
      </c>
      <c r="I70" s="44" t="s">
        <v>155</v>
      </c>
      <c r="J70" s="41">
        <v>15</v>
      </c>
      <c r="K70" s="70">
        <v>1</v>
      </c>
      <c r="L70" s="70">
        <v>1</v>
      </c>
      <c r="M70" s="70">
        <v>1</v>
      </c>
      <c r="N70" s="70">
        <v>1</v>
      </c>
      <c r="O70" s="70">
        <v>1</v>
      </c>
      <c r="P70" s="70">
        <v>1</v>
      </c>
      <c r="Q70" s="70">
        <v>1</v>
      </c>
      <c r="R70" s="70">
        <v>1</v>
      </c>
      <c r="S70" s="70">
        <v>1</v>
      </c>
      <c r="T70" s="70">
        <v>1</v>
      </c>
      <c r="U70" s="70">
        <v>1</v>
      </c>
      <c r="V70" s="70">
        <v>1</v>
      </c>
      <c r="W70" s="34">
        <f>SUM(K70:V70)</f>
        <v>12</v>
      </c>
      <c r="X70" s="35">
        <f>W70/J70</f>
        <v>0.8</v>
      </c>
      <c r="Y70" s="36" t="s">
        <v>156</v>
      </c>
    </row>
    <row r="71" spans="1:25" s="37" customFormat="1" ht="30" customHeight="1">
      <c r="A71" s="26" t="s">
        <v>157</v>
      </c>
      <c r="B71" s="27" t="s">
        <v>117</v>
      </c>
      <c r="C71" s="27" t="s">
        <v>82</v>
      </c>
      <c r="D71" s="27" t="s">
        <v>158</v>
      </c>
      <c r="E71" s="27" t="s">
        <v>34</v>
      </c>
      <c r="F71" s="27" t="s">
        <v>35</v>
      </c>
      <c r="G71" s="38" t="s">
        <v>36</v>
      </c>
      <c r="H71" s="30"/>
      <c r="I71" s="43"/>
      <c r="J71" s="32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8"/>
      <c r="V71" s="77"/>
      <c r="W71" s="34"/>
      <c r="X71" s="35"/>
      <c r="Y71" s="36"/>
    </row>
    <row r="72" spans="1:25" s="37" customFormat="1" ht="30" customHeight="1">
      <c r="A72" s="26"/>
      <c r="B72" s="27"/>
      <c r="C72" s="27"/>
      <c r="D72" s="27"/>
      <c r="E72" s="27"/>
      <c r="F72" s="27"/>
      <c r="G72" s="38"/>
      <c r="H72" s="39" t="s">
        <v>159</v>
      </c>
      <c r="I72" s="44" t="s">
        <v>90</v>
      </c>
      <c r="J72" s="41">
        <v>1320</v>
      </c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34">
        <f>SUM(K72:V72)</f>
        <v>0</v>
      </c>
      <c r="X72" s="35">
        <f>W72/J72</f>
        <v>0</v>
      </c>
      <c r="Y72" s="36"/>
    </row>
    <row r="73" spans="1:25" ht="30" customHeight="1">
      <c r="A73" s="72" t="s">
        <v>160</v>
      </c>
      <c r="B73" s="73" t="s">
        <v>117</v>
      </c>
      <c r="C73" s="73" t="s">
        <v>82</v>
      </c>
      <c r="D73" s="73" t="s">
        <v>161</v>
      </c>
      <c r="E73" s="73" t="s">
        <v>162</v>
      </c>
      <c r="F73" s="73" t="s">
        <v>163</v>
      </c>
      <c r="G73" s="74" t="s">
        <v>164</v>
      </c>
      <c r="H73" s="75"/>
      <c r="I73" s="52"/>
      <c r="J73" s="32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33"/>
      <c r="V73" s="69"/>
      <c r="W73" s="34"/>
      <c r="X73" s="53"/>
      <c r="Y73" s="76"/>
    </row>
    <row r="74" spans="1:25" s="37" customFormat="1" ht="30" customHeight="1">
      <c r="A74" s="26"/>
      <c r="B74" s="27"/>
      <c r="C74" s="27"/>
      <c r="D74" s="27"/>
      <c r="E74" s="27"/>
      <c r="F74" s="27"/>
      <c r="G74" s="38"/>
      <c r="H74" s="39" t="s">
        <v>165</v>
      </c>
      <c r="I74" s="44" t="s">
        <v>87</v>
      </c>
      <c r="J74" s="41">
        <v>12</v>
      </c>
      <c r="K74" s="70">
        <v>1</v>
      </c>
      <c r="L74" s="70">
        <v>1</v>
      </c>
      <c r="M74" s="70">
        <v>1</v>
      </c>
      <c r="N74" s="70">
        <v>1</v>
      </c>
      <c r="O74" s="70">
        <v>1</v>
      </c>
      <c r="P74" s="70">
        <v>1</v>
      </c>
      <c r="Q74" s="70">
        <v>1</v>
      </c>
      <c r="R74" s="70">
        <v>1</v>
      </c>
      <c r="S74" s="70">
        <v>1</v>
      </c>
      <c r="T74" s="70">
        <v>1</v>
      </c>
      <c r="U74" s="42">
        <v>1</v>
      </c>
      <c r="V74" s="70">
        <v>1</v>
      </c>
      <c r="W74" s="34">
        <f>SUM(K74:V74)</f>
        <v>12</v>
      </c>
      <c r="X74" s="35">
        <f>W74/J74</f>
        <v>1</v>
      </c>
      <c r="Y74" s="36" t="s">
        <v>99</v>
      </c>
    </row>
    <row r="75" spans="1:25" s="37" customFormat="1" ht="30" customHeight="1">
      <c r="A75" s="26" t="s">
        <v>166</v>
      </c>
      <c r="B75" s="27" t="s">
        <v>117</v>
      </c>
      <c r="C75" s="27" t="s">
        <v>82</v>
      </c>
      <c r="D75" s="27" t="s">
        <v>167</v>
      </c>
      <c r="E75" s="27" t="s">
        <v>34</v>
      </c>
      <c r="F75" s="27" t="s">
        <v>137</v>
      </c>
      <c r="G75" s="38" t="s">
        <v>168</v>
      </c>
      <c r="H75" s="30"/>
      <c r="I75" s="43"/>
      <c r="J75" s="32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8"/>
      <c r="V75" s="77"/>
      <c r="W75" s="34"/>
      <c r="X75" s="35"/>
      <c r="Y75" s="36"/>
    </row>
    <row r="76" spans="1:25" s="37" customFormat="1" ht="30" customHeight="1">
      <c r="A76" s="26"/>
      <c r="B76" s="27"/>
      <c r="C76" s="27"/>
      <c r="D76" s="27"/>
      <c r="E76" s="27"/>
      <c r="F76" s="27"/>
      <c r="G76" s="38"/>
      <c r="H76" s="39" t="s">
        <v>169</v>
      </c>
      <c r="I76" s="85" t="s">
        <v>73</v>
      </c>
      <c r="J76" s="41">
        <v>450</v>
      </c>
      <c r="K76" s="70">
        <v>68</v>
      </c>
      <c r="L76" s="70">
        <v>80</v>
      </c>
      <c r="M76" s="70">
        <v>93</v>
      </c>
      <c r="N76" s="70">
        <v>90</v>
      </c>
      <c r="O76" s="70">
        <v>109</v>
      </c>
      <c r="P76" s="70">
        <v>104</v>
      </c>
      <c r="Q76" s="70">
        <v>83</v>
      </c>
      <c r="R76" s="70">
        <v>102</v>
      </c>
      <c r="S76" s="70">
        <v>85</v>
      </c>
      <c r="T76" s="70">
        <v>63</v>
      </c>
      <c r="U76" s="70">
        <v>75</v>
      </c>
      <c r="V76" s="70">
        <v>88</v>
      </c>
      <c r="W76" s="34">
        <f>SUM(K76:V76)</f>
        <v>1040</v>
      </c>
      <c r="X76" s="35">
        <f>W76/J76</f>
        <v>2.311111111111111</v>
      </c>
      <c r="Y76" s="36" t="s">
        <v>170</v>
      </c>
    </row>
    <row r="77" spans="1:25" s="37" customFormat="1" ht="30" customHeight="1">
      <c r="A77" s="26" t="s">
        <v>171</v>
      </c>
      <c r="B77" s="27" t="s">
        <v>117</v>
      </c>
      <c r="C77" s="27" t="s">
        <v>82</v>
      </c>
      <c r="D77" s="27" t="s">
        <v>172</v>
      </c>
      <c r="E77" s="27" t="s">
        <v>34</v>
      </c>
      <c r="F77" s="27" t="s">
        <v>35</v>
      </c>
      <c r="G77" s="38" t="s">
        <v>173</v>
      </c>
      <c r="H77" s="30"/>
      <c r="I77" s="43"/>
      <c r="J77" s="32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8"/>
      <c r="V77" s="77"/>
      <c r="W77" s="34"/>
      <c r="X77" s="35"/>
      <c r="Y77" s="36"/>
    </row>
    <row r="78" spans="1:25" s="37" customFormat="1" ht="30" customHeight="1">
      <c r="A78" s="26"/>
      <c r="B78" s="27"/>
      <c r="C78" s="27"/>
      <c r="D78" s="27"/>
      <c r="E78" s="27"/>
      <c r="F78" s="27"/>
      <c r="G78" s="38"/>
      <c r="H78" s="39" t="s">
        <v>174</v>
      </c>
      <c r="I78" s="44" t="s">
        <v>175</v>
      </c>
      <c r="J78" s="71">
        <v>31500</v>
      </c>
      <c r="K78" s="70">
        <f>#N/A</f>
        <v>4173</v>
      </c>
      <c r="L78" s="70">
        <f>#N/A</f>
        <v>2530</v>
      </c>
      <c r="M78" s="70">
        <f>#N/A</f>
        <v>2907</v>
      </c>
      <c r="N78" s="70">
        <f>#N/A</f>
        <v>2634</v>
      </c>
      <c r="O78" s="70">
        <f>#N/A</f>
        <v>2244</v>
      </c>
      <c r="P78" s="70">
        <f>#N/A</f>
        <v>3210</v>
      </c>
      <c r="Q78" s="70">
        <f>#N/A</f>
        <v>1290</v>
      </c>
      <c r="R78" s="70">
        <f>#N/A</f>
        <v>1234</v>
      </c>
      <c r="S78" s="70">
        <f>#N/A</f>
        <v>2324</v>
      </c>
      <c r="T78" s="70">
        <f>#N/A</f>
        <v>2299</v>
      </c>
      <c r="U78" s="70">
        <f>#N/A</f>
        <v>2522</v>
      </c>
      <c r="V78" s="70">
        <f>#N/A</f>
        <v>2513</v>
      </c>
      <c r="W78" s="34">
        <f>SUM(K78:V78)</f>
        <v>29880</v>
      </c>
      <c r="X78" s="35">
        <f>W78/J78</f>
        <v>0.9485714285714286</v>
      </c>
      <c r="Y78" s="36" t="s">
        <v>176</v>
      </c>
    </row>
    <row r="79" spans="1:25" s="37" customFormat="1" ht="30" customHeight="1">
      <c r="A79" s="26"/>
      <c r="B79" s="27"/>
      <c r="C79" s="27"/>
      <c r="D79" s="27"/>
      <c r="E79" s="27"/>
      <c r="F79" s="27"/>
      <c r="G79" s="38"/>
      <c r="H79" s="86" t="s">
        <v>177</v>
      </c>
      <c r="I79" s="44"/>
      <c r="J79" s="71"/>
      <c r="K79" s="69">
        <v>109</v>
      </c>
      <c r="L79" s="69">
        <v>90</v>
      </c>
      <c r="M79" s="69">
        <v>92</v>
      </c>
      <c r="N79" s="69">
        <v>75</v>
      </c>
      <c r="O79" s="69">
        <v>85</v>
      </c>
      <c r="P79" s="69">
        <v>68</v>
      </c>
      <c r="Q79" s="69">
        <v>65</v>
      </c>
      <c r="R79" s="69">
        <v>62</v>
      </c>
      <c r="S79" s="69">
        <v>87</v>
      </c>
      <c r="T79" s="69">
        <v>79</v>
      </c>
      <c r="U79" s="69">
        <v>77</v>
      </c>
      <c r="V79" s="69"/>
      <c r="W79" s="34"/>
      <c r="X79" s="35"/>
      <c r="Y79" s="36"/>
    </row>
    <row r="80" spans="1:25" s="37" customFormat="1" ht="30" customHeight="1">
      <c r="A80" s="26"/>
      <c r="B80" s="27"/>
      <c r="C80" s="27"/>
      <c r="D80" s="27"/>
      <c r="E80" s="27"/>
      <c r="F80" s="27"/>
      <c r="G80" s="38"/>
      <c r="H80" s="86" t="s">
        <v>178</v>
      </c>
      <c r="I80" s="44"/>
      <c r="J80" s="71"/>
      <c r="K80" s="69">
        <v>4064</v>
      </c>
      <c r="L80" s="69">
        <v>2440</v>
      </c>
      <c r="M80" s="69">
        <v>2815</v>
      </c>
      <c r="N80" s="69">
        <v>2559</v>
      </c>
      <c r="O80" s="69">
        <v>2159</v>
      </c>
      <c r="P80" s="69">
        <v>3142</v>
      </c>
      <c r="Q80" s="69">
        <v>1225</v>
      </c>
      <c r="R80" s="69">
        <v>1172</v>
      </c>
      <c r="S80" s="69">
        <v>2237</v>
      </c>
      <c r="T80" s="69">
        <v>2220</v>
      </c>
      <c r="U80" s="33">
        <v>2445</v>
      </c>
      <c r="V80" s="69">
        <v>2513</v>
      </c>
      <c r="W80" s="34"/>
      <c r="X80" s="35"/>
      <c r="Y80" s="36"/>
    </row>
    <row r="81" spans="1:25" s="37" customFormat="1" ht="30" customHeight="1">
      <c r="A81" s="26" t="s">
        <v>179</v>
      </c>
      <c r="B81" s="27" t="s">
        <v>117</v>
      </c>
      <c r="C81" s="27" t="s">
        <v>82</v>
      </c>
      <c r="D81" s="27" t="s">
        <v>180</v>
      </c>
      <c r="E81" s="27" t="s">
        <v>34</v>
      </c>
      <c r="F81" s="27" t="s">
        <v>35</v>
      </c>
      <c r="G81" s="38" t="s">
        <v>36</v>
      </c>
      <c r="H81" s="30"/>
      <c r="I81" s="43"/>
      <c r="J81" s="71"/>
      <c r="K81" s="69"/>
      <c r="L81" s="87"/>
      <c r="M81" s="69"/>
      <c r="N81" s="69"/>
      <c r="O81" s="69"/>
      <c r="P81" s="69"/>
      <c r="Q81" s="69"/>
      <c r="R81" s="69"/>
      <c r="S81" s="69"/>
      <c r="T81" s="69"/>
      <c r="U81" s="33"/>
      <c r="V81" s="69"/>
      <c r="W81" s="34"/>
      <c r="X81" s="35"/>
      <c r="Y81" s="36"/>
    </row>
    <row r="82" spans="1:25" s="37" customFormat="1" ht="30" customHeight="1">
      <c r="A82" s="26"/>
      <c r="B82" s="27"/>
      <c r="C82" s="27"/>
      <c r="D82" s="27"/>
      <c r="E82" s="27"/>
      <c r="F82" s="27"/>
      <c r="G82" s="38"/>
      <c r="H82" s="39" t="s">
        <v>181</v>
      </c>
      <c r="I82" s="44" t="s">
        <v>96</v>
      </c>
      <c r="J82" s="41">
        <v>12</v>
      </c>
      <c r="K82" s="70">
        <v>1</v>
      </c>
      <c r="L82" s="70">
        <v>1</v>
      </c>
      <c r="M82" s="70">
        <v>1</v>
      </c>
      <c r="N82" s="70">
        <v>1</v>
      </c>
      <c r="O82" s="70">
        <v>1</v>
      </c>
      <c r="P82" s="70">
        <v>1</v>
      </c>
      <c r="Q82" s="70">
        <v>1</v>
      </c>
      <c r="R82" s="70">
        <v>1</v>
      </c>
      <c r="S82" s="70">
        <v>1</v>
      </c>
      <c r="T82" s="70">
        <v>1</v>
      </c>
      <c r="U82" s="42">
        <v>1</v>
      </c>
      <c r="V82" s="70">
        <v>1</v>
      </c>
      <c r="W82" s="34">
        <f>SUM(K82:V82)</f>
        <v>12</v>
      </c>
      <c r="X82" s="35">
        <f>W82/J82</f>
        <v>1</v>
      </c>
      <c r="Y82" s="88" t="s">
        <v>182</v>
      </c>
    </row>
    <row r="83" spans="1:25" s="37" customFormat="1" ht="30" customHeight="1">
      <c r="A83" s="26" t="s">
        <v>183</v>
      </c>
      <c r="B83" s="27" t="s">
        <v>117</v>
      </c>
      <c r="C83" s="27" t="s">
        <v>82</v>
      </c>
      <c r="D83" s="27" t="s">
        <v>184</v>
      </c>
      <c r="E83" s="27" t="s">
        <v>34</v>
      </c>
      <c r="F83" s="27" t="s">
        <v>185</v>
      </c>
      <c r="G83" s="38" t="s">
        <v>186</v>
      </c>
      <c r="H83" s="30"/>
      <c r="I83" s="43"/>
      <c r="J83" s="32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8"/>
      <c r="V83" s="77"/>
      <c r="W83" s="34"/>
      <c r="X83" s="35"/>
      <c r="Y83" s="36"/>
    </row>
    <row r="84" spans="1:25" s="37" customFormat="1" ht="30" customHeight="1">
      <c r="A84" s="26"/>
      <c r="B84" s="27"/>
      <c r="C84" s="27"/>
      <c r="D84" s="27"/>
      <c r="E84" s="27"/>
      <c r="F84" s="27"/>
      <c r="G84" s="38"/>
      <c r="H84" s="39" t="s">
        <v>187</v>
      </c>
      <c r="I84" s="44" t="s">
        <v>96</v>
      </c>
      <c r="J84" s="71">
        <v>1952</v>
      </c>
      <c r="K84" s="70">
        <v>160</v>
      </c>
      <c r="L84" s="70">
        <v>165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34">
        <f>SUM(K84:V84)</f>
        <v>325</v>
      </c>
      <c r="X84" s="35">
        <f>W84/J84</f>
        <v>0.16649590163934427</v>
      </c>
      <c r="Y84" s="36" t="s">
        <v>188</v>
      </c>
    </row>
    <row r="85" spans="1:25" s="37" customFormat="1" ht="30" customHeight="1">
      <c r="A85" s="26" t="s">
        <v>189</v>
      </c>
      <c r="B85" s="27" t="s">
        <v>117</v>
      </c>
      <c r="C85" s="27" t="s">
        <v>82</v>
      </c>
      <c r="D85" s="27" t="s">
        <v>190</v>
      </c>
      <c r="E85" s="27" t="s">
        <v>34</v>
      </c>
      <c r="F85" s="27" t="s">
        <v>35</v>
      </c>
      <c r="G85" s="38" t="s">
        <v>191</v>
      </c>
      <c r="H85" s="30"/>
      <c r="I85" s="43"/>
      <c r="J85" s="32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8"/>
      <c r="V85" s="77"/>
      <c r="W85" s="34"/>
      <c r="X85" s="35"/>
      <c r="Y85" s="36"/>
    </row>
    <row r="86" spans="1:25" s="37" customFormat="1" ht="30" customHeight="1">
      <c r="A86" s="26"/>
      <c r="B86" s="27"/>
      <c r="C86" s="27"/>
      <c r="D86" s="27"/>
      <c r="E86" s="27"/>
      <c r="F86" s="27"/>
      <c r="G86" s="38"/>
      <c r="H86" s="39" t="s">
        <v>192</v>
      </c>
      <c r="I86" s="44" t="s">
        <v>96</v>
      </c>
      <c r="J86" s="71">
        <v>5704</v>
      </c>
      <c r="K86" s="70">
        <v>380</v>
      </c>
      <c r="L86" s="70">
        <v>306</v>
      </c>
      <c r="M86" s="70">
        <v>379</v>
      </c>
      <c r="N86" s="70">
        <v>417</v>
      </c>
      <c r="O86" s="70">
        <v>321</v>
      </c>
      <c r="P86" s="70">
        <v>323</v>
      </c>
      <c r="Q86" s="70">
        <v>322</v>
      </c>
      <c r="R86" s="70">
        <v>359</v>
      </c>
      <c r="S86" s="70">
        <v>349</v>
      </c>
      <c r="T86" s="70">
        <v>364</v>
      </c>
      <c r="U86" s="42">
        <v>375</v>
      </c>
      <c r="V86" s="70">
        <v>302</v>
      </c>
      <c r="W86" s="34">
        <f>SUM(K86:V86)</f>
        <v>4197</v>
      </c>
      <c r="X86" s="35">
        <f>W86/J86</f>
        <v>0.7357994389901823</v>
      </c>
      <c r="Y86" s="36" t="s">
        <v>193</v>
      </c>
    </row>
    <row r="87" spans="1:25" s="37" customFormat="1" ht="30" customHeight="1">
      <c r="A87" s="26" t="s">
        <v>194</v>
      </c>
      <c r="B87" s="27" t="s">
        <v>117</v>
      </c>
      <c r="C87" s="27" t="s">
        <v>82</v>
      </c>
      <c r="D87" s="27" t="s">
        <v>195</v>
      </c>
      <c r="E87" s="27" t="s">
        <v>34</v>
      </c>
      <c r="F87" s="27" t="s">
        <v>35</v>
      </c>
      <c r="G87" s="38" t="s">
        <v>36</v>
      </c>
      <c r="H87" s="30"/>
      <c r="I87" s="43"/>
      <c r="J87" s="32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8"/>
      <c r="V87" s="77"/>
      <c r="W87" s="34"/>
      <c r="X87" s="35"/>
      <c r="Y87" s="36"/>
    </row>
    <row r="88" spans="1:25" s="37" customFormat="1" ht="30" customHeight="1">
      <c r="A88" s="26"/>
      <c r="B88" s="27"/>
      <c r="C88" s="27"/>
      <c r="D88" s="27"/>
      <c r="E88" s="27"/>
      <c r="F88" s="27"/>
      <c r="G88" s="38"/>
      <c r="H88" s="39" t="s">
        <v>196</v>
      </c>
      <c r="I88" s="44" t="s">
        <v>197</v>
      </c>
      <c r="J88" s="71">
        <v>60000</v>
      </c>
      <c r="K88" s="70">
        <f>SUM(K89+K90+K91+K92+K98)</f>
        <v>5057</v>
      </c>
      <c r="L88" s="70">
        <f>#N/A</f>
        <v>4669</v>
      </c>
      <c r="M88" s="70">
        <f>#N/A</f>
        <v>5666</v>
      </c>
      <c r="N88" s="70">
        <f>#N/A</f>
        <v>5562</v>
      </c>
      <c r="O88" s="70">
        <f>#N/A</f>
        <v>6198</v>
      </c>
      <c r="P88" s="70">
        <f>#N/A</f>
        <v>5871</v>
      </c>
      <c r="Q88" s="70">
        <f>#N/A</f>
        <v>4751</v>
      </c>
      <c r="R88" s="70">
        <f>#N/A</f>
        <v>5753</v>
      </c>
      <c r="S88" s="70">
        <f>#N/A</f>
        <v>6313</v>
      </c>
      <c r="T88" s="70">
        <f>#N/A</f>
        <v>5918</v>
      </c>
      <c r="U88" s="70">
        <f>#N/A</f>
        <v>3366.373</v>
      </c>
      <c r="V88" s="70">
        <f>#N/A</f>
        <v>5286</v>
      </c>
      <c r="W88" s="34">
        <f>SUM(K88:V88)</f>
        <v>64410.373</v>
      </c>
      <c r="X88" s="35">
        <f>W88/J88</f>
        <v>1.0735062166666667</v>
      </c>
      <c r="Y88" s="36" t="s">
        <v>198</v>
      </c>
    </row>
    <row r="89" spans="1:25" s="37" customFormat="1" ht="30" customHeight="1">
      <c r="A89" s="26"/>
      <c r="B89" s="27"/>
      <c r="C89" s="27"/>
      <c r="D89" s="27"/>
      <c r="E89" s="27"/>
      <c r="F89" s="27"/>
      <c r="G89" s="38"/>
      <c r="H89" s="28" t="s">
        <v>199</v>
      </c>
      <c r="I89" s="43"/>
      <c r="J89" s="89"/>
      <c r="K89" s="77">
        <v>2631</v>
      </c>
      <c r="L89" s="77">
        <v>2444</v>
      </c>
      <c r="M89" s="77">
        <v>2836</v>
      </c>
      <c r="N89" s="77">
        <v>2911</v>
      </c>
      <c r="O89" s="77">
        <v>3332</v>
      </c>
      <c r="P89" s="77">
        <v>3108</v>
      </c>
      <c r="Q89" s="77">
        <v>2100</v>
      </c>
      <c r="R89" s="77">
        <v>2871</v>
      </c>
      <c r="S89" s="77">
        <v>3242</v>
      </c>
      <c r="T89" s="77">
        <v>3228</v>
      </c>
      <c r="U89" s="78">
        <v>3.373</v>
      </c>
      <c r="V89" s="77">
        <v>2651</v>
      </c>
      <c r="W89" s="34"/>
      <c r="X89" s="35"/>
      <c r="Y89" s="36" t="s">
        <v>198</v>
      </c>
    </row>
    <row r="90" spans="1:25" s="37" customFormat="1" ht="30" customHeight="1">
      <c r="A90" s="26"/>
      <c r="B90" s="27"/>
      <c r="C90" s="27"/>
      <c r="D90" s="27"/>
      <c r="E90" s="27"/>
      <c r="F90" s="27"/>
      <c r="G90" s="38"/>
      <c r="H90" s="28" t="s">
        <v>200</v>
      </c>
      <c r="I90" s="43"/>
      <c r="J90" s="89"/>
      <c r="K90" s="77">
        <v>513</v>
      </c>
      <c r="L90" s="77">
        <v>519</v>
      </c>
      <c r="M90" s="77">
        <v>756</v>
      </c>
      <c r="N90" s="77">
        <v>677</v>
      </c>
      <c r="O90" s="77">
        <v>704</v>
      </c>
      <c r="P90" s="77">
        <v>609</v>
      </c>
      <c r="Q90" s="77">
        <v>510</v>
      </c>
      <c r="R90" s="77">
        <v>706</v>
      </c>
      <c r="S90" s="77">
        <v>710</v>
      </c>
      <c r="T90" s="77">
        <v>496</v>
      </c>
      <c r="U90" s="78">
        <v>689</v>
      </c>
      <c r="V90" s="77">
        <v>596</v>
      </c>
      <c r="W90" s="34"/>
      <c r="X90" s="35"/>
      <c r="Y90" s="36" t="s">
        <v>201</v>
      </c>
    </row>
    <row r="91" spans="1:25" s="37" customFormat="1" ht="30" customHeight="1">
      <c r="A91" s="26"/>
      <c r="B91" s="27"/>
      <c r="C91" s="27"/>
      <c r="D91" s="27"/>
      <c r="E91" s="27"/>
      <c r="F91" s="27"/>
      <c r="G91" s="38"/>
      <c r="H91" s="28" t="s">
        <v>202</v>
      </c>
      <c r="I91" s="43"/>
      <c r="J91" s="89"/>
      <c r="K91" s="77">
        <v>71</v>
      </c>
      <c r="L91" s="77">
        <v>89</v>
      </c>
      <c r="M91" s="77">
        <v>107</v>
      </c>
      <c r="N91" s="77">
        <v>78</v>
      </c>
      <c r="O91" s="77">
        <v>82</v>
      </c>
      <c r="P91" s="77">
        <v>85</v>
      </c>
      <c r="Q91" s="77">
        <v>78</v>
      </c>
      <c r="R91" s="77">
        <v>116</v>
      </c>
      <c r="S91" s="77">
        <v>48</v>
      </c>
      <c r="T91" s="77">
        <v>79</v>
      </c>
      <c r="U91" s="78">
        <v>113</v>
      </c>
      <c r="V91" s="77">
        <v>57</v>
      </c>
      <c r="W91" s="34"/>
      <c r="X91" s="35"/>
      <c r="Y91" s="36" t="s">
        <v>203</v>
      </c>
    </row>
    <row r="92" spans="1:25" s="37" customFormat="1" ht="30" customHeight="1">
      <c r="A92" s="26"/>
      <c r="B92" s="27"/>
      <c r="C92" s="27"/>
      <c r="D92" s="27"/>
      <c r="E92" s="27"/>
      <c r="F92" s="27"/>
      <c r="G92" s="38"/>
      <c r="H92" s="90" t="s">
        <v>204</v>
      </c>
      <c r="I92" s="43"/>
      <c r="J92" s="32"/>
      <c r="K92" s="70">
        <f>SUM(K93:K97)</f>
        <v>153</v>
      </c>
      <c r="L92" s="70">
        <f>SUM(L93:L97)</f>
        <v>143</v>
      </c>
      <c r="M92" s="70">
        <f>SUM(M93:M97)</f>
        <v>146</v>
      </c>
      <c r="N92" s="70">
        <f>SUM(N93:N97)</f>
        <v>145</v>
      </c>
      <c r="O92" s="70">
        <f>#N/A</f>
        <v>177</v>
      </c>
      <c r="P92" s="70">
        <f>#N/A</f>
        <v>123</v>
      </c>
      <c r="Q92" s="70">
        <f>#N/A</f>
        <v>164</v>
      </c>
      <c r="R92" s="70">
        <f>#N/A</f>
        <v>245</v>
      </c>
      <c r="S92" s="70">
        <f>#N/A</f>
        <v>231</v>
      </c>
      <c r="T92" s="70">
        <f>#N/A</f>
        <v>189</v>
      </c>
      <c r="U92" s="70">
        <f>#N/A</f>
        <v>214</v>
      </c>
      <c r="V92" s="70">
        <f>#N/A</f>
        <v>155</v>
      </c>
      <c r="W92" s="34">
        <f>#N/A</f>
        <v>0</v>
      </c>
      <c r="X92" s="35"/>
      <c r="Y92" s="36"/>
    </row>
    <row r="93" spans="1:25" s="37" customFormat="1" ht="30" customHeight="1">
      <c r="A93" s="26"/>
      <c r="B93" s="27"/>
      <c r="C93" s="27"/>
      <c r="D93" s="27"/>
      <c r="E93" s="27"/>
      <c r="F93" s="27"/>
      <c r="G93" s="38"/>
      <c r="H93" s="28" t="s">
        <v>205</v>
      </c>
      <c r="I93" s="43"/>
      <c r="J93" s="32"/>
      <c r="K93" s="77">
        <v>0</v>
      </c>
      <c r="L93" s="77">
        <v>10</v>
      </c>
      <c r="M93" s="77">
        <v>1</v>
      </c>
      <c r="N93" s="77">
        <v>4</v>
      </c>
      <c r="O93" s="77">
        <v>10</v>
      </c>
      <c r="P93" s="77">
        <v>2</v>
      </c>
      <c r="Q93" s="77">
        <v>8</v>
      </c>
      <c r="R93" s="77">
        <v>3</v>
      </c>
      <c r="S93" s="77">
        <v>4</v>
      </c>
      <c r="T93" s="77">
        <v>0</v>
      </c>
      <c r="U93" s="78">
        <v>0</v>
      </c>
      <c r="V93" s="77">
        <v>0</v>
      </c>
      <c r="W93" s="34"/>
      <c r="X93" s="35"/>
      <c r="Y93" s="36" t="s">
        <v>206</v>
      </c>
    </row>
    <row r="94" spans="1:25" s="37" customFormat="1" ht="30" customHeight="1">
      <c r="A94" s="26"/>
      <c r="B94" s="27"/>
      <c r="C94" s="27"/>
      <c r="D94" s="27"/>
      <c r="E94" s="27"/>
      <c r="F94" s="27"/>
      <c r="G94" s="38"/>
      <c r="H94" s="28" t="s">
        <v>207</v>
      </c>
      <c r="I94" s="43"/>
      <c r="J94" s="32"/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8">
        <v>0</v>
      </c>
      <c r="V94" s="77">
        <v>0</v>
      </c>
      <c r="W94" s="34"/>
      <c r="X94" s="35"/>
      <c r="Y94" s="36" t="s">
        <v>206</v>
      </c>
    </row>
    <row r="95" spans="1:25" s="37" customFormat="1" ht="30" customHeight="1">
      <c r="A95" s="26"/>
      <c r="B95" s="27"/>
      <c r="C95" s="27"/>
      <c r="D95" s="27"/>
      <c r="E95" s="27"/>
      <c r="F95" s="27"/>
      <c r="G95" s="38"/>
      <c r="H95" s="28" t="s">
        <v>208</v>
      </c>
      <c r="I95" s="43"/>
      <c r="J95" s="32"/>
      <c r="K95" s="77">
        <v>98</v>
      </c>
      <c r="L95" s="77">
        <v>65</v>
      </c>
      <c r="M95" s="77">
        <v>64</v>
      </c>
      <c r="N95" s="77">
        <v>70</v>
      </c>
      <c r="O95" s="77">
        <v>114</v>
      </c>
      <c r="P95" s="77">
        <v>81</v>
      </c>
      <c r="Q95" s="77">
        <v>123</v>
      </c>
      <c r="R95" s="77">
        <v>184</v>
      </c>
      <c r="S95" s="77">
        <v>187</v>
      </c>
      <c r="T95" s="77">
        <v>118</v>
      </c>
      <c r="U95" s="78">
        <v>125</v>
      </c>
      <c r="V95" s="77">
        <v>113</v>
      </c>
      <c r="W95" s="34"/>
      <c r="X95" s="35"/>
      <c r="Y95" s="36" t="s">
        <v>206</v>
      </c>
    </row>
    <row r="96" spans="1:25" s="37" customFormat="1" ht="30" customHeight="1">
      <c r="A96" s="26"/>
      <c r="B96" s="27"/>
      <c r="C96" s="27"/>
      <c r="D96" s="27"/>
      <c r="E96" s="27"/>
      <c r="F96" s="27"/>
      <c r="G96" s="38"/>
      <c r="H96" s="28" t="s">
        <v>209</v>
      </c>
      <c r="I96" s="43"/>
      <c r="J96" s="32"/>
      <c r="K96" s="77">
        <v>55</v>
      </c>
      <c r="L96" s="77">
        <v>68</v>
      </c>
      <c r="M96" s="77">
        <v>81</v>
      </c>
      <c r="N96" s="77">
        <v>71</v>
      </c>
      <c r="O96" s="77">
        <v>53</v>
      </c>
      <c r="P96" s="77">
        <v>40</v>
      </c>
      <c r="Q96" s="77">
        <v>33</v>
      </c>
      <c r="R96" s="77">
        <v>58</v>
      </c>
      <c r="S96" s="77">
        <v>40</v>
      </c>
      <c r="T96" s="77">
        <v>71</v>
      </c>
      <c r="U96" s="78">
        <v>89</v>
      </c>
      <c r="V96" s="77">
        <v>42</v>
      </c>
      <c r="W96" s="34"/>
      <c r="X96" s="35"/>
      <c r="Y96" s="36" t="s">
        <v>206</v>
      </c>
    </row>
    <row r="97" spans="1:25" s="37" customFormat="1" ht="30" customHeight="1">
      <c r="A97" s="26"/>
      <c r="B97" s="27"/>
      <c r="C97" s="27"/>
      <c r="D97" s="27"/>
      <c r="E97" s="27"/>
      <c r="F97" s="27"/>
      <c r="G97" s="38"/>
      <c r="H97" s="28" t="s">
        <v>210</v>
      </c>
      <c r="I97" s="43"/>
      <c r="J97" s="32"/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8">
        <v>0</v>
      </c>
      <c r="V97" s="77">
        <v>0</v>
      </c>
      <c r="W97" s="34"/>
      <c r="X97" s="35"/>
      <c r="Y97" s="36" t="s">
        <v>206</v>
      </c>
    </row>
    <row r="98" spans="1:25" s="37" customFormat="1" ht="30" customHeight="1">
      <c r="A98" s="26"/>
      <c r="B98" s="27"/>
      <c r="C98" s="27"/>
      <c r="D98" s="27"/>
      <c r="E98" s="27"/>
      <c r="F98" s="27"/>
      <c r="G98" s="38"/>
      <c r="H98" s="44" t="s">
        <v>211</v>
      </c>
      <c r="I98" s="43"/>
      <c r="J98" s="32"/>
      <c r="K98" s="91">
        <v>1689</v>
      </c>
      <c r="L98" s="91">
        <v>1474</v>
      </c>
      <c r="M98" s="91">
        <v>1821</v>
      </c>
      <c r="N98" s="91">
        <v>1751</v>
      </c>
      <c r="O98" s="91">
        <v>1903</v>
      </c>
      <c r="P98" s="91">
        <v>1946</v>
      </c>
      <c r="Q98" s="91">
        <v>1899</v>
      </c>
      <c r="R98" s="91">
        <v>1815</v>
      </c>
      <c r="S98" s="92">
        <v>2082</v>
      </c>
      <c r="T98" s="92">
        <v>1926</v>
      </c>
      <c r="U98" s="92">
        <v>2347</v>
      </c>
      <c r="V98" s="92">
        <v>1827</v>
      </c>
      <c r="W98" s="93"/>
      <c r="X98" s="35"/>
      <c r="Y98" s="36"/>
    </row>
    <row r="99" spans="1:25" s="37" customFormat="1" ht="30" customHeight="1">
      <c r="A99" s="26" t="s">
        <v>212</v>
      </c>
      <c r="B99" s="27" t="s">
        <v>117</v>
      </c>
      <c r="C99" s="27" t="s">
        <v>82</v>
      </c>
      <c r="D99" s="27" t="s">
        <v>213</v>
      </c>
      <c r="E99" s="27" t="s">
        <v>34</v>
      </c>
      <c r="F99" s="27" t="s">
        <v>35</v>
      </c>
      <c r="G99" s="38" t="s">
        <v>36</v>
      </c>
      <c r="H99" s="30"/>
      <c r="I99" s="43"/>
      <c r="J99" s="32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8"/>
      <c r="V99" s="77"/>
      <c r="W99" s="34"/>
      <c r="X99" s="35"/>
      <c r="Y99" s="36"/>
    </row>
    <row r="100" spans="1:25" s="37" customFormat="1" ht="30" customHeight="1">
      <c r="A100" s="26"/>
      <c r="B100" s="27"/>
      <c r="C100" s="27"/>
      <c r="D100" s="27"/>
      <c r="E100" s="27"/>
      <c r="F100" s="27"/>
      <c r="G100" s="38"/>
      <c r="H100" s="39" t="s">
        <v>214</v>
      </c>
      <c r="I100" s="44" t="s">
        <v>215</v>
      </c>
      <c r="J100" s="71">
        <v>163724</v>
      </c>
      <c r="K100" s="70">
        <f>SUM(K101:K104)</f>
        <v>14398</v>
      </c>
      <c r="L100" s="70">
        <f>SUM(L101:L104)</f>
        <v>13214</v>
      </c>
      <c r="M100" s="70">
        <f>#N/A</f>
        <v>14655</v>
      </c>
      <c r="N100" s="70">
        <f>#N/A</f>
        <v>14121</v>
      </c>
      <c r="O100" s="70">
        <f>#N/A</f>
        <v>14742</v>
      </c>
      <c r="P100" s="70">
        <f>#N/A</f>
        <v>13813</v>
      </c>
      <c r="Q100" s="70">
        <f>#N/A</f>
        <v>14157</v>
      </c>
      <c r="R100" s="70">
        <f>#N/A</f>
        <v>14319</v>
      </c>
      <c r="S100" s="70">
        <f>#N/A</f>
        <v>13734</v>
      </c>
      <c r="T100" s="70">
        <f>SUM(T101:T104)</f>
        <v>14424</v>
      </c>
      <c r="U100" s="70">
        <f>#N/A</f>
        <v>13946</v>
      </c>
      <c r="V100" s="70">
        <f>SUM(V101:V104)</f>
        <v>14112</v>
      </c>
      <c r="W100" s="34">
        <f>SUM(K100:V100)</f>
        <v>169635</v>
      </c>
      <c r="X100" s="35">
        <f>W100/J100</f>
        <v>1.0361034423786373</v>
      </c>
      <c r="Y100" s="36"/>
    </row>
    <row r="101" spans="1:25" s="37" customFormat="1" ht="30" customHeight="1">
      <c r="A101" s="26"/>
      <c r="B101" s="27"/>
      <c r="C101" s="27"/>
      <c r="D101" s="27"/>
      <c r="E101" s="27"/>
      <c r="F101" s="27"/>
      <c r="G101" s="38"/>
      <c r="H101" s="28" t="s">
        <v>216</v>
      </c>
      <c r="I101" s="43"/>
      <c r="J101" s="32"/>
      <c r="K101" s="77">
        <v>674</v>
      </c>
      <c r="L101" s="77">
        <v>675</v>
      </c>
      <c r="M101" s="77">
        <v>947</v>
      </c>
      <c r="N101" s="77">
        <v>916</v>
      </c>
      <c r="O101" s="77">
        <v>959</v>
      </c>
      <c r="P101" s="77">
        <v>631</v>
      </c>
      <c r="Q101" s="77">
        <v>695</v>
      </c>
      <c r="R101" s="77">
        <v>694</v>
      </c>
      <c r="S101" s="77">
        <v>636</v>
      </c>
      <c r="T101" s="77">
        <v>767</v>
      </c>
      <c r="U101" s="78">
        <v>737</v>
      </c>
      <c r="V101" s="77">
        <v>576</v>
      </c>
      <c r="W101" s="34"/>
      <c r="X101" s="35"/>
      <c r="Y101" s="36" t="s">
        <v>217</v>
      </c>
    </row>
    <row r="102" spans="1:25" s="37" customFormat="1" ht="30" customHeight="1">
      <c r="A102" s="26"/>
      <c r="B102" s="27"/>
      <c r="C102" s="27"/>
      <c r="D102" s="27"/>
      <c r="E102" s="27"/>
      <c r="F102" s="27"/>
      <c r="G102" s="38"/>
      <c r="H102" s="28" t="s">
        <v>218</v>
      </c>
      <c r="I102" s="43"/>
      <c r="J102" s="32"/>
      <c r="K102" s="77">
        <v>236</v>
      </c>
      <c r="L102" s="77">
        <v>268</v>
      </c>
      <c r="M102" s="77">
        <v>226</v>
      </c>
      <c r="N102" s="77">
        <v>220</v>
      </c>
      <c r="O102" s="77">
        <v>222</v>
      </c>
      <c r="P102" s="77">
        <v>161</v>
      </c>
      <c r="Q102" s="77">
        <v>240</v>
      </c>
      <c r="R102" s="77">
        <v>234</v>
      </c>
      <c r="S102" s="77">
        <v>186</v>
      </c>
      <c r="T102" s="77">
        <v>248</v>
      </c>
      <c r="U102" s="78">
        <v>214</v>
      </c>
      <c r="V102" s="77">
        <v>285</v>
      </c>
      <c r="W102" s="34"/>
      <c r="X102" s="35"/>
      <c r="Y102" s="36" t="s">
        <v>219</v>
      </c>
    </row>
    <row r="103" spans="1:25" s="37" customFormat="1" ht="30" customHeight="1">
      <c r="A103" s="26"/>
      <c r="B103" s="27"/>
      <c r="C103" s="27"/>
      <c r="D103" s="27"/>
      <c r="E103" s="27"/>
      <c r="F103" s="27"/>
      <c r="G103" s="38"/>
      <c r="H103" s="28" t="s">
        <v>220</v>
      </c>
      <c r="I103" s="43"/>
      <c r="J103" s="32"/>
      <c r="K103" s="77">
        <v>249</v>
      </c>
      <c r="L103" s="77">
        <v>230</v>
      </c>
      <c r="M103" s="77">
        <v>253</v>
      </c>
      <c r="N103" s="77">
        <v>231</v>
      </c>
      <c r="O103" s="77">
        <v>262</v>
      </c>
      <c r="P103" s="77">
        <v>247</v>
      </c>
      <c r="Q103" s="77">
        <v>236</v>
      </c>
      <c r="R103" s="77">
        <v>270</v>
      </c>
      <c r="S103" s="77">
        <v>247</v>
      </c>
      <c r="T103" s="77">
        <v>290</v>
      </c>
      <c r="U103" s="78">
        <v>265</v>
      </c>
      <c r="V103" s="77">
        <v>253</v>
      </c>
      <c r="W103" s="34"/>
      <c r="X103" s="35"/>
      <c r="Y103" s="36" t="s">
        <v>221</v>
      </c>
    </row>
    <row r="104" spans="1:25" s="37" customFormat="1" ht="30" customHeight="1">
      <c r="A104" s="26"/>
      <c r="B104" s="27"/>
      <c r="C104" s="27"/>
      <c r="D104" s="27"/>
      <c r="E104" s="27"/>
      <c r="F104" s="27"/>
      <c r="G104" s="38"/>
      <c r="H104" s="90" t="s">
        <v>222</v>
      </c>
      <c r="I104" s="43"/>
      <c r="J104" s="32"/>
      <c r="K104" s="70">
        <f>SUM(K105:K107)</f>
        <v>13239</v>
      </c>
      <c r="L104" s="70">
        <f>#N/A</f>
        <v>12041</v>
      </c>
      <c r="M104" s="70">
        <f>#N/A</f>
        <v>13229</v>
      </c>
      <c r="N104" s="70">
        <f>#N/A</f>
        <v>12754</v>
      </c>
      <c r="O104" s="70">
        <f>#N/A</f>
        <v>13299</v>
      </c>
      <c r="P104" s="70">
        <f>#N/A</f>
        <v>12774</v>
      </c>
      <c r="Q104" s="70">
        <f>#N/A</f>
        <v>12986</v>
      </c>
      <c r="R104" s="70">
        <f>#N/A</f>
        <v>13121</v>
      </c>
      <c r="S104" s="70">
        <f>SUM(S105:S107)</f>
        <v>12665</v>
      </c>
      <c r="T104" s="70">
        <f>SUM(T105:T107)</f>
        <v>13119</v>
      </c>
      <c r="U104" s="70">
        <f>SUM(U105:U107)</f>
        <v>12730</v>
      </c>
      <c r="V104" s="70">
        <f>SUM(V105:V107)</f>
        <v>12998</v>
      </c>
      <c r="W104" s="34"/>
      <c r="X104" s="35"/>
      <c r="Y104" s="94" t="s">
        <v>223</v>
      </c>
    </row>
    <row r="105" spans="1:25" s="37" customFormat="1" ht="30" customHeight="1">
      <c r="A105" s="26"/>
      <c r="B105" s="27"/>
      <c r="C105" s="27"/>
      <c r="D105" s="27"/>
      <c r="E105" s="27"/>
      <c r="F105" s="27"/>
      <c r="G105" s="38"/>
      <c r="H105" s="95" t="s">
        <v>224</v>
      </c>
      <c r="I105" s="43"/>
      <c r="J105" s="32"/>
      <c r="K105" s="77">
        <v>3088</v>
      </c>
      <c r="L105" s="77">
        <v>2863</v>
      </c>
      <c r="M105" s="77">
        <v>3044</v>
      </c>
      <c r="N105" s="77">
        <v>2968</v>
      </c>
      <c r="O105" s="77">
        <v>3204</v>
      </c>
      <c r="P105" s="77">
        <v>3092</v>
      </c>
      <c r="Q105" s="77">
        <v>3019</v>
      </c>
      <c r="R105" s="77">
        <v>3226</v>
      </c>
      <c r="S105" s="77">
        <v>3150</v>
      </c>
      <c r="T105" s="77">
        <v>3291</v>
      </c>
      <c r="U105" s="77">
        <v>3205</v>
      </c>
      <c r="V105" s="77">
        <v>3161</v>
      </c>
      <c r="W105" s="34"/>
      <c r="X105" s="35"/>
      <c r="Y105" s="36" t="s">
        <v>225</v>
      </c>
    </row>
    <row r="106" spans="1:25" s="37" customFormat="1" ht="30" customHeight="1">
      <c r="A106" s="26"/>
      <c r="B106" s="27"/>
      <c r="C106" s="27"/>
      <c r="D106" s="27"/>
      <c r="E106" s="27"/>
      <c r="F106" s="27"/>
      <c r="G106" s="38"/>
      <c r="H106" s="96" t="s">
        <v>226</v>
      </c>
      <c r="I106" s="43"/>
      <c r="J106" s="32"/>
      <c r="K106" s="77">
        <v>9790</v>
      </c>
      <c r="L106" s="77">
        <v>8847</v>
      </c>
      <c r="M106" s="77">
        <v>9817</v>
      </c>
      <c r="N106" s="77">
        <v>9426</v>
      </c>
      <c r="O106" s="77">
        <v>9723</v>
      </c>
      <c r="P106" s="77">
        <v>9324</v>
      </c>
      <c r="Q106" s="77">
        <v>9597</v>
      </c>
      <c r="R106" s="77">
        <v>9523</v>
      </c>
      <c r="S106" s="77">
        <v>9160</v>
      </c>
      <c r="T106" s="77">
        <v>9460</v>
      </c>
      <c r="U106" s="77">
        <v>9167</v>
      </c>
      <c r="V106" s="77">
        <v>9473</v>
      </c>
      <c r="W106" s="34"/>
      <c r="X106" s="35"/>
      <c r="Y106" s="36" t="s">
        <v>227</v>
      </c>
    </row>
    <row r="107" spans="1:25" s="37" customFormat="1" ht="30" customHeight="1">
      <c r="A107" s="26"/>
      <c r="B107" s="27"/>
      <c r="C107" s="27"/>
      <c r="D107" s="27"/>
      <c r="E107" s="27"/>
      <c r="F107" s="27"/>
      <c r="G107" s="38"/>
      <c r="H107" s="28" t="s">
        <v>228</v>
      </c>
      <c r="I107" s="43"/>
      <c r="J107" s="32"/>
      <c r="K107" s="77">
        <v>361</v>
      </c>
      <c r="L107" s="77">
        <v>331</v>
      </c>
      <c r="M107" s="77">
        <v>368</v>
      </c>
      <c r="N107" s="77">
        <v>360</v>
      </c>
      <c r="O107" s="77">
        <v>372</v>
      </c>
      <c r="P107" s="77">
        <v>358</v>
      </c>
      <c r="Q107" s="77">
        <v>370</v>
      </c>
      <c r="R107" s="77">
        <v>372</v>
      </c>
      <c r="S107" s="77">
        <v>355</v>
      </c>
      <c r="T107" s="77">
        <v>368</v>
      </c>
      <c r="U107" s="78">
        <v>358</v>
      </c>
      <c r="V107" s="77">
        <v>364</v>
      </c>
      <c r="W107" s="34"/>
      <c r="X107" s="35"/>
      <c r="Y107" s="36" t="s">
        <v>229</v>
      </c>
    </row>
    <row r="108" spans="1:25" s="37" customFormat="1" ht="30" customHeight="1">
      <c r="A108" s="26" t="s">
        <v>230</v>
      </c>
      <c r="B108" s="27" t="s">
        <v>117</v>
      </c>
      <c r="C108" s="27" t="s">
        <v>82</v>
      </c>
      <c r="D108" s="27" t="s">
        <v>231</v>
      </c>
      <c r="E108" s="27" t="s">
        <v>34</v>
      </c>
      <c r="F108" s="27" t="s">
        <v>35</v>
      </c>
      <c r="G108" s="38" t="s">
        <v>36</v>
      </c>
      <c r="H108" s="30"/>
      <c r="I108" s="43"/>
      <c r="J108" s="32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8"/>
      <c r="V108" s="77"/>
      <c r="W108" s="34"/>
      <c r="X108" s="35"/>
      <c r="Y108" s="36"/>
    </row>
    <row r="109" spans="1:25" s="37" customFormat="1" ht="30" customHeight="1">
      <c r="A109" s="26"/>
      <c r="B109" s="27"/>
      <c r="C109" s="27"/>
      <c r="D109" s="27"/>
      <c r="E109" s="27"/>
      <c r="F109" s="27"/>
      <c r="G109" s="38"/>
      <c r="H109" s="39" t="s">
        <v>232</v>
      </c>
      <c r="I109" s="44" t="s">
        <v>233</v>
      </c>
      <c r="J109" s="41">
        <v>120</v>
      </c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34">
        <f>SUM(K109:V109)</f>
        <v>0</v>
      </c>
      <c r="X109" s="35">
        <f>W109/J109</f>
        <v>0</v>
      </c>
      <c r="Y109" s="36"/>
    </row>
    <row r="110" spans="1:25" s="37" customFormat="1" ht="30" customHeight="1">
      <c r="A110" s="26" t="s">
        <v>234</v>
      </c>
      <c r="B110" s="27" t="s">
        <v>117</v>
      </c>
      <c r="C110" s="27" t="s">
        <v>82</v>
      </c>
      <c r="D110" s="27" t="s">
        <v>235</v>
      </c>
      <c r="E110" s="27" t="s">
        <v>34</v>
      </c>
      <c r="F110" s="27" t="s">
        <v>35</v>
      </c>
      <c r="G110" s="38" t="s">
        <v>173</v>
      </c>
      <c r="H110" s="30"/>
      <c r="I110" s="43"/>
      <c r="J110" s="32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8"/>
      <c r="V110" s="77"/>
      <c r="W110" s="34"/>
      <c r="X110" s="35"/>
      <c r="Y110" s="36"/>
    </row>
    <row r="111" spans="1:25" s="37" customFormat="1" ht="30" customHeight="1">
      <c r="A111" s="26"/>
      <c r="B111" s="27"/>
      <c r="C111" s="27"/>
      <c r="D111" s="27"/>
      <c r="E111" s="27"/>
      <c r="F111" s="27"/>
      <c r="G111" s="38"/>
      <c r="H111" s="97" t="s">
        <v>236</v>
      </c>
      <c r="I111" s="44" t="s">
        <v>237</v>
      </c>
      <c r="J111" s="71">
        <v>105000</v>
      </c>
      <c r="K111" s="70">
        <v>11303</v>
      </c>
      <c r="L111" s="70">
        <v>10604</v>
      </c>
      <c r="M111" s="70">
        <v>11624</v>
      </c>
      <c r="N111" s="70">
        <v>11395</v>
      </c>
      <c r="O111" s="70">
        <v>11394</v>
      </c>
      <c r="P111" s="70">
        <v>11967</v>
      </c>
      <c r="Q111" s="70">
        <v>15502</v>
      </c>
      <c r="R111" s="70">
        <v>14978</v>
      </c>
      <c r="S111" s="70">
        <v>11769</v>
      </c>
      <c r="T111" s="70">
        <v>13444</v>
      </c>
      <c r="U111" s="70">
        <v>12614</v>
      </c>
      <c r="V111" s="42">
        <v>11.156</v>
      </c>
      <c r="W111" s="34">
        <f>SUM(K111:V111)</f>
        <v>136605.156</v>
      </c>
      <c r="X111" s="35">
        <f>W111/J111</f>
        <v>1.3010014857142855</v>
      </c>
      <c r="Y111" s="36" t="s">
        <v>238</v>
      </c>
    </row>
    <row r="112" spans="1:25" ht="16.5">
      <c r="A112" s="98"/>
      <c r="B112" s="99"/>
      <c r="C112" s="99"/>
      <c r="D112" s="99"/>
      <c r="E112" s="100"/>
      <c r="F112" s="100"/>
      <c r="G112" s="100"/>
      <c r="H112" s="101"/>
      <c r="I112" s="102"/>
      <c r="J112" s="103"/>
      <c r="K112" s="104"/>
      <c r="L112" s="104"/>
      <c r="M112" s="105"/>
      <c r="W112" s="107"/>
      <c r="X112" s="105"/>
      <c r="Y112" s="108"/>
    </row>
    <row r="113" spans="1:25" ht="16.5">
      <c r="A113" s="102"/>
      <c r="B113" s="105"/>
      <c r="C113" s="105"/>
      <c r="D113" s="105"/>
      <c r="E113" s="105"/>
      <c r="F113" s="105"/>
      <c r="G113" s="105"/>
      <c r="H113" s="105"/>
      <c r="I113" s="102"/>
      <c r="K113" s="104"/>
      <c r="L113" s="104"/>
      <c r="M113" s="105"/>
      <c r="W113" s="107"/>
      <c r="X113" s="105"/>
      <c r="Y113" s="108"/>
    </row>
    <row r="114" spans="1:25" ht="16.5">
      <c r="A114" s="102"/>
      <c r="B114" s="105"/>
      <c r="C114" s="105"/>
      <c r="D114" s="105"/>
      <c r="E114" s="105"/>
      <c r="F114" s="105"/>
      <c r="G114" s="105"/>
      <c r="H114" s="105"/>
      <c r="I114" s="102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1"/>
      <c r="W114" s="107"/>
      <c r="X114" s="105"/>
      <c r="Y114" s="108"/>
    </row>
    <row r="118" ht="16.5">
      <c r="U118" s="113"/>
    </row>
    <row r="319" ht="18" customHeight="1"/>
  </sheetData>
  <sheetProtection/>
  <mergeCells count="1">
    <mergeCell ref="A5:X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43">
      <selection activeCell="B61" sqref="B61"/>
    </sheetView>
  </sheetViews>
  <sheetFormatPr defaultColWidth="11.421875" defaultRowHeight="15"/>
  <cols>
    <col min="1" max="1" width="35.8515625" style="0" bestFit="1" customWidth="1"/>
    <col min="2" max="2" width="15.421875" style="0" bestFit="1" customWidth="1"/>
    <col min="3" max="3" width="15.28125" style="0" bestFit="1" customWidth="1"/>
    <col min="4" max="4" width="12.57421875" style="0" bestFit="1" customWidth="1"/>
  </cols>
  <sheetData>
    <row r="1" spans="1:6" ht="15">
      <c r="A1" s="227"/>
      <c r="B1" s="228"/>
      <c r="C1" s="228"/>
      <c r="D1" s="228"/>
      <c r="E1" s="228"/>
      <c r="F1" s="229"/>
    </row>
    <row r="2" spans="1:6" ht="15">
      <c r="A2" s="227"/>
      <c r="B2" s="228"/>
      <c r="C2" s="228"/>
      <c r="D2" s="228"/>
      <c r="E2" s="228"/>
      <c r="F2" s="229"/>
    </row>
    <row r="3" spans="1:6" ht="15">
      <c r="A3" s="230" t="s">
        <v>528</v>
      </c>
      <c r="B3" s="228"/>
      <c r="C3" s="228"/>
      <c r="D3" s="228"/>
      <c r="E3" s="228"/>
      <c r="F3" s="229"/>
    </row>
    <row r="4" spans="1:6" ht="15">
      <c r="A4" s="229" t="s">
        <v>514</v>
      </c>
      <c r="B4" s="231">
        <v>0.15</v>
      </c>
      <c r="C4" s="231">
        <v>0.5</v>
      </c>
      <c r="D4" s="245">
        <v>0.35</v>
      </c>
      <c r="E4" s="245">
        <v>0.2</v>
      </c>
      <c r="F4" s="229"/>
    </row>
    <row r="5" spans="1:6" ht="15.75">
      <c r="A5" s="232" t="s">
        <v>15</v>
      </c>
      <c r="B5" s="233" t="s">
        <v>515</v>
      </c>
      <c r="C5" s="233" t="s">
        <v>516</v>
      </c>
      <c r="D5" s="233" t="s">
        <v>517</v>
      </c>
      <c r="E5" s="233" t="s">
        <v>518</v>
      </c>
      <c r="F5" s="234" t="s">
        <v>519</v>
      </c>
    </row>
    <row r="6" spans="1:6" ht="15">
      <c r="A6" s="235" t="s">
        <v>520</v>
      </c>
      <c r="B6" s="236">
        <v>2129</v>
      </c>
      <c r="C6" s="236">
        <v>2667</v>
      </c>
      <c r="D6" s="236"/>
      <c r="E6" s="236">
        <v>2129</v>
      </c>
      <c r="F6" s="229"/>
    </row>
    <row r="7" spans="1:6" ht="15">
      <c r="A7" s="235" t="s">
        <v>521</v>
      </c>
      <c r="B7" s="236">
        <v>329</v>
      </c>
      <c r="C7" s="236">
        <v>432</v>
      </c>
      <c r="D7" s="236"/>
      <c r="E7" s="236">
        <v>329</v>
      </c>
      <c r="F7" s="229"/>
    </row>
    <row r="8" spans="1:6" ht="15">
      <c r="A8" s="235" t="s">
        <v>522</v>
      </c>
      <c r="B8" s="236"/>
      <c r="C8" s="236"/>
      <c r="D8" s="236"/>
      <c r="E8" s="236"/>
      <c r="F8" s="229"/>
    </row>
    <row r="9" spans="1:6" ht="15">
      <c r="A9" s="235" t="s">
        <v>523</v>
      </c>
      <c r="B9" s="236"/>
      <c r="C9" s="236"/>
      <c r="D9" s="236"/>
      <c r="E9" s="236"/>
      <c r="F9" s="229"/>
    </row>
    <row r="10" spans="1:6" ht="15">
      <c r="A10" s="237" t="s">
        <v>529</v>
      </c>
      <c r="B10" s="238">
        <v>13116</v>
      </c>
      <c r="C10" s="238">
        <v>13142</v>
      </c>
      <c r="D10" s="238">
        <v>13158</v>
      </c>
      <c r="E10" s="238"/>
      <c r="F10" s="229"/>
    </row>
    <row r="11" spans="1:6" ht="15">
      <c r="A11" s="237" t="s">
        <v>525</v>
      </c>
      <c r="B11" s="238">
        <v>261</v>
      </c>
      <c r="C11" s="238">
        <v>268</v>
      </c>
      <c r="D11" s="238">
        <v>283</v>
      </c>
      <c r="E11" s="238"/>
      <c r="F11" s="229"/>
    </row>
    <row r="12" spans="1:6" ht="15">
      <c r="A12" s="237" t="s">
        <v>526</v>
      </c>
      <c r="B12" s="238">
        <v>186</v>
      </c>
      <c r="C12" s="238">
        <v>186</v>
      </c>
      <c r="D12" s="238">
        <v>186</v>
      </c>
      <c r="E12" s="238"/>
      <c r="F12" s="229"/>
    </row>
    <row r="13" spans="1:6" ht="15.75">
      <c r="A13" s="232" t="s">
        <v>27</v>
      </c>
      <c r="B13" s="233">
        <f>SUM(B6:B12)</f>
        <v>16021</v>
      </c>
      <c r="C13" s="233">
        <f>SUM(C6:C12)</f>
        <v>16695</v>
      </c>
      <c r="D13" s="233">
        <f>SUM(D6:D12)</f>
        <v>13627</v>
      </c>
      <c r="E13" s="233">
        <f>SUM(E6:E12)</f>
        <v>2458</v>
      </c>
      <c r="F13" s="229"/>
    </row>
    <row r="14" spans="1:6" ht="15">
      <c r="A14" s="227"/>
      <c r="B14" s="239">
        <f>B13*$B$4</f>
        <v>2403.15</v>
      </c>
      <c r="C14" s="239">
        <f>C13*$C$4</f>
        <v>8347.5</v>
      </c>
      <c r="D14" s="239">
        <f>D13*$D$4</f>
        <v>4769.45</v>
      </c>
      <c r="E14" s="239">
        <f>E13*$E$4</f>
        <v>491.6</v>
      </c>
      <c r="F14" s="239">
        <f>SUM(B14:E14)</f>
        <v>16011.699999999999</v>
      </c>
    </row>
    <row r="15" spans="1:6" ht="15.75">
      <c r="A15" s="232" t="s">
        <v>16</v>
      </c>
      <c r="B15" s="233" t="s">
        <v>515</v>
      </c>
      <c r="C15" s="233" t="s">
        <v>516</v>
      </c>
      <c r="D15" s="233" t="s">
        <v>517</v>
      </c>
      <c r="E15" s="233" t="s">
        <v>518</v>
      </c>
      <c r="F15" s="229"/>
    </row>
    <row r="16" spans="1:6" ht="15">
      <c r="A16" s="235" t="s">
        <v>520</v>
      </c>
      <c r="B16" s="236">
        <v>2071</v>
      </c>
      <c r="C16" s="236">
        <v>2522</v>
      </c>
      <c r="D16" s="236">
        <v>2071</v>
      </c>
      <c r="E16" s="236"/>
      <c r="F16" s="229"/>
    </row>
    <row r="17" spans="1:6" ht="15">
      <c r="A17" s="235" t="s">
        <v>521</v>
      </c>
      <c r="B17" s="236">
        <v>289</v>
      </c>
      <c r="C17" s="236">
        <v>457</v>
      </c>
      <c r="D17" s="236">
        <v>289</v>
      </c>
      <c r="E17" s="236"/>
      <c r="F17" s="240"/>
    </row>
    <row r="18" spans="1:6" ht="15">
      <c r="A18" s="235" t="s">
        <v>522</v>
      </c>
      <c r="B18" s="236"/>
      <c r="C18" s="236"/>
      <c r="D18" s="236"/>
      <c r="E18" s="236"/>
      <c r="F18" s="229"/>
    </row>
    <row r="19" spans="1:6" ht="15">
      <c r="A19" s="235" t="s">
        <v>523</v>
      </c>
      <c r="B19" s="236"/>
      <c r="C19" s="236"/>
      <c r="D19" s="236"/>
      <c r="E19" s="236"/>
      <c r="F19" s="229"/>
    </row>
    <row r="20" spans="1:6" ht="15">
      <c r="A20" s="237" t="s">
        <v>529</v>
      </c>
      <c r="B20" s="238">
        <v>12435</v>
      </c>
      <c r="C20" s="238">
        <v>12459</v>
      </c>
      <c r="D20" s="238">
        <v>12480</v>
      </c>
      <c r="E20" s="238"/>
      <c r="F20" s="229"/>
    </row>
    <row r="21" spans="1:6" ht="15">
      <c r="A21" s="237" t="s">
        <v>525</v>
      </c>
      <c r="B21" s="238">
        <v>226</v>
      </c>
      <c r="C21" s="238">
        <v>240</v>
      </c>
      <c r="D21" s="238">
        <v>244</v>
      </c>
      <c r="E21" s="238"/>
      <c r="F21" s="229"/>
    </row>
    <row r="22" spans="1:6" ht="15">
      <c r="A22" s="237" t="s">
        <v>526</v>
      </c>
      <c r="B22" s="238">
        <v>174</v>
      </c>
      <c r="C22" s="238">
        <v>174</v>
      </c>
      <c r="D22" s="238">
        <v>174</v>
      </c>
      <c r="E22" s="238">
        <v>2360</v>
      </c>
      <c r="F22" s="229"/>
    </row>
    <row r="23" spans="1:6" ht="15.75">
      <c r="A23" s="232" t="s">
        <v>27</v>
      </c>
      <c r="B23" s="233">
        <f>SUM(B16:B22)</f>
        <v>15195</v>
      </c>
      <c r="C23" s="233">
        <f>SUM(C16:C22)</f>
        <v>15852</v>
      </c>
      <c r="D23" s="233">
        <f>SUM(D16:D22)</f>
        <v>15258</v>
      </c>
      <c r="E23" s="233">
        <f>SUM(E16:E22)</f>
        <v>2360</v>
      </c>
      <c r="F23" s="229"/>
    </row>
    <row r="24" spans="1:6" ht="15">
      <c r="A24" s="227"/>
      <c r="B24" s="228">
        <f>B23*$B$4</f>
        <v>2279.25</v>
      </c>
      <c r="C24" s="228">
        <f>C23*$C$4</f>
        <v>7926</v>
      </c>
      <c r="D24" s="228">
        <f>D23*$D$4</f>
        <v>5340.299999999999</v>
      </c>
      <c r="E24" s="228">
        <f>E23*$E$4</f>
        <v>472</v>
      </c>
      <c r="F24" s="239">
        <f>SUM(B24:E24)</f>
        <v>16017.55</v>
      </c>
    </row>
    <row r="25" spans="1:6" ht="15.75">
      <c r="A25" s="232" t="s">
        <v>17</v>
      </c>
      <c r="B25" s="233" t="s">
        <v>515</v>
      </c>
      <c r="C25" s="233" t="s">
        <v>516</v>
      </c>
      <c r="D25" s="233" t="s">
        <v>517</v>
      </c>
      <c r="E25" s="233" t="s">
        <v>518</v>
      </c>
      <c r="F25" s="229"/>
    </row>
    <row r="26" spans="1:6" ht="15">
      <c r="A26" s="235" t="s">
        <v>520</v>
      </c>
      <c r="B26" s="236"/>
      <c r="C26" s="236"/>
      <c r="D26" s="236"/>
      <c r="E26" s="236"/>
      <c r="F26" s="229"/>
    </row>
    <row r="27" spans="1:6" ht="15">
      <c r="A27" s="235" t="s">
        <v>521</v>
      </c>
      <c r="B27" s="236"/>
      <c r="C27" s="236"/>
      <c r="D27" s="236"/>
      <c r="E27" s="236"/>
      <c r="F27" s="229"/>
    </row>
    <row r="28" spans="1:6" ht="15">
      <c r="A28" s="235" t="s">
        <v>522</v>
      </c>
      <c r="B28" s="236"/>
      <c r="C28" s="236"/>
      <c r="D28" s="236"/>
      <c r="E28" s="236"/>
      <c r="F28" s="229"/>
    </row>
    <row r="29" spans="1:6" ht="15">
      <c r="A29" s="235" t="s">
        <v>523</v>
      </c>
      <c r="B29" s="236"/>
      <c r="C29" s="236"/>
      <c r="D29" s="236"/>
      <c r="E29" s="236"/>
      <c r="F29" s="229"/>
    </row>
    <row r="30" spans="1:6" ht="15">
      <c r="A30" s="237" t="s">
        <v>524</v>
      </c>
      <c r="B30" s="238"/>
      <c r="C30" s="238"/>
      <c r="D30" s="238"/>
      <c r="E30" s="238"/>
      <c r="F30" s="229"/>
    </row>
    <row r="31" spans="1:6" ht="15">
      <c r="A31" s="237" t="s">
        <v>525</v>
      </c>
      <c r="B31" s="238"/>
      <c r="C31" s="238"/>
      <c r="D31" s="238"/>
      <c r="E31" s="238"/>
      <c r="F31" s="229"/>
    </row>
    <row r="32" spans="1:6" ht="15">
      <c r="A32" s="237" t="s">
        <v>526</v>
      </c>
      <c r="B32" s="238"/>
      <c r="C32" s="238"/>
      <c r="D32" s="238"/>
      <c r="E32" s="238"/>
      <c r="F32" s="229"/>
    </row>
    <row r="33" spans="1:6" ht="18">
      <c r="A33" s="232" t="s">
        <v>27</v>
      </c>
      <c r="B33" s="233">
        <f>SUM(B26:B32)</f>
        <v>0</v>
      </c>
      <c r="C33" s="241">
        <f>SUM(C26:C32)</f>
        <v>0</v>
      </c>
      <c r="D33" s="233">
        <f>SUM(D26:D32)</f>
        <v>0</v>
      </c>
      <c r="E33" s="233">
        <f>SUM(E26:E32)</f>
        <v>0</v>
      </c>
      <c r="F33" s="229"/>
    </row>
    <row r="34" spans="1:6" ht="15">
      <c r="A34" s="227"/>
      <c r="B34" s="228">
        <f>B33*$B$4</f>
        <v>0</v>
      </c>
      <c r="C34" s="228">
        <f>C33*$C$4</f>
        <v>0</v>
      </c>
      <c r="D34" s="228">
        <f>D33*$D$4</f>
        <v>0</v>
      </c>
      <c r="E34" s="228">
        <f>E33*$E$4</f>
        <v>0</v>
      </c>
      <c r="F34" s="242">
        <f>SUM(B34:E34)</f>
        <v>0</v>
      </c>
    </row>
    <row r="35" spans="1:6" ht="15.75">
      <c r="A35" s="232" t="s">
        <v>18</v>
      </c>
      <c r="B35" s="233" t="s">
        <v>515</v>
      </c>
      <c r="C35" s="233" t="s">
        <v>516</v>
      </c>
      <c r="D35" s="233" t="s">
        <v>517</v>
      </c>
      <c r="E35" s="233" t="s">
        <v>518</v>
      </c>
      <c r="F35" s="229"/>
    </row>
    <row r="36" spans="1:6" ht="15">
      <c r="A36" s="235" t="s">
        <v>520</v>
      </c>
      <c r="B36" s="236"/>
      <c r="C36" s="236"/>
      <c r="D36" s="236"/>
      <c r="E36" s="236"/>
      <c r="F36" s="229"/>
    </row>
    <row r="37" spans="1:6" ht="15">
      <c r="A37" s="235" t="s">
        <v>521</v>
      </c>
      <c r="B37" s="236"/>
      <c r="C37" s="236"/>
      <c r="D37" s="236"/>
      <c r="E37" s="236"/>
      <c r="F37" s="229"/>
    </row>
    <row r="38" spans="1:6" ht="15">
      <c r="A38" s="235" t="s">
        <v>522</v>
      </c>
      <c r="B38" s="236"/>
      <c r="C38" s="236"/>
      <c r="D38" s="236"/>
      <c r="E38" s="236"/>
      <c r="F38" s="229"/>
    </row>
    <row r="39" spans="1:6" ht="15">
      <c r="A39" s="235" t="s">
        <v>523</v>
      </c>
      <c r="B39" s="236"/>
      <c r="C39" s="236"/>
      <c r="D39" s="236"/>
      <c r="E39" s="236"/>
      <c r="F39" s="229"/>
    </row>
    <row r="40" spans="1:6" ht="15">
      <c r="A40" s="237" t="s">
        <v>524</v>
      </c>
      <c r="B40" s="238"/>
      <c r="C40" s="238"/>
      <c r="D40" s="238"/>
      <c r="E40" s="238"/>
      <c r="F40" s="229"/>
    </row>
    <row r="41" spans="1:6" ht="15">
      <c r="A41" s="237" t="s">
        <v>525</v>
      </c>
      <c r="B41" s="238"/>
      <c r="C41" s="238"/>
      <c r="D41" s="238"/>
      <c r="E41" s="238"/>
      <c r="F41" s="229"/>
    </row>
    <row r="42" spans="1:6" ht="15">
      <c r="A42" s="237" t="s">
        <v>526</v>
      </c>
      <c r="B42" s="238"/>
      <c r="C42" s="238"/>
      <c r="D42" s="238"/>
      <c r="E42" s="238"/>
      <c r="F42" s="229"/>
    </row>
    <row r="43" spans="1:6" ht="15.75">
      <c r="A43" s="232" t="s">
        <v>27</v>
      </c>
      <c r="B43" s="233">
        <f>SUM(B36:B42)</f>
        <v>0</v>
      </c>
      <c r="C43" s="233">
        <f>SUM(C36:C42)</f>
        <v>0</v>
      </c>
      <c r="D43" s="233">
        <f>SUM(D36:D42)</f>
        <v>0</v>
      </c>
      <c r="E43" s="233">
        <f>SUM(E36:E42)</f>
        <v>0</v>
      </c>
      <c r="F43" s="229"/>
    </row>
    <row r="44" spans="1:6" ht="15">
      <c r="A44" s="227"/>
      <c r="B44" s="228">
        <f>B43*$B$4</f>
        <v>0</v>
      </c>
      <c r="C44" s="228">
        <f>C43*$C$4</f>
        <v>0</v>
      </c>
      <c r="D44" s="228">
        <f>D43*$D$4</f>
        <v>0</v>
      </c>
      <c r="E44" s="228">
        <f>E43*$E$4</f>
        <v>0</v>
      </c>
      <c r="F44" s="239">
        <f>SUM(B44:E44)</f>
        <v>0</v>
      </c>
    </row>
    <row r="45" spans="1:6" ht="15.75">
      <c r="A45" s="232" t="s">
        <v>19</v>
      </c>
      <c r="B45" s="233" t="s">
        <v>515</v>
      </c>
      <c r="C45" s="233" t="s">
        <v>516</v>
      </c>
      <c r="D45" s="233" t="s">
        <v>517</v>
      </c>
      <c r="E45" s="233" t="s">
        <v>518</v>
      </c>
      <c r="F45" s="229"/>
    </row>
    <row r="46" spans="1:6" ht="15">
      <c r="A46" s="235" t="s">
        <v>520</v>
      </c>
      <c r="B46" s="236"/>
      <c r="C46" s="236"/>
      <c r="D46" s="236"/>
      <c r="E46" s="236"/>
      <c r="F46" s="229"/>
    </row>
    <row r="47" spans="1:6" ht="15">
      <c r="A47" s="235" t="s">
        <v>521</v>
      </c>
      <c r="B47" s="236"/>
      <c r="C47" s="236"/>
      <c r="D47" s="236"/>
      <c r="E47" s="236"/>
      <c r="F47" s="229"/>
    </row>
    <row r="48" spans="1:6" ht="15">
      <c r="A48" s="235" t="s">
        <v>522</v>
      </c>
      <c r="B48" s="236"/>
      <c r="C48" s="236"/>
      <c r="D48" s="236"/>
      <c r="E48" s="236"/>
      <c r="F48" s="229"/>
    </row>
    <row r="49" spans="1:6" ht="15">
      <c r="A49" s="235" t="s">
        <v>523</v>
      </c>
      <c r="B49" s="236"/>
      <c r="C49" s="236"/>
      <c r="D49" s="236"/>
      <c r="E49" s="236"/>
      <c r="F49" s="229"/>
    </row>
    <row r="50" spans="1:6" ht="15">
      <c r="A50" s="237" t="s">
        <v>524</v>
      </c>
      <c r="B50" s="238"/>
      <c r="C50" s="238"/>
      <c r="D50" s="238"/>
      <c r="E50" s="238"/>
      <c r="F50" s="229"/>
    </row>
    <row r="51" spans="1:6" ht="15">
      <c r="A51" s="237" t="s">
        <v>525</v>
      </c>
      <c r="B51" s="238"/>
      <c r="C51" s="238"/>
      <c r="D51" s="238"/>
      <c r="E51" s="238"/>
      <c r="F51" s="229"/>
    </row>
    <row r="52" spans="1:6" ht="15">
      <c r="A52" s="237" t="s">
        <v>526</v>
      </c>
      <c r="B52" s="238"/>
      <c r="C52" s="238"/>
      <c r="D52" s="238"/>
      <c r="E52" s="238"/>
      <c r="F52" s="229"/>
    </row>
    <row r="53" spans="1:6" ht="15.75">
      <c r="A53" s="232" t="s">
        <v>27</v>
      </c>
      <c r="B53" s="233">
        <f>SUM(B46:B52)</f>
        <v>0</v>
      </c>
      <c r="C53" s="233">
        <f>SUM(C46:C52)</f>
        <v>0</v>
      </c>
      <c r="D53" s="233">
        <f>SUM(D46:D52)</f>
        <v>0</v>
      </c>
      <c r="E53" s="233">
        <f>SUM(E46:E52)</f>
        <v>0</v>
      </c>
      <c r="F53" s="229"/>
    </row>
    <row r="54" spans="1:6" ht="15">
      <c r="A54" s="243"/>
      <c r="B54" s="244">
        <f>B53*$B$4</f>
        <v>0</v>
      </c>
      <c r="C54" s="244">
        <f>C53*$C$4</f>
        <v>0</v>
      </c>
      <c r="D54" s="244">
        <f>D53*$D$4</f>
        <v>0</v>
      </c>
      <c r="E54" s="244">
        <f>E53*$E$4</f>
        <v>0</v>
      </c>
      <c r="F54" s="239">
        <f>SUM(B54:E54)</f>
        <v>0</v>
      </c>
    </row>
    <row r="55" spans="1:6" ht="15.75">
      <c r="A55" s="232" t="s">
        <v>20</v>
      </c>
      <c r="B55" s="233" t="s">
        <v>515</v>
      </c>
      <c r="C55" s="233" t="s">
        <v>516</v>
      </c>
      <c r="D55" s="233" t="s">
        <v>517</v>
      </c>
      <c r="E55" s="233" t="s">
        <v>518</v>
      </c>
      <c r="F55" s="229"/>
    </row>
    <row r="56" spans="1:6" ht="15">
      <c r="A56" s="235" t="s">
        <v>520</v>
      </c>
      <c r="B56" s="236">
        <v>2186</v>
      </c>
      <c r="C56" s="236">
        <v>2832</v>
      </c>
      <c r="D56" s="236">
        <v>2182</v>
      </c>
      <c r="E56" s="236"/>
      <c r="F56" s="229"/>
    </row>
    <row r="57" spans="1:6" ht="15">
      <c r="A57" s="235" t="s">
        <v>521</v>
      </c>
      <c r="B57" s="236">
        <v>303</v>
      </c>
      <c r="C57" s="236">
        <v>657</v>
      </c>
      <c r="D57" s="236">
        <v>303</v>
      </c>
      <c r="E57" s="236"/>
      <c r="F57" s="229"/>
    </row>
    <row r="58" spans="1:6" ht="15">
      <c r="A58" s="235" t="s">
        <v>522</v>
      </c>
      <c r="B58" s="236"/>
      <c r="C58" s="236"/>
      <c r="D58" s="236"/>
      <c r="E58" s="236"/>
      <c r="F58" s="229"/>
    </row>
    <row r="59" spans="1:6" ht="15">
      <c r="A59" s="235" t="s">
        <v>523</v>
      </c>
      <c r="B59" s="236"/>
      <c r="C59" s="236"/>
      <c r="D59" s="236"/>
      <c r="E59" s="236"/>
      <c r="F59" s="229"/>
    </row>
    <row r="60" spans="1:6" ht="15">
      <c r="A60" s="237" t="s">
        <v>529</v>
      </c>
      <c r="B60" s="238">
        <v>13182</v>
      </c>
      <c r="C60" s="238">
        <v>13210</v>
      </c>
      <c r="D60" s="238">
        <v>13254</v>
      </c>
      <c r="E60" s="238"/>
      <c r="F60" s="229"/>
    </row>
    <row r="61" spans="1:6" ht="15">
      <c r="A61" s="237" t="s">
        <v>525</v>
      </c>
      <c r="B61" s="238">
        <v>256</v>
      </c>
      <c r="C61" s="238">
        <v>265</v>
      </c>
      <c r="D61" s="238">
        <v>249</v>
      </c>
      <c r="E61" s="238"/>
      <c r="F61" s="229"/>
    </row>
    <row r="62" spans="1:6" ht="15">
      <c r="A62" s="237" t="s">
        <v>526</v>
      </c>
      <c r="B62" s="238">
        <v>180</v>
      </c>
      <c r="C62" s="238">
        <v>180</v>
      </c>
      <c r="D62" s="238">
        <v>180</v>
      </c>
      <c r="E62" s="238"/>
      <c r="F62" s="229"/>
    </row>
    <row r="63" spans="1:6" ht="15.75">
      <c r="A63" s="232" t="s">
        <v>27</v>
      </c>
      <c r="B63" s="233">
        <f>SUM(B56:B62)</f>
        <v>16107</v>
      </c>
      <c r="C63" s="233">
        <f>SUM(C56:C62)</f>
        <v>17144</v>
      </c>
      <c r="D63" s="233">
        <f>SUM(D56:D62)</f>
        <v>16168</v>
      </c>
      <c r="E63" s="233">
        <f>SUM(E56:E62)</f>
        <v>0</v>
      </c>
      <c r="F63" s="229"/>
    </row>
    <row r="64" spans="1:6" ht="15">
      <c r="A64" s="227"/>
      <c r="B64" s="228">
        <f>B63*$B$4</f>
        <v>2416.0499999999997</v>
      </c>
      <c r="C64" s="228">
        <f>C63*$C$4</f>
        <v>8572</v>
      </c>
      <c r="D64" s="228">
        <f>D63*$D$4</f>
        <v>5658.799999999999</v>
      </c>
      <c r="E64" s="228">
        <f>E63*$E$4</f>
        <v>0</v>
      </c>
      <c r="F64" s="239">
        <f>SUM(B64:E64)</f>
        <v>16646.85</v>
      </c>
    </row>
    <row r="65" spans="1:6" ht="15.75">
      <c r="A65" s="232" t="s">
        <v>21</v>
      </c>
      <c r="B65" s="233" t="s">
        <v>515</v>
      </c>
      <c r="C65" s="233" t="s">
        <v>516</v>
      </c>
      <c r="D65" s="233" t="s">
        <v>517</v>
      </c>
      <c r="E65" s="233" t="s">
        <v>518</v>
      </c>
      <c r="F65" s="229"/>
    </row>
    <row r="66" spans="1:6" ht="15">
      <c r="A66" s="235" t="s">
        <v>520</v>
      </c>
      <c r="B66" s="236"/>
      <c r="C66" s="236"/>
      <c r="D66" s="236"/>
      <c r="E66" s="236"/>
      <c r="F66" s="229"/>
    </row>
    <row r="67" spans="1:6" ht="15">
      <c r="A67" s="235" t="s">
        <v>521</v>
      </c>
      <c r="B67" s="236"/>
      <c r="C67" s="236"/>
      <c r="D67" s="236"/>
      <c r="E67" s="236"/>
      <c r="F67" s="229"/>
    </row>
    <row r="68" spans="1:6" ht="15">
      <c r="A68" s="235" t="s">
        <v>522</v>
      </c>
      <c r="B68" s="236"/>
      <c r="C68" s="236"/>
      <c r="D68" s="236"/>
      <c r="E68" s="236"/>
      <c r="F68" s="229"/>
    </row>
    <row r="69" spans="1:6" ht="15">
      <c r="A69" s="235" t="s">
        <v>523</v>
      </c>
      <c r="B69" s="236"/>
      <c r="C69" s="236"/>
      <c r="D69" s="236"/>
      <c r="E69" s="236"/>
      <c r="F69" s="229"/>
    </row>
    <row r="70" spans="1:6" ht="15">
      <c r="A70" s="237" t="s">
        <v>524</v>
      </c>
      <c r="B70" s="238"/>
      <c r="C70" s="238"/>
      <c r="D70" s="238"/>
      <c r="E70" s="238"/>
      <c r="F70" s="229"/>
    </row>
    <row r="71" spans="1:6" ht="15">
      <c r="A71" s="237" t="s">
        <v>525</v>
      </c>
      <c r="B71" s="238"/>
      <c r="C71" s="238"/>
      <c r="D71" s="238"/>
      <c r="E71" s="238"/>
      <c r="F71" s="229"/>
    </row>
    <row r="72" spans="1:6" ht="15">
      <c r="A72" s="237" t="s">
        <v>526</v>
      </c>
      <c r="B72" s="238"/>
      <c r="C72" s="238"/>
      <c r="D72" s="238"/>
      <c r="E72" s="238"/>
      <c r="F72" s="229"/>
    </row>
    <row r="73" spans="1:6" ht="15.75">
      <c r="A73" s="232" t="s">
        <v>27</v>
      </c>
      <c r="B73" s="233">
        <f>SUM(B66:B72)</f>
        <v>0</v>
      </c>
      <c r="C73" s="233">
        <f>SUM(C66:C72)</f>
        <v>0</v>
      </c>
      <c r="D73" s="233">
        <f>SUM(D66:D72)</f>
        <v>0</v>
      </c>
      <c r="E73" s="233">
        <f>SUM(E66:E72)</f>
        <v>0</v>
      </c>
      <c r="F73" s="229"/>
    </row>
    <row r="74" spans="1:6" ht="15">
      <c r="A74" s="227"/>
      <c r="B74" s="228">
        <f>B73*$B$4</f>
        <v>0</v>
      </c>
      <c r="C74" s="228">
        <f>C73*$C$4</f>
        <v>0</v>
      </c>
      <c r="D74" s="228">
        <f>D73*$D$4</f>
        <v>0</v>
      </c>
      <c r="E74" s="228">
        <f>E73*$E$4</f>
        <v>0</v>
      </c>
      <c r="F74" s="239">
        <f>SUM(B74:E74)</f>
        <v>0</v>
      </c>
    </row>
    <row r="75" spans="1:6" ht="15.75">
      <c r="A75" s="232" t="s">
        <v>22</v>
      </c>
      <c r="B75" s="233" t="s">
        <v>515</v>
      </c>
      <c r="C75" s="233" t="s">
        <v>516</v>
      </c>
      <c r="D75" s="233" t="s">
        <v>517</v>
      </c>
      <c r="E75" s="233" t="s">
        <v>518</v>
      </c>
      <c r="F75" s="229"/>
    </row>
    <row r="76" spans="1:6" ht="15">
      <c r="A76" s="235" t="s">
        <v>520</v>
      </c>
      <c r="B76" s="236"/>
      <c r="C76" s="236"/>
      <c r="D76" s="236"/>
      <c r="E76" s="236"/>
      <c r="F76" s="229"/>
    </row>
    <row r="77" spans="1:6" ht="15">
      <c r="A77" s="235" t="s">
        <v>521</v>
      </c>
      <c r="B77" s="236"/>
      <c r="C77" s="236"/>
      <c r="D77" s="236"/>
      <c r="E77" s="236"/>
      <c r="F77" s="229"/>
    </row>
    <row r="78" spans="1:6" ht="15">
      <c r="A78" s="235" t="s">
        <v>522</v>
      </c>
      <c r="B78" s="236"/>
      <c r="C78" s="236"/>
      <c r="D78" s="236"/>
      <c r="E78" s="236"/>
      <c r="F78" s="229"/>
    </row>
    <row r="79" spans="1:6" ht="15">
      <c r="A79" s="235" t="s">
        <v>523</v>
      </c>
      <c r="B79" s="236"/>
      <c r="C79" s="236"/>
      <c r="D79" s="236"/>
      <c r="E79" s="236"/>
      <c r="F79" s="229"/>
    </row>
    <row r="80" spans="1:6" ht="15">
      <c r="A80" s="237" t="s">
        <v>524</v>
      </c>
      <c r="B80" s="238"/>
      <c r="C80" s="238"/>
      <c r="D80" s="238"/>
      <c r="E80" s="238"/>
      <c r="F80" s="229"/>
    </row>
    <row r="81" spans="1:6" ht="15">
      <c r="A81" s="237" t="s">
        <v>525</v>
      </c>
      <c r="B81" s="238"/>
      <c r="C81" s="238"/>
      <c r="D81" s="238"/>
      <c r="E81" s="238"/>
      <c r="F81" s="229"/>
    </row>
    <row r="82" spans="1:6" ht="15">
      <c r="A82" s="237" t="s">
        <v>526</v>
      </c>
      <c r="B82" s="238"/>
      <c r="C82" s="238"/>
      <c r="D82" s="238"/>
      <c r="E82" s="238"/>
      <c r="F82" s="229"/>
    </row>
    <row r="83" spans="1:6" ht="15.75">
      <c r="A83" s="232" t="s">
        <v>27</v>
      </c>
      <c r="B83" s="233">
        <f>SUM(B76:B82)</f>
        <v>0</v>
      </c>
      <c r="C83" s="233">
        <f>SUM(C76:C82)</f>
        <v>0</v>
      </c>
      <c r="D83" s="233">
        <f>SUM(D76:D82)</f>
        <v>0</v>
      </c>
      <c r="E83" s="233">
        <f>SUM(E76:E82)</f>
        <v>0</v>
      </c>
      <c r="F83" s="229"/>
    </row>
    <row r="84" spans="1:6" ht="15">
      <c r="A84" s="227"/>
      <c r="B84" s="228">
        <f>B83*$B$4</f>
        <v>0</v>
      </c>
      <c r="C84" s="228">
        <f>C83*$C$4</f>
        <v>0</v>
      </c>
      <c r="D84" s="228">
        <f>D83*$D$4</f>
        <v>0</v>
      </c>
      <c r="E84" s="228">
        <f>E83*$E$4</f>
        <v>0</v>
      </c>
      <c r="F84" s="239">
        <f>SUM(B84:E84)</f>
        <v>0</v>
      </c>
    </row>
    <row r="85" spans="1:6" ht="15.75">
      <c r="A85" s="232" t="s">
        <v>527</v>
      </c>
      <c r="B85" s="233" t="s">
        <v>515</v>
      </c>
      <c r="C85" s="233" t="s">
        <v>516</v>
      </c>
      <c r="D85" s="233" t="s">
        <v>517</v>
      </c>
      <c r="E85" s="233" t="s">
        <v>518</v>
      </c>
      <c r="F85" s="229"/>
    </row>
    <row r="86" spans="1:6" ht="15">
      <c r="A86" s="235" t="s">
        <v>520</v>
      </c>
      <c r="B86" s="236"/>
      <c r="C86" s="236"/>
      <c r="D86" s="236"/>
      <c r="E86" s="236"/>
      <c r="F86" s="229"/>
    </row>
    <row r="87" spans="1:6" ht="15">
      <c r="A87" s="235" t="s">
        <v>521</v>
      </c>
      <c r="B87" s="236"/>
      <c r="C87" s="236"/>
      <c r="D87" s="236"/>
      <c r="E87" s="236"/>
      <c r="F87" s="229"/>
    </row>
    <row r="88" spans="1:6" ht="15">
      <c r="A88" s="235" t="s">
        <v>522</v>
      </c>
      <c r="B88" s="236"/>
      <c r="C88" s="236"/>
      <c r="D88" s="236"/>
      <c r="E88" s="236"/>
      <c r="F88" s="229"/>
    </row>
    <row r="89" spans="1:6" ht="15">
      <c r="A89" s="235" t="s">
        <v>523</v>
      </c>
      <c r="B89" s="236"/>
      <c r="C89" s="236"/>
      <c r="D89" s="236"/>
      <c r="E89" s="236"/>
      <c r="F89" s="229"/>
    </row>
    <row r="90" spans="1:6" ht="15">
      <c r="A90" s="237" t="s">
        <v>524</v>
      </c>
      <c r="B90" s="238"/>
      <c r="C90" s="238"/>
      <c r="D90" s="238"/>
      <c r="E90" s="238"/>
      <c r="F90" s="229"/>
    </row>
    <row r="91" spans="1:6" ht="15">
      <c r="A91" s="237" t="s">
        <v>525</v>
      </c>
      <c r="B91" s="238"/>
      <c r="C91" s="238"/>
      <c r="D91" s="238"/>
      <c r="E91" s="238"/>
      <c r="F91" s="229"/>
    </row>
    <row r="92" spans="1:6" ht="15">
      <c r="A92" s="237" t="s">
        <v>526</v>
      </c>
      <c r="B92" s="238"/>
      <c r="C92" s="238"/>
      <c r="D92" s="238"/>
      <c r="E92" s="238"/>
      <c r="F92" s="229"/>
    </row>
    <row r="93" spans="1:6" ht="15.75">
      <c r="A93" s="232" t="s">
        <v>27</v>
      </c>
      <c r="B93" s="233">
        <f>SUM(B86:B92)</f>
        <v>0</v>
      </c>
      <c r="C93" s="233">
        <f>SUM(C86:C92)</f>
        <v>0</v>
      </c>
      <c r="D93" s="233">
        <f>SUM(D86:D92)</f>
        <v>0</v>
      </c>
      <c r="E93" s="233">
        <f>SUM(E86:E92)</f>
        <v>0</v>
      </c>
      <c r="F93" s="229"/>
    </row>
    <row r="94" spans="1:6" ht="15">
      <c r="A94" s="227"/>
      <c r="B94" s="228">
        <f>B93*$B$4</f>
        <v>0</v>
      </c>
      <c r="C94" s="228">
        <f>C93*$C$4</f>
        <v>0</v>
      </c>
      <c r="D94" s="228">
        <f>D93*$D$4</f>
        <v>0</v>
      </c>
      <c r="E94" s="228">
        <f>E93*$E$4</f>
        <v>0</v>
      </c>
      <c r="F94" s="239">
        <f>SUM(B94:E94)</f>
        <v>0</v>
      </c>
    </row>
    <row r="95" spans="1:6" ht="15.75">
      <c r="A95" s="232" t="s">
        <v>24</v>
      </c>
      <c r="B95" s="233" t="s">
        <v>515</v>
      </c>
      <c r="C95" s="233" t="s">
        <v>516</v>
      </c>
      <c r="D95" s="233" t="s">
        <v>517</v>
      </c>
      <c r="E95" s="233" t="s">
        <v>518</v>
      </c>
      <c r="F95" s="229"/>
    </row>
    <row r="96" spans="1:6" ht="15">
      <c r="A96" s="235" t="s">
        <v>520</v>
      </c>
      <c r="B96" s="236"/>
      <c r="C96" s="236"/>
      <c r="D96" s="236"/>
      <c r="E96" s="236"/>
      <c r="F96" s="229"/>
    </row>
    <row r="97" spans="1:6" ht="15">
      <c r="A97" s="235" t="s">
        <v>521</v>
      </c>
      <c r="B97" s="236"/>
      <c r="C97" s="236"/>
      <c r="D97" s="236"/>
      <c r="E97" s="236"/>
      <c r="F97" s="229"/>
    </row>
    <row r="98" spans="1:6" ht="15">
      <c r="A98" s="235" t="s">
        <v>522</v>
      </c>
      <c r="B98" s="236"/>
      <c r="C98" s="236"/>
      <c r="D98" s="236"/>
      <c r="E98" s="236"/>
      <c r="F98" s="229"/>
    </row>
    <row r="99" spans="1:6" ht="15">
      <c r="A99" s="235" t="s">
        <v>523</v>
      </c>
      <c r="B99" s="236"/>
      <c r="C99" s="236"/>
      <c r="D99" s="236"/>
      <c r="E99" s="236"/>
      <c r="F99" s="229"/>
    </row>
    <row r="100" spans="1:6" ht="15">
      <c r="A100" s="237" t="s">
        <v>524</v>
      </c>
      <c r="B100" s="238"/>
      <c r="C100" s="238"/>
      <c r="D100" s="238"/>
      <c r="E100" s="238"/>
      <c r="F100" s="229"/>
    </row>
    <row r="101" spans="1:6" ht="15">
      <c r="A101" s="237" t="s">
        <v>525</v>
      </c>
      <c r="B101" s="238"/>
      <c r="C101" s="238"/>
      <c r="D101" s="238"/>
      <c r="E101" s="238"/>
      <c r="F101" s="229"/>
    </row>
    <row r="102" spans="1:6" ht="15">
      <c r="A102" s="237" t="s">
        <v>526</v>
      </c>
      <c r="B102" s="238"/>
      <c r="C102" s="238"/>
      <c r="D102" s="238"/>
      <c r="E102" s="238"/>
      <c r="F102" s="229"/>
    </row>
    <row r="103" spans="1:6" ht="15.75">
      <c r="A103" s="232" t="s">
        <v>27</v>
      </c>
      <c r="B103" s="233">
        <f>SUM(B96:B102)</f>
        <v>0</v>
      </c>
      <c r="C103" s="233">
        <f>SUM(C96:C102)</f>
        <v>0</v>
      </c>
      <c r="D103" s="233">
        <f>SUM(D96:D102)</f>
        <v>0</v>
      </c>
      <c r="E103" s="233">
        <f>SUM(E96:E102)</f>
        <v>0</v>
      </c>
      <c r="F103" s="229"/>
    </row>
    <row r="104" spans="1:6" ht="15">
      <c r="A104" s="227"/>
      <c r="B104" s="228">
        <f>B103*$B$4</f>
        <v>0</v>
      </c>
      <c r="C104" s="228">
        <f>C103*$C$4</f>
        <v>0</v>
      </c>
      <c r="D104" s="228">
        <f>D103*$D$4</f>
        <v>0</v>
      </c>
      <c r="E104" s="228">
        <f>E103*$E$4</f>
        <v>0</v>
      </c>
      <c r="F104" s="239">
        <f>SUM(B104:E104)</f>
        <v>0</v>
      </c>
    </row>
    <row r="105" spans="1:6" ht="15.75">
      <c r="A105" s="232" t="s">
        <v>25</v>
      </c>
      <c r="B105" s="233" t="s">
        <v>515</v>
      </c>
      <c r="C105" s="233" t="s">
        <v>516</v>
      </c>
      <c r="D105" s="233" t="s">
        <v>517</v>
      </c>
      <c r="E105" s="233" t="s">
        <v>518</v>
      </c>
      <c r="F105" s="229"/>
    </row>
    <row r="106" spans="1:6" ht="15">
      <c r="A106" s="235" t="s">
        <v>520</v>
      </c>
      <c r="B106" s="236"/>
      <c r="C106" s="236"/>
      <c r="D106" s="236"/>
      <c r="E106" s="236"/>
      <c r="F106" s="229"/>
    </row>
    <row r="107" spans="1:6" ht="15">
      <c r="A107" s="235" t="s">
        <v>521</v>
      </c>
      <c r="B107" s="236"/>
      <c r="C107" s="236"/>
      <c r="D107" s="236"/>
      <c r="E107" s="236"/>
      <c r="F107" s="229"/>
    </row>
    <row r="108" spans="1:6" ht="15">
      <c r="A108" s="235" t="s">
        <v>522</v>
      </c>
      <c r="B108" s="236"/>
      <c r="C108" s="236"/>
      <c r="D108" s="236"/>
      <c r="E108" s="236"/>
      <c r="F108" s="229"/>
    </row>
    <row r="109" spans="1:6" ht="15">
      <c r="A109" s="235" t="s">
        <v>523</v>
      </c>
      <c r="B109" s="236"/>
      <c r="C109" s="236"/>
      <c r="D109" s="236"/>
      <c r="E109" s="236"/>
      <c r="F109" s="229"/>
    </row>
    <row r="110" spans="1:6" ht="15">
      <c r="A110" s="237" t="s">
        <v>524</v>
      </c>
      <c r="B110" s="238"/>
      <c r="C110" s="238"/>
      <c r="D110" s="238"/>
      <c r="E110" s="238"/>
      <c r="F110" s="229"/>
    </row>
    <row r="111" spans="1:6" ht="15">
      <c r="A111" s="237" t="s">
        <v>525</v>
      </c>
      <c r="B111" s="238"/>
      <c r="C111" s="238"/>
      <c r="D111" s="238"/>
      <c r="E111" s="238"/>
      <c r="F111" s="229"/>
    </row>
    <row r="112" spans="1:6" ht="15">
      <c r="A112" s="237" t="s">
        <v>526</v>
      </c>
      <c r="B112" s="238"/>
      <c r="C112" s="238"/>
      <c r="D112" s="238"/>
      <c r="E112" s="238"/>
      <c r="F112" s="229"/>
    </row>
    <row r="113" spans="1:6" ht="15.75">
      <c r="A113" s="232" t="s">
        <v>27</v>
      </c>
      <c r="B113" s="233">
        <f>SUM(B106:B112)</f>
        <v>0</v>
      </c>
      <c r="C113" s="233">
        <f>SUM(C106:C112)</f>
        <v>0</v>
      </c>
      <c r="D113" s="233">
        <f>SUM(D106:D112)</f>
        <v>0</v>
      </c>
      <c r="E113" s="233">
        <f>SUM(E106:E112)</f>
        <v>0</v>
      </c>
      <c r="F113" s="229"/>
    </row>
    <row r="114" spans="1:6" ht="15">
      <c r="A114" s="227"/>
      <c r="B114" s="228">
        <f>B113*$B$4</f>
        <v>0</v>
      </c>
      <c r="C114" s="228">
        <f>C113*$C$4</f>
        <v>0</v>
      </c>
      <c r="D114" s="228">
        <f>D113*$D$4</f>
        <v>0</v>
      </c>
      <c r="E114" s="228">
        <f>E113*$E$4</f>
        <v>0</v>
      </c>
      <c r="F114" s="239">
        <f>SUM(B114:E114)</f>
        <v>0</v>
      </c>
    </row>
    <row r="115" spans="1:6" ht="15.75">
      <c r="A115" s="232" t="s">
        <v>26</v>
      </c>
      <c r="B115" s="233" t="s">
        <v>515</v>
      </c>
      <c r="C115" s="233" t="s">
        <v>516</v>
      </c>
      <c r="D115" s="233" t="s">
        <v>517</v>
      </c>
      <c r="E115" s="233" t="s">
        <v>518</v>
      </c>
      <c r="F115" s="229"/>
    </row>
    <row r="116" spans="1:6" ht="15">
      <c r="A116" s="235" t="s">
        <v>520</v>
      </c>
      <c r="B116" s="236"/>
      <c r="C116" s="236"/>
      <c r="D116" s="236"/>
      <c r="E116" s="236"/>
      <c r="F116" s="229"/>
    </row>
    <row r="117" spans="1:6" ht="15">
      <c r="A117" s="235" t="s">
        <v>521</v>
      </c>
      <c r="B117" s="236"/>
      <c r="C117" s="236"/>
      <c r="D117" s="236"/>
      <c r="E117" s="236"/>
      <c r="F117" s="229"/>
    </row>
    <row r="118" spans="1:6" ht="15">
      <c r="A118" s="235" t="s">
        <v>522</v>
      </c>
      <c r="B118" s="236"/>
      <c r="C118" s="236"/>
      <c r="D118" s="236"/>
      <c r="E118" s="236"/>
      <c r="F118" s="229"/>
    </row>
    <row r="119" spans="1:6" ht="15">
      <c r="A119" s="235" t="s">
        <v>523</v>
      </c>
      <c r="B119" s="236"/>
      <c r="C119" s="236"/>
      <c r="D119" s="236"/>
      <c r="E119" s="236"/>
      <c r="F119" s="229"/>
    </row>
    <row r="120" spans="1:6" ht="15">
      <c r="A120" s="237" t="s">
        <v>524</v>
      </c>
      <c r="B120" s="238"/>
      <c r="C120" s="238"/>
      <c r="D120" s="238"/>
      <c r="E120" s="238"/>
      <c r="F120" s="229"/>
    </row>
    <row r="121" spans="1:6" ht="15">
      <c r="A121" s="237" t="s">
        <v>525</v>
      </c>
      <c r="B121" s="238"/>
      <c r="C121" s="238"/>
      <c r="D121" s="238"/>
      <c r="E121" s="238"/>
      <c r="F121" s="229"/>
    </row>
    <row r="122" spans="1:6" ht="15">
      <c r="A122" s="237" t="s">
        <v>526</v>
      </c>
      <c r="B122" s="238"/>
      <c r="C122" s="238"/>
      <c r="D122" s="238"/>
      <c r="E122" s="238"/>
      <c r="F122" s="229"/>
    </row>
    <row r="123" spans="1:6" ht="15.75">
      <c r="A123" s="232" t="s">
        <v>27</v>
      </c>
      <c r="B123" s="233">
        <f>SUM(B116:B122)</f>
        <v>0</v>
      </c>
      <c r="C123" s="233">
        <f>SUM(C116:C122)</f>
        <v>0</v>
      </c>
      <c r="D123" s="233">
        <f>SUM(D116:D122)</f>
        <v>0</v>
      </c>
      <c r="E123" s="233">
        <f>SUM(E116:E122)</f>
        <v>0</v>
      </c>
      <c r="F123" s="229"/>
    </row>
    <row r="124" spans="1:6" ht="15">
      <c r="A124" s="243"/>
      <c r="B124" s="244">
        <f>B123*$B$4</f>
        <v>0</v>
      </c>
      <c r="C124" s="244">
        <f>C123*$C$4</f>
        <v>0</v>
      </c>
      <c r="D124" s="244">
        <f>D123*$D$4</f>
        <v>0</v>
      </c>
      <c r="E124" s="244">
        <f>E123*$E$4</f>
        <v>0</v>
      </c>
      <c r="F124" s="239">
        <f>SUM(B124:E124)</f>
        <v>0</v>
      </c>
    </row>
    <row r="125" spans="1:6" ht="15">
      <c r="A125" s="227"/>
      <c r="B125" s="228"/>
      <c r="C125" s="228"/>
      <c r="D125" s="228"/>
      <c r="E125" s="228"/>
      <c r="F125" s="2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90"/>
  <sheetViews>
    <sheetView zoomScale="75" zoomScaleNormal="75" zoomScalePageLayoutView="0" workbookViewId="0" topLeftCell="A145">
      <selection activeCell="G154" sqref="G154"/>
    </sheetView>
  </sheetViews>
  <sheetFormatPr defaultColWidth="11.421875" defaultRowHeight="15"/>
  <cols>
    <col min="4" max="4" width="13.8515625" style="0" customWidth="1"/>
    <col min="5" max="5" width="15.28125" style="0" customWidth="1"/>
    <col min="10" max="10" width="16.57421875" style="0" bestFit="1" customWidth="1"/>
  </cols>
  <sheetData>
    <row r="1" spans="1:42" ht="20.25">
      <c r="A1" s="175" t="s">
        <v>510</v>
      </c>
      <c r="B1" s="158"/>
      <c r="C1" s="158"/>
      <c r="D1" s="158"/>
      <c r="E1" s="158"/>
      <c r="F1" s="159"/>
      <c r="G1" s="265" t="s">
        <v>484</v>
      </c>
      <c r="H1" s="265"/>
      <c r="I1" s="265"/>
      <c r="J1" s="265"/>
      <c r="K1" s="265"/>
      <c r="L1" s="266" t="s">
        <v>485</v>
      </c>
      <c r="M1" s="266"/>
      <c r="N1" s="266"/>
      <c r="O1" s="266"/>
      <c r="P1" s="266"/>
      <c r="Q1" s="267" t="s">
        <v>486</v>
      </c>
      <c r="R1" s="268"/>
      <c r="S1" s="268"/>
      <c r="T1" s="268"/>
      <c r="U1" s="269"/>
      <c r="V1" s="266" t="s">
        <v>487</v>
      </c>
      <c r="W1" s="266"/>
      <c r="X1" s="266"/>
      <c r="Y1" s="266"/>
      <c r="Z1" s="266"/>
      <c r="AA1" s="270" t="s">
        <v>488</v>
      </c>
      <c r="AB1" s="270"/>
      <c r="AC1" s="270"/>
      <c r="AD1" s="270"/>
      <c r="AE1" s="270"/>
      <c r="AF1" s="271" t="s">
        <v>489</v>
      </c>
      <c r="AG1" s="271"/>
      <c r="AH1" s="271"/>
      <c r="AI1" s="271"/>
      <c r="AJ1" s="271"/>
      <c r="AK1" s="263" t="s">
        <v>490</v>
      </c>
      <c r="AL1" s="263"/>
      <c r="AM1" s="263"/>
      <c r="AN1" s="263"/>
      <c r="AO1" s="263"/>
      <c r="AP1" s="159"/>
    </row>
    <row r="2" spans="1:42" ht="20.25">
      <c r="A2" s="158" t="s">
        <v>491</v>
      </c>
      <c r="B2" s="158" t="s">
        <v>492</v>
      </c>
      <c r="C2" s="158" t="s">
        <v>27</v>
      </c>
      <c r="D2" s="158"/>
      <c r="E2" s="158"/>
      <c r="F2" s="159"/>
      <c r="G2" s="176" t="s">
        <v>491</v>
      </c>
      <c r="H2" s="176" t="s">
        <v>493</v>
      </c>
      <c r="I2" s="176" t="s">
        <v>492</v>
      </c>
      <c r="J2" s="176" t="s">
        <v>494</v>
      </c>
      <c r="K2" s="176" t="s">
        <v>27</v>
      </c>
      <c r="L2" s="177" t="s">
        <v>491</v>
      </c>
      <c r="M2" s="176" t="s">
        <v>493</v>
      </c>
      <c r="N2" s="177" t="s">
        <v>492</v>
      </c>
      <c r="O2" s="176" t="s">
        <v>494</v>
      </c>
      <c r="P2" s="177" t="s">
        <v>27</v>
      </c>
      <c r="Q2" s="178" t="s">
        <v>491</v>
      </c>
      <c r="R2" s="176" t="s">
        <v>493</v>
      </c>
      <c r="S2" s="178" t="s">
        <v>492</v>
      </c>
      <c r="T2" s="176" t="s">
        <v>494</v>
      </c>
      <c r="U2" s="178" t="s">
        <v>27</v>
      </c>
      <c r="V2" s="177" t="s">
        <v>491</v>
      </c>
      <c r="W2" s="176" t="s">
        <v>493</v>
      </c>
      <c r="X2" s="177" t="s">
        <v>492</v>
      </c>
      <c r="Y2" s="176" t="s">
        <v>494</v>
      </c>
      <c r="Z2" s="177" t="s">
        <v>27</v>
      </c>
      <c r="AA2" s="179" t="s">
        <v>491</v>
      </c>
      <c r="AB2" s="176" t="s">
        <v>493</v>
      </c>
      <c r="AC2" s="179" t="s">
        <v>492</v>
      </c>
      <c r="AD2" s="176" t="s">
        <v>494</v>
      </c>
      <c r="AE2" s="179" t="s">
        <v>27</v>
      </c>
      <c r="AF2" s="180" t="s">
        <v>491</v>
      </c>
      <c r="AG2" s="176" t="s">
        <v>493</v>
      </c>
      <c r="AH2" s="180" t="s">
        <v>492</v>
      </c>
      <c r="AI2" s="176" t="s">
        <v>494</v>
      </c>
      <c r="AJ2" s="180" t="s">
        <v>27</v>
      </c>
      <c r="AK2" s="181" t="s">
        <v>491</v>
      </c>
      <c r="AL2" s="176" t="s">
        <v>493</v>
      </c>
      <c r="AM2" s="181" t="s">
        <v>492</v>
      </c>
      <c r="AN2" s="176" t="s">
        <v>494</v>
      </c>
      <c r="AO2" s="181" t="s">
        <v>27</v>
      </c>
      <c r="AP2" s="159"/>
    </row>
    <row r="3" spans="1:42" ht="20.25">
      <c r="A3" s="158">
        <f>G3</f>
        <v>222</v>
      </c>
      <c r="B3" s="158">
        <f>I3</f>
        <v>219</v>
      </c>
      <c r="C3" s="158">
        <f>SUM(A3:B3)</f>
        <v>441</v>
      </c>
      <c r="D3" s="158" t="s">
        <v>495</v>
      </c>
      <c r="E3" s="158">
        <f>SUM(G3,L3,Q3,V3,AA3,AF3,AK3)</f>
        <v>346</v>
      </c>
      <c r="F3" s="159"/>
      <c r="G3" s="176">
        <f>SUM(G4:G30)</f>
        <v>222</v>
      </c>
      <c r="H3" s="176">
        <f>SUM(H4:H30)</f>
        <v>1050</v>
      </c>
      <c r="I3" s="176">
        <f>SUM(I4:I30)</f>
        <v>219</v>
      </c>
      <c r="J3" s="176">
        <f>SUM(J4:J30)</f>
        <v>536</v>
      </c>
      <c r="K3" s="176">
        <f>SUM(K4:K30)</f>
        <v>2027</v>
      </c>
      <c r="L3" s="177">
        <f aca="true" t="shared" si="0" ref="L3:AO3">SUM(L4:L31)</f>
        <v>101</v>
      </c>
      <c r="M3" s="177">
        <f t="shared" si="0"/>
        <v>488</v>
      </c>
      <c r="N3" s="177">
        <f t="shared" si="0"/>
        <v>84</v>
      </c>
      <c r="O3" s="177">
        <f t="shared" si="0"/>
        <v>193</v>
      </c>
      <c r="P3" s="177">
        <f t="shared" si="0"/>
        <v>866</v>
      </c>
      <c r="Q3" s="177">
        <f t="shared" si="0"/>
        <v>0</v>
      </c>
      <c r="R3" s="177">
        <f t="shared" si="0"/>
        <v>28</v>
      </c>
      <c r="S3" s="177">
        <f t="shared" si="0"/>
        <v>0</v>
      </c>
      <c r="T3" s="177">
        <f t="shared" si="0"/>
        <v>0</v>
      </c>
      <c r="U3" s="177">
        <f t="shared" si="0"/>
        <v>28</v>
      </c>
      <c r="V3" s="177">
        <f t="shared" si="0"/>
        <v>12</v>
      </c>
      <c r="W3" s="177">
        <f t="shared" si="0"/>
        <v>60</v>
      </c>
      <c r="X3" s="177">
        <f t="shared" si="0"/>
        <v>18</v>
      </c>
      <c r="Y3" s="177">
        <f t="shared" si="0"/>
        <v>28</v>
      </c>
      <c r="Z3" s="177">
        <f t="shared" si="0"/>
        <v>118</v>
      </c>
      <c r="AA3" s="177">
        <f t="shared" si="0"/>
        <v>0</v>
      </c>
      <c r="AB3" s="177">
        <f t="shared" si="0"/>
        <v>0</v>
      </c>
      <c r="AC3" s="177">
        <f t="shared" si="0"/>
        <v>0</v>
      </c>
      <c r="AD3" s="177">
        <f t="shared" si="0"/>
        <v>0</v>
      </c>
      <c r="AE3" s="177">
        <f t="shared" si="0"/>
        <v>0</v>
      </c>
      <c r="AF3" s="177">
        <f t="shared" si="0"/>
        <v>8</v>
      </c>
      <c r="AG3" s="177">
        <f t="shared" si="0"/>
        <v>37</v>
      </c>
      <c r="AH3" s="177">
        <f t="shared" si="0"/>
        <v>5</v>
      </c>
      <c r="AI3" s="177">
        <f t="shared" si="0"/>
        <v>3</v>
      </c>
      <c r="AJ3" s="177">
        <f t="shared" si="0"/>
        <v>53</v>
      </c>
      <c r="AK3" s="177">
        <f t="shared" si="0"/>
        <v>3</v>
      </c>
      <c r="AL3" s="177">
        <f t="shared" si="0"/>
        <v>43</v>
      </c>
      <c r="AM3" s="177">
        <f t="shared" si="0"/>
        <v>5</v>
      </c>
      <c r="AN3" s="177">
        <f t="shared" si="0"/>
        <v>6</v>
      </c>
      <c r="AO3" s="177">
        <f t="shared" si="0"/>
        <v>57</v>
      </c>
      <c r="AP3" s="159"/>
    </row>
    <row r="4" spans="1:42" ht="20.25">
      <c r="A4" s="158">
        <f>L3</f>
        <v>101</v>
      </c>
      <c r="B4" s="158">
        <f>N3</f>
        <v>84</v>
      </c>
      <c r="C4" s="158">
        <f aca="true" t="shared" si="1" ref="C4:C10">SUM(A4:B4)</f>
        <v>185</v>
      </c>
      <c r="D4" s="158" t="s">
        <v>496</v>
      </c>
      <c r="E4" s="158">
        <f>SUM(I3,N3,S3,X3,AC3,AH3,AM3)</f>
        <v>331</v>
      </c>
      <c r="F4" s="159"/>
      <c r="G4" s="182">
        <v>24</v>
      </c>
      <c r="H4" s="182">
        <v>115</v>
      </c>
      <c r="I4" s="182">
        <v>24</v>
      </c>
      <c r="J4" s="182">
        <v>59</v>
      </c>
      <c r="K4" s="182">
        <f>SUM(G4:J4)</f>
        <v>222</v>
      </c>
      <c r="L4" s="183">
        <v>15</v>
      </c>
      <c r="M4" s="183">
        <v>80</v>
      </c>
      <c r="N4" s="183">
        <v>13</v>
      </c>
      <c r="O4" s="183">
        <v>32</v>
      </c>
      <c r="P4" s="183">
        <f>SUM(L4:O4)</f>
        <v>140</v>
      </c>
      <c r="Q4" s="184">
        <v>0</v>
      </c>
      <c r="R4" s="184">
        <v>4</v>
      </c>
      <c r="S4" s="184">
        <v>0</v>
      </c>
      <c r="T4" s="184">
        <v>0</v>
      </c>
      <c r="U4" s="184">
        <f>SUM(Q4:T4)</f>
        <v>4</v>
      </c>
      <c r="V4" s="183">
        <v>6</v>
      </c>
      <c r="W4" s="183">
        <v>30</v>
      </c>
      <c r="X4" s="183">
        <v>9</v>
      </c>
      <c r="Y4" s="183">
        <v>14</v>
      </c>
      <c r="Z4" s="183">
        <f>SUM(V4:Y4)</f>
        <v>59</v>
      </c>
      <c r="AA4" s="185"/>
      <c r="AB4" s="185"/>
      <c r="AC4" s="185"/>
      <c r="AD4" s="185"/>
      <c r="AE4" s="185">
        <f>SUM(AA4:AD4)</f>
        <v>0</v>
      </c>
      <c r="AF4" s="183">
        <v>1</v>
      </c>
      <c r="AG4" s="183">
        <v>1</v>
      </c>
      <c r="AH4" s="183">
        <v>1</v>
      </c>
      <c r="AI4" s="183">
        <v>0</v>
      </c>
      <c r="AJ4" s="183">
        <f>SUM(AF4:AI4)</f>
        <v>3</v>
      </c>
      <c r="AK4" s="185">
        <v>2</v>
      </c>
      <c r="AL4" s="185">
        <v>33</v>
      </c>
      <c r="AM4" s="185">
        <v>3</v>
      </c>
      <c r="AN4" s="185">
        <v>4</v>
      </c>
      <c r="AO4" s="185">
        <f>SUM(AK4:AN4)</f>
        <v>42</v>
      </c>
      <c r="AP4" s="159"/>
    </row>
    <row r="5" spans="1:42" ht="20.25">
      <c r="A5" s="158">
        <f>Q3</f>
        <v>0</v>
      </c>
      <c r="B5" s="158">
        <f>S3</f>
        <v>0</v>
      </c>
      <c r="C5" s="158">
        <f t="shared" si="1"/>
        <v>0</v>
      </c>
      <c r="D5" s="158" t="s">
        <v>497</v>
      </c>
      <c r="E5" s="158">
        <f>J3+O3+T3+Y3+AD3+AI3+AN3</f>
        <v>766</v>
      </c>
      <c r="F5" s="159"/>
      <c r="G5" s="182">
        <v>24</v>
      </c>
      <c r="H5" s="182">
        <v>115</v>
      </c>
      <c r="I5" s="182">
        <v>24</v>
      </c>
      <c r="J5" s="182">
        <v>59</v>
      </c>
      <c r="K5" s="182">
        <f aca="true" t="shared" si="2" ref="K5:K31">SUM(G5:J5)</f>
        <v>222</v>
      </c>
      <c r="L5" s="183">
        <v>11</v>
      </c>
      <c r="M5" s="183">
        <v>40</v>
      </c>
      <c r="N5" s="183">
        <v>5</v>
      </c>
      <c r="O5" s="183">
        <v>12</v>
      </c>
      <c r="P5" s="183">
        <f aca="true" t="shared" si="3" ref="P5:P31">SUM(L5:O5)</f>
        <v>68</v>
      </c>
      <c r="Q5" s="184">
        <v>0</v>
      </c>
      <c r="R5" s="184">
        <v>4</v>
      </c>
      <c r="S5" s="184">
        <v>0</v>
      </c>
      <c r="T5" s="184">
        <v>0</v>
      </c>
      <c r="U5" s="184">
        <f aca="true" t="shared" si="4" ref="U5:U28">SUM(Q5:T5)</f>
        <v>4</v>
      </c>
      <c r="V5" s="183">
        <v>6</v>
      </c>
      <c r="W5" s="183">
        <v>30</v>
      </c>
      <c r="X5" s="183">
        <v>9</v>
      </c>
      <c r="Y5" s="183">
        <v>14</v>
      </c>
      <c r="Z5" s="183">
        <f>SUM(V5:Y5)</f>
        <v>59</v>
      </c>
      <c r="AA5" s="185"/>
      <c r="AB5" s="185"/>
      <c r="AC5" s="185"/>
      <c r="AD5" s="185"/>
      <c r="AE5" s="185">
        <f aca="true" t="shared" si="5" ref="AE5:AE30">SUM(AA5:AD5)</f>
        <v>0</v>
      </c>
      <c r="AF5" s="183">
        <v>0</v>
      </c>
      <c r="AG5" s="183">
        <v>0</v>
      </c>
      <c r="AH5" s="183">
        <v>0</v>
      </c>
      <c r="AI5" s="183">
        <v>0</v>
      </c>
      <c r="AJ5" s="183">
        <f aca="true" t="shared" si="6" ref="AJ5:AJ30">SUM(AF5:AI5)</f>
        <v>0</v>
      </c>
      <c r="AK5" s="185">
        <v>1</v>
      </c>
      <c r="AL5" s="185">
        <v>10</v>
      </c>
      <c r="AM5" s="185">
        <v>2</v>
      </c>
      <c r="AN5" s="185">
        <v>2</v>
      </c>
      <c r="AO5" s="185">
        <f aca="true" t="shared" si="7" ref="AO5:AO30">SUM(AK5:AN5)</f>
        <v>15</v>
      </c>
      <c r="AP5" s="159"/>
    </row>
    <row r="6" spans="1:42" ht="20.25">
      <c r="A6" s="158">
        <f>V3</f>
        <v>12</v>
      </c>
      <c r="B6" s="158">
        <f>X3</f>
        <v>18</v>
      </c>
      <c r="C6" s="158">
        <f t="shared" si="1"/>
        <v>30</v>
      </c>
      <c r="D6" s="158" t="s">
        <v>498</v>
      </c>
      <c r="E6" s="158">
        <f>H3+M3+R3+W3+AB3+AG3+AL3</f>
        <v>1706</v>
      </c>
      <c r="F6" s="159"/>
      <c r="G6" s="182">
        <v>24</v>
      </c>
      <c r="H6" s="182">
        <v>115</v>
      </c>
      <c r="I6" s="182">
        <v>24</v>
      </c>
      <c r="J6" s="182">
        <v>59</v>
      </c>
      <c r="K6" s="182">
        <f t="shared" si="2"/>
        <v>222</v>
      </c>
      <c r="L6" s="183">
        <v>11</v>
      </c>
      <c r="M6" s="183">
        <v>45</v>
      </c>
      <c r="N6" s="183">
        <v>8</v>
      </c>
      <c r="O6" s="183">
        <v>21</v>
      </c>
      <c r="P6" s="183">
        <f t="shared" si="3"/>
        <v>85</v>
      </c>
      <c r="Q6" s="184">
        <v>0</v>
      </c>
      <c r="R6" s="184">
        <v>4</v>
      </c>
      <c r="S6" s="184">
        <v>0</v>
      </c>
      <c r="T6" s="184">
        <v>0</v>
      </c>
      <c r="U6" s="184">
        <f t="shared" si="4"/>
        <v>4</v>
      </c>
      <c r="V6" s="183"/>
      <c r="W6" s="183"/>
      <c r="X6" s="183"/>
      <c r="Y6" s="183"/>
      <c r="Z6" s="183">
        <f aca="true" t="shared" si="8" ref="Z6:Z26">SUM(V6:Y6)</f>
        <v>0</v>
      </c>
      <c r="AA6" s="185"/>
      <c r="AB6" s="185"/>
      <c r="AC6" s="185"/>
      <c r="AD6" s="185"/>
      <c r="AE6" s="185">
        <f t="shared" si="5"/>
        <v>0</v>
      </c>
      <c r="AF6" s="183">
        <v>0</v>
      </c>
      <c r="AG6" s="183">
        <v>0</v>
      </c>
      <c r="AH6" s="183">
        <v>0</v>
      </c>
      <c r="AI6" s="183">
        <v>0</v>
      </c>
      <c r="AJ6" s="183">
        <f t="shared" si="6"/>
        <v>0</v>
      </c>
      <c r="AK6" s="185"/>
      <c r="AL6" s="185"/>
      <c r="AM6" s="185"/>
      <c r="AN6" s="185"/>
      <c r="AO6" s="185">
        <f t="shared" si="7"/>
        <v>0</v>
      </c>
      <c r="AP6" s="159"/>
    </row>
    <row r="7" spans="1:42" ht="20.25">
      <c r="A7" s="158">
        <f>AA3</f>
        <v>0</v>
      </c>
      <c r="B7" s="158">
        <f>AC3</f>
        <v>0</v>
      </c>
      <c r="C7" s="158">
        <f t="shared" si="1"/>
        <v>0</v>
      </c>
      <c r="D7" s="158"/>
      <c r="E7" s="158"/>
      <c r="F7" s="159"/>
      <c r="G7" s="182">
        <v>6</v>
      </c>
      <c r="H7" s="182">
        <v>10</v>
      </c>
      <c r="I7" s="182">
        <v>3</v>
      </c>
      <c r="J7" s="182">
        <v>5</v>
      </c>
      <c r="K7" s="182">
        <f t="shared" si="2"/>
        <v>24</v>
      </c>
      <c r="L7" s="183">
        <v>2</v>
      </c>
      <c r="M7" s="183">
        <v>31</v>
      </c>
      <c r="N7" s="183">
        <v>9</v>
      </c>
      <c r="O7" s="183">
        <v>21</v>
      </c>
      <c r="P7" s="183">
        <f t="shared" si="3"/>
        <v>63</v>
      </c>
      <c r="Q7" s="184">
        <v>0</v>
      </c>
      <c r="R7" s="184">
        <v>4</v>
      </c>
      <c r="S7" s="184">
        <v>0</v>
      </c>
      <c r="T7" s="184">
        <v>0</v>
      </c>
      <c r="U7" s="184">
        <f t="shared" si="4"/>
        <v>4</v>
      </c>
      <c r="V7" s="183"/>
      <c r="W7" s="183"/>
      <c r="X7" s="183"/>
      <c r="Y7" s="183"/>
      <c r="Z7" s="183">
        <f t="shared" si="8"/>
        <v>0</v>
      </c>
      <c r="AA7" s="185"/>
      <c r="AB7" s="185"/>
      <c r="AC7" s="185"/>
      <c r="AD7" s="185"/>
      <c r="AE7" s="185">
        <f t="shared" si="5"/>
        <v>0</v>
      </c>
      <c r="AF7" s="183">
        <v>0</v>
      </c>
      <c r="AG7" s="183">
        <v>0</v>
      </c>
      <c r="AH7" s="183">
        <v>0</v>
      </c>
      <c r="AI7" s="183">
        <v>0</v>
      </c>
      <c r="AJ7" s="183">
        <f t="shared" si="6"/>
        <v>0</v>
      </c>
      <c r="AK7" s="185"/>
      <c r="AL7" s="185"/>
      <c r="AM7" s="185"/>
      <c r="AN7" s="185"/>
      <c r="AO7" s="185">
        <f t="shared" si="7"/>
        <v>0</v>
      </c>
      <c r="AP7" s="159"/>
    </row>
    <row r="8" spans="1:42" ht="20.25">
      <c r="A8" s="158">
        <f>AF3</f>
        <v>8</v>
      </c>
      <c r="B8" s="158">
        <f>AH3</f>
        <v>5</v>
      </c>
      <c r="C8" s="158">
        <f t="shared" si="1"/>
        <v>13</v>
      </c>
      <c r="D8" s="158" t="s">
        <v>27</v>
      </c>
      <c r="E8" s="158">
        <f>SUM(E3:E7)</f>
        <v>3149</v>
      </c>
      <c r="F8" s="159"/>
      <c r="G8" s="182">
        <v>24</v>
      </c>
      <c r="H8" s="182">
        <v>115</v>
      </c>
      <c r="I8" s="182">
        <v>24</v>
      </c>
      <c r="J8" s="182">
        <v>59</v>
      </c>
      <c r="K8" s="182">
        <f t="shared" si="2"/>
        <v>222</v>
      </c>
      <c r="L8" s="183">
        <v>1</v>
      </c>
      <c r="M8" s="183">
        <v>22</v>
      </c>
      <c r="N8" s="183">
        <v>1</v>
      </c>
      <c r="O8" s="183">
        <v>8</v>
      </c>
      <c r="P8" s="183">
        <f t="shared" si="3"/>
        <v>32</v>
      </c>
      <c r="Q8" s="184">
        <v>0</v>
      </c>
      <c r="R8" s="184">
        <v>4</v>
      </c>
      <c r="S8" s="184">
        <v>0</v>
      </c>
      <c r="T8" s="184">
        <v>0</v>
      </c>
      <c r="U8" s="184">
        <f t="shared" si="4"/>
        <v>4</v>
      </c>
      <c r="V8" s="183"/>
      <c r="W8" s="183"/>
      <c r="X8" s="183"/>
      <c r="Y8" s="183"/>
      <c r="Z8" s="183">
        <f t="shared" si="8"/>
        <v>0</v>
      </c>
      <c r="AA8" s="185"/>
      <c r="AB8" s="185"/>
      <c r="AC8" s="185"/>
      <c r="AD8" s="185"/>
      <c r="AE8" s="185">
        <f t="shared" si="5"/>
        <v>0</v>
      </c>
      <c r="AF8" s="183">
        <v>0</v>
      </c>
      <c r="AG8" s="183">
        <v>0</v>
      </c>
      <c r="AH8" s="183">
        <v>0</v>
      </c>
      <c r="AI8" s="183">
        <v>0</v>
      </c>
      <c r="AJ8" s="183">
        <f t="shared" si="6"/>
        <v>0</v>
      </c>
      <c r="AK8" s="185"/>
      <c r="AL8" s="185"/>
      <c r="AM8" s="185"/>
      <c r="AN8" s="185"/>
      <c r="AO8" s="185">
        <f t="shared" si="7"/>
        <v>0</v>
      </c>
      <c r="AP8" s="159"/>
    </row>
    <row r="9" spans="1:42" ht="20.25">
      <c r="A9" s="158">
        <f>AK3</f>
        <v>3</v>
      </c>
      <c r="B9" s="158">
        <f>AM3</f>
        <v>5</v>
      </c>
      <c r="C9" s="158">
        <f t="shared" si="1"/>
        <v>8</v>
      </c>
      <c r="D9" s="158"/>
      <c r="E9" s="186"/>
      <c r="F9" s="159"/>
      <c r="G9" s="182">
        <v>24</v>
      </c>
      <c r="H9" s="182">
        <v>115</v>
      </c>
      <c r="I9" s="182">
        <v>24</v>
      </c>
      <c r="J9" s="182">
        <v>59</v>
      </c>
      <c r="K9" s="182">
        <f t="shared" si="2"/>
        <v>222</v>
      </c>
      <c r="L9" s="183">
        <v>0</v>
      </c>
      <c r="M9" s="183">
        <v>22</v>
      </c>
      <c r="N9" s="183">
        <v>1</v>
      </c>
      <c r="O9" s="183">
        <v>4</v>
      </c>
      <c r="P9" s="183">
        <f t="shared" si="3"/>
        <v>27</v>
      </c>
      <c r="Q9" s="184">
        <v>0</v>
      </c>
      <c r="R9" s="184">
        <v>4</v>
      </c>
      <c r="S9" s="184">
        <v>0</v>
      </c>
      <c r="T9" s="184">
        <v>0</v>
      </c>
      <c r="U9" s="184">
        <f t="shared" si="4"/>
        <v>4</v>
      </c>
      <c r="V9" s="183"/>
      <c r="W9" s="183"/>
      <c r="X9" s="183"/>
      <c r="Y9" s="183"/>
      <c r="Z9" s="183">
        <f t="shared" si="8"/>
        <v>0</v>
      </c>
      <c r="AA9" s="185"/>
      <c r="AB9" s="185"/>
      <c r="AC9" s="185"/>
      <c r="AD9" s="185"/>
      <c r="AE9" s="185">
        <f t="shared" si="5"/>
        <v>0</v>
      </c>
      <c r="AF9" s="183">
        <v>0</v>
      </c>
      <c r="AG9" s="183">
        <v>0</v>
      </c>
      <c r="AH9" s="183">
        <v>0</v>
      </c>
      <c r="AI9" s="183">
        <v>0</v>
      </c>
      <c r="AJ9" s="183">
        <f t="shared" si="6"/>
        <v>0</v>
      </c>
      <c r="AK9" s="185"/>
      <c r="AL9" s="185"/>
      <c r="AM9" s="185"/>
      <c r="AN9" s="185"/>
      <c r="AO9" s="185">
        <f t="shared" si="7"/>
        <v>0</v>
      </c>
      <c r="AP9" s="159"/>
    </row>
    <row r="10" spans="1:42" ht="20.25">
      <c r="A10" s="158">
        <f>SUM(A3:A9)</f>
        <v>346</v>
      </c>
      <c r="B10" s="158">
        <f>SUM(B3:B9)</f>
        <v>331</v>
      </c>
      <c r="C10" s="158">
        <f t="shared" si="1"/>
        <v>677</v>
      </c>
      <c r="D10" s="158"/>
      <c r="E10" s="186"/>
      <c r="F10" s="159"/>
      <c r="G10" s="182">
        <v>24</v>
      </c>
      <c r="H10" s="182">
        <v>115</v>
      </c>
      <c r="I10" s="182">
        <v>24</v>
      </c>
      <c r="J10" s="182">
        <v>59</v>
      </c>
      <c r="K10" s="182">
        <f t="shared" si="2"/>
        <v>222</v>
      </c>
      <c r="L10" s="183">
        <v>3</v>
      </c>
      <c r="M10" s="183">
        <v>30</v>
      </c>
      <c r="N10" s="183">
        <v>6</v>
      </c>
      <c r="O10" s="183">
        <v>17</v>
      </c>
      <c r="P10" s="183">
        <f t="shared" si="3"/>
        <v>56</v>
      </c>
      <c r="Q10" s="184">
        <v>0</v>
      </c>
      <c r="R10" s="184">
        <v>4</v>
      </c>
      <c r="S10" s="184">
        <v>0</v>
      </c>
      <c r="T10" s="184">
        <v>0</v>
      </c>
      <c r="U10" s="184">
        <f t="shared" si="4"/>
        <v>4</v>
      </c>
      <c r="V10" s="183"/>
      <c r="W10" s="183"/>
      <c r="X10" s="183"/>
      <c r="Y10" s="183"/>
      <c r="Z10" s="183">
        <f t="shared" si="8"/>
        <v>0</v>
      </c>
      <c r="AA10" s="185"/>
      <c r="AB10" s="185"/>
      <c r="AC10" s="185"/>
      <c r="AD10" s="185"/>
      <c r="AE10" s="185">
        <f t="shared" si="5"/>
        <v>0</v>
      </c>
      <c r="AF10" s="183">
        <v>0</v>
      </c>
      <c r="AG10" s="183">
        <v>0</v>
      </c>
      <c r="AH10" s="183">
        <v>0</v>
      </c>
      <c r="AI10" s="183">
        <v>0</v>
      </c>
      <c r="AJ10" s="183">
        <f t="shared" si="6"/>
        <v>0</v>
      </c>
      <c r="AK10" s="185"/>
      <c r="AL10" s="185"/>
      <c r="AM10" s="185"/>
      <c r="AN10" s="185"/>
      <c r="AO10" s="185">
        <f t="shared" si="7"/>
        <v>0</v>
      </c>
      <c r="AP10" s="159"/>
    </row>
    <row r="11" spans="1:42" ht="20.25">
      <c r="A11" s="158"/>
      <c r="B11" s="158"/>
      <c r="C11" s="158"/>
      <c r="D11" s="158"/>
      <c r="E11" s="186"/>
      <c r="F11" s="159"/>
      <c r="G11" s="182">
        <v>0</v>
      </c>
      <c r="H11" s="182">
        <v>0</v>
      </c>
      <c r="I11" s="182">
        <v>0</v>
      </c>
      <c r="J11" s="182">
        <v>0</v>
      </c>
      <c r="K11" s="182">
        <f t="shared" si="2"/>
        <v>0</v>
      </c>
      <c r="L11" s="183">
        <v>11</v>
      </c>
      <c r="M11" s="183">
        <v>41</v>
      </c>
      <c r="N11" s="183">
        <v>10</v>
      </c>
      <c r="O11" s="183">
        <v>23</v>
      </c>
      <c r="P11" s="183">
        <f t="shared" si="3"/>
        <v>85</v>
      </c>
      <c r="Q11" s="184"/>
      <c r="R11" s="184"/>
      <c r="S11" s="184"/>
      <c r="T11" s="184"/>
      <c r="U11" s="184">
        <f t="shared" si="4"/>
        <v>0</v>
      </c>
      <c r="V11" s="183"/>
      <c r="W11" s="183"/>
      <c r="X11" s="183"/>
      <c r="Y11" s="183"/>
      <c r="Z11" s="183">
        <f t="shared" si="8"/>
        <v>0</v>
      </c>
      <c r="AA11" s="185"/>
      <c r="AB11" s="185"/>
      <c r="AC11" s="185"/>
      <c r="AD11" s="185"/>
      <c r="AE11" s="185">
        <f t="shared" si="5"/>
        <v>0</v>
      </c>
      <c r="AF11" s="183">
        <v>2</v>
      </c>
      <c r="AG11" s="183">
        <v>18</v>
      </c>
      <c r="AH11" s="183">
        <v>2</v>
      </c>
      <c r="AI11" s="183">
        <v>2</v>
      </c>
      <c r="AJ11" s="183">
        <f t="shared" si="6"/>
        <v>24</v>
      </c>
      <c r="AK11" s="185"/>
      <c r="AL11" s="185"/>
      <c r="AM11" s="185"/>
      <c r="AN11" s="185"/>
      <c r="AO11" s="185">
        <f t="shared" si="7"/>
        <v>0</v>
      </c>
      <c r="AP11" s="159"/>
    </row>
    <row r="12" spans="1:42" ht="20.25">
      <c r="A12" s="158"/>
      <c r="B12" s="158"/>
      <c r="C12" s="158" t="b">
        <f>C10=E5</f>
        <v>0</v>
      </c>
      <c r="D12" s="158"/>
      <c r="E12" s="186"/>
      <c r="F12" s="159"/>
      <c r="G12" s="182">
        <v>0</v>
      </c>
      <c r="H12" s="182">
        <v>0</v>
      </c>
      <c r="I12" s="182">
        <v>0</v>
      </c>
      <c r="J12" s="182">
        <v>0</v>
      </c>
      <c r="K12" s="182">
        <f t="shared" si="2"/>
        <v>0</v>
      </c>
      <c r="L12" s="183">
        <v>11</v>
      </c>
      <c r="M12" s="183">
        <v>41</v>
      </c>
      <c r="N12" s="183">
        <v>10</v>
      </c>
      <c r="O12" s="183">
        <v>23</v>
      </c>
      <c r="P12" s="183">
        <f t="shared" si="3"/>
        <v>85</v>
      </c>
      <c r="Q12" s="184"/>
      <c r="R12" s="184"/>
      <c r="S12" s="184"/>
      <c r="T12" s="184"/>
      <c r="U12" s="184">
        <f t="shared" si="4"/>
        <v>0</v>
      </c>
      <c r="V12" s="183"/>
      <c r="W12" s="183"/>
      <c r="X12" s="183"/>
      <c r="Y12" s="183"/>
      <c r="Z12" s="183">
        <f t="shared" si="8"/>
        <v>0</v>
      </c>
      <c r="AA12" s="185"/>
      <c r="AB12" s="185"/>
      <c r="AC12" s="185"/>
      <c r="AD12" s="185"/>
      <c r="AE12" s="185">
        <f t="shared" si="5"/>
        <v>0</v>
      </c>
      <c r="AF12" s="183">
        <v>4</v>
      </c>
      <c r="AG12" s="183">
        <v>15</v>
      </c>
      <c r="AH12" s="183">
        <v>1</v>
      </c>
      <c r="AI12" s="183">
        <v>1</v>
      </c>
      <c r="AJ12" s="183">
        <f t="shared" si="6"/>
        <v>21</v>
      </c>
      <c r="AK12" s="185"/>
      <c r="AL12" s="185"/>
      <c r="AM12" s="185"/>
      <c r="AN12" s="185"/>
      <c r="AO12" s="185">
        <f t="shared" si="7"/>
        <v>0</v>
      </c>
      <c r="AP12" s="159"/>
    </row>
    <row r="13" spans="1:42" ht="20.25">
      <c r="A13" s="158"/>
      <c r="B13" s="158"/>
      <c r="C13" s="158"/>
      <c r="D13" s="158"/>
      <c r="E13" s="186"/>
      <c r="F13" s="159"/>
      <c r="G13" s="182">
        <v>0</v>
      </c>
      <c r="H13" s="187">
        <v>0</v>
      </c>
      <c r="I13" s="182">
        <v>0</v>
      </c>
      <c r="J13" s="182">
        <v>0</v>
      </c>
      <c r="K13" s="182">
        <f t="shared" si="2"/>
        <v>0</v>
      </c>
      <c r="L13" s="183">
        <v>6</v>
      </c>
      <c r="M13" s="183">
        <v>22</v>
      </c>
      <c r="N13" s="183">
        <v>1</v>
      </c>
      <c r="O13" s="183">
        <v>4</v>
      </c>
      <c r="P13" s="183">
        <f t="shared" si="3"/>
        <v>33</v>
      </c>
      <c r="Q13" s="184"/>
      <c r="R13" s="184"/>
      <c r="S13" s="184"/>
      <c r="T13" s="184"/>
      <c r="U13" s="184">
        <f t="shared" si="4"/>
        <v>0</v>
      </c>
      <c r="V13" s="183"/>
      <c r="W13" s="183"/>
      <c r="X13" s="183"/>
      <c r="Y13" s="183"/>
      <c r="Z13" s="183">
        <f t="shared" si="8"/>
        <v>0</v>
      </c>
      <c r="AA13" s="185"/>
      <c r="AB13" s="185"/>
      <c r="AC13" s="185"/>
      <c r="AD13" s="185"/>
      <c r="AE13" s="185">
        <f t="shared" si="5"/>
        <v>0</v>
      </c>
      <c r="AF13" s="183">
        <v>1</v>
      </c>
      <c r="AG13" s="183">
        <v>3</v>
      </c>
      <c r="AH13" s="183">
        <v>1</v>
      </c>
      <c r="AI13" s="183">
        <v>0</v>
      </c>
      <c r="AJ13" s="183">
        <f t="shared" si="6"/>
        <v>5</v>
      </c>
      <c r="AK13" s="185"/>
      <c r="AL13" s="185"/>
      <c r="AM13" s="185"/>
      <c r="AN13" s="185"/>
      <c r="AO13" s="185">
        <f t="shared" si="7"/>
        <v>0</v>
      </c>
      <c r="AP13" s="159"/>
    </row>
    <row r="14" spans="1:42" ht="20.25">
      <c r="A14" s="158"/>
      <c r="B14" s="158"/>
      <c r="C14" s="158"/>
      <c r="D14" s="158"/>
      <c r="E14" s="188"/>
      <c r="F14" s="159"/>
      <c r="G14" s="182">
        <v>0</v>
      </c>
      <c r="H14" s="187">
        <v>5</v>
      </c>
      <c r="I14" s="182">
        <v>0</v>
      </c>
      <c r="J14" s="182">
        <v>0</v>
      </c>
      <c r="K14" s="182">
        <f t="shared" si="2"/>
        <v>5</v>
      </c>
      <c r="L14" s="183">
        <v>0</v>
      </c>
      <c r="M14" s="183">
        <v>2</v>
      </c>
      <c r="N14" s="183">
        <v>1</v>
      </c>
      <c r="O14" s="183">
        <v>0</v>
      </c>
      <c r="P14" s="183">
        <f t="shared" si="3"/>
        <v>3</v>
      </c>
      <c r="Q14" s="184"/>
      <c r="R14" s="184"/>
      <c r="S14" s="184"/>
      <c r="T14" s="184"/>
      <c r="U14" s="184">
        <f t="shared" si="4"/>
        <v>0</v>
      </c>
      <c r="V14" s="183"/>
      <c r="W14" s="183"/>
      <c r="X14" s="183"/>
      <c r="Y14" s="183"/>
      <c r="Z14" s="183">
        <f t="shared" si="8"/>
        <v>0</v>
      </c>
      <c r="AA14" s="185"/>
      <c r="AB14" s="185"/>
      <c r="AC14" s="185"/>
      <c r="AD14" s="185"/>
      <c r="AE14" s="185">
        <f t="shared" si="5"/>
        <v>0</v>
      </c>
      <c r="AF14" s="183">
        <v>0</v>
      </c>
      <c r="AG14" s="183">
        <v>0</v>
      </c>
      <c r="AH14" s="183">
        <v>0</v>
      </c>
      <c r="AI14" s="183">
        <v>0</v>
      </c>
      <c r="AJ14" s="183">
        <f t="shared" si="6"/>
        <v>0</v>
      </c>
      <c r="AK14" s="185"/>
      <c r="AL14" s="185"/>
      <c r="AM14" s="185"/>
      <c r="AN14" s="185"/>
      <c r="AO14" s="185">
        <f t="shared" si="7"/>
        <v>0</v>
      </c>
      <c r="AP14" s="159"/>
    </row>
    <row r="15" spans="1:42" ht="20.25">
      <c r="A15" s="158"/>
      <c r="B15" s="158"/>
      <c r="C15" s="158"/>
      <c r="D15" s="158"/>
      <c r="E15" s="188"/>
      <c r="F15" s="159"/>
      <c r="G15" s="182">
        <v>24</v>
      </c>
      <c r="H15" s="182">
        <v>115</v>
      </c>
      <c r="I15" s="182">
        <v>24</v>
      </c>
      <c r="J15" s="182">
        <v>59</v>
      </c>
      <c r="K15" s="182">
        <f t="shared" si="2"/>
        <v>222</v>
      </c>
      <c r="L15" s="183">
        <v>3</v>
      </c>
      <c r="M15" s="183">
        <v>21</v>
      </c>
      <c r="N15" s="183">
        <v>4</v>
      </c>
      <c r="O15" s="183">
        <v>8</v>
      </c>
      <c r="P15" s="183">
        <f t="shared" si="3"/>
        <v>36</v>
      </c>
      <c r="Q15" s="184"/>
      <c r="R15" s="184"/>
      <c r="S15" s="184"/>
      <c r="T15" s="184"/>
      <c r="U15" s="184">
        <f t="shared" si="4"/>
        <v>0</v>
      </c>
      <c r="V15" s="183"/>
      <c r="W15" s="183"/>
      <c r="X15" s="183"/>
      <c r="Y15" s="183"/>
      <c r="Z15" s="183">
        <f t="shared" si="8"/>
        <v>0</v>
      </c>
      <c r="AA15" s="185"/>
      <c r="AB15" s="185"/>
      <c r="AC15" s="185"/>
      <c r="AD15" s="185"/>
      <c r="AE15" s="185">
        <f t="shared" si="5"/>
        <v>0</v>
      </c>
      <c r="AF15" s="183"/>
      <c r="AG15" s="183"/>
      <c r="AH15" s="183"/>
      <c r="AI15" s="183"/>
      <c r="AJ15" s="183">
        <f t="shared" si="6"/>
        <v>0</v>
      </c>
      <c r="AK15" s="185"/>
      <c r="AL15" s="185"/>
      <c r="AM15" s="185"/>
      <c r="AN15" s="185"/>
      <c r="AO15" s="185">
        <f t="shared" si="7"/>
        <v>0</v>
      </c>
      <c r="AP15" s="159"/>
    </row>
    <row r="16" spans="1:42" ht="20.25">
      <c r="A16" s="158"/>
      <c r="B16" s="158"/>
      <c r="C16" s="158"/>
      <c r="D16" s="158"/>
      <c r="E16" s="189"/>
      <c r="F16" s="159"/>
      <c r="G16" s="182">
        <v>24</v>
      </c>
      <c r="H16" s="182">
        <v>115</v>
      </c>
      <c r="I16" s="182">
        <v>24</v>
      </c>
      <c r="J16" s="182">
        <v>59</v>
      </c>
      <c r="K16" s="182">
        <f t="shared" si="2"/>
        <v>222</v>
      </c>
      <c r="L16" s="183">
        <v>3</v>
      </c>
      <c r="M16" s="183">
        <v>21</v>
      </c>
      <c r="N16" s="183">
        <v>4</v>
      </c>
      <c r="O16" s="183">
        <v>8</v>
      </c>
      <c r="P16" s="183">
        <f t="shared" si="3"/>
        <v>36</v>
      </c>
      <c r="Q16" s="184"/>
      <c r="R16" s="184"/>
      <c r="S16" s="184"/>
      <c r="T16" s="184"/>
      <c r="U16" s="184">
        <f t="shared" si="4"/>
        <v>0</v>
      </c>
      <c r="V16" s="183"/>
      <c r="W16" s="183"/>
      <c r="X16" s="183"/>
      <c r="Y16" s="183"/>
      <c r="Z16" s="183">
        <f t="shared" si="8"/>
        <v>0</v>
      </c>
      <c r="AA16" s="185"/>
      <c r="AB16" s="185"/>
      <c r="AC16" s="185"/>
      <c r="AD16" s="185"/>
      <c r="AE16" s="185">
        <f t="shared" si="5"/>
        <v>0</v>
      </c>
      <c r="AF16" s="183"/>
      <c r="AG16" s="183"/>
      <c r="AH16" s="183"/>
      <c r="AI16" s="183"/>
      <c r="AJ16" s="183">
        <f t="shared" si="6"/>
        <v>0</v>
      </c>
      <c r="AK16" s="185"/>
      <c r="AL16" s="185"/>
      <c r="AM16" s="185"/>
      <c r="AN16" s="185"/>
      <c r="AO16" s="185">
        <f t="shared" si="7"/>
        <v>0</v>
      </c>
      <c r="AP16" s="159"/>
    </row>
    <row r="17" spans="1:42" ht="20.25">
      <c r="A17" s="158"/>
      <c r="B17" s="158"/>
      <c r="C17" s="158"/>
      <c r="D17" s="158"/>
      <c r="E17" s="189"/>
      <c r="F17" s="159"/>
      <c r="G17" s="182">
        <v>24</v>
      </c>
      <c r="H17" s="182">
        <v>115</v>
      </c>
      <c r="I17" s="182">
        <v>24</v>
      </c>
      <c r="J17" s="182">
        <v>59</v>
      </c>
      <c r="K17" s="182">
        <f t="shared" si="2"/>
        <v>222</v>
      </c>
      <c r="L17" s="183">
        <v>3</v>
      </c>
      <c r="M17" s="183">
        <v>21</v>
      </c>
      <c r="N17" s="183">
        <v>4</v>
      </c>
      <c r="O17" s="183">
        <v>8</v>
      </c>
      <c r="P17" s="183">
        <f t="shared" si="3"/>
        <v>36</v>
      </c>
      <c r="Q17" s="184"/>
      <c r="R17" s="184"/>
      <c r="S17" s="184"/>
      <c r="T17" s="184"/>
      <c r="U17" s="184">
        <f t="shared" si="4"/>
        <v>0</v>
      </c>
      <c r="V17" s="183"/>
      <c r="W17" s="183"/>
      <c r="X17" s="183"/>
      <c r="Y17" s="183"/>
      <c r="Z17" s="183">
        <f t="shared" si="8"/>
        <v>0</v>
      </c>
      <c r="AA17" s="185"/>
      <c r="AB17" s="185"/>
      <c r="AC17" s="185"/>
      <c r="AD17" s="185"/>
      <c r="AE17" s="185">
        <f t="shared" si="5"/>
        <v>0</v>
      </c>
      <c r="AF17" s="183"/>
      <c r="AG17" s="183"/>
      <c r="AH17" s="183"/>
      <c r="AI17" s="183"/>
      <c r="AJ17" s="183">
        <f t="shared" si="6"/>
        <v>0</v>
      </c>
      <c r="AK17" s="185"/>
      <c r="AL17" s="185"/>
      <c r="AM17" s="185"/>
      <c r="AN17" s="185"/>
      <c r="AO17" s="185">
        <f t="shared" si="7"/>
        <v>0</v>
      </c>
      <c r="AP17" s="159"/>
    </row>
    <row r="18" spans="1:42" ht="20.25">
      <c r="A18" s="158"/>
      <c r="B18" s="158"/>
      <c r="C18" s="158"/>
      <c r="D18" s="158"/>
      <c r="E18" s="158"/>
      <c r="F18" s="159"/>
      <c r="G18" s="182"/>
      <c r="H18" s="182"/>
      <c r="I18" s="182"/>
      <c r="J18" s="182"/>
      <c r="K18" s="182">
        <f t="shared" si="2"/>
        <v>0</v>
      </c>
      <c r="L18" s="183">
        <v>7</v>
      </c>
      <c r="M18" s="183">
        <v>15</v>
      </c>
      <c r="N18" s="183">
        <v>2</v>
      </c>
      <c r="O18" s="183">
        <v>1</v>
      </c>
      <c r="P18" s="183">
        <f t="shared" si="3"/>
        <v>25</v>
      </c>
      <c r="Q18" s="184"/>
      <c r="R18" s="184"/>
      <c r="S18" s="184"/>
      <c r="T18" s="184"/>
      <c r="U18" s="184">
        <f t="shared" si="4"/>
        <v>0</v>
      </c>
      <c r="V18" s="183"/>
      <c r="W18" s="183"/>
      <c r="X18" s="183"/>
      <c r="Y18" s="183"/>
      <c r="Z18" s="183">
        <f t="shared" si="8"/>
        <v>0</v>
      </c>
      <c r="AA18" s="185"/>
      <c r="AB18" s="185"/>
      <c r="AC18" s="185"/>
      <c r="AD18" s="185"/>
      <c r="AE18" s="185">
        <f t="shared" si="5"/>
        <v>0</v>
      </c>
      <c r="AF18" s="183"/>
      <c r="AG18" s="183"/>
      <c r="AH18" s="183"/>
      <c r="AI18" s="183"/>
      <c r="AJ18" s="183">
        <f t="shared" si="6"/>
        <v>0</v>
      </c>
      <c r="AK18" s="185"/>
      <c r="AL18" s="185"/>
      <c r="AM18" s="185"/>
      <c r="AN18" s="185"/>
      <c r="AO18" s="185">
        <f t="shared" si="7"/>
        <v>0</v>
      </c>
      <c r="AP18" s="159"/>
    </row>
    <row r="19" spans="1:42" ht="20.25">
      <c r="A19" s="158"/>
      <c r="B19" s="158"/>
      <c r="C19" s="158"/>
      <c r="D19" s="158"/>
      <c r="E19" s="158"/>
      <c r="F19" s="159"/>
      <c r="G19" s="182"/>
      <c r="H19" s="182"/>
      <c r="I19" s="182"/>
      <c r="J19" s="182"/>
      <c r="K19" s="182">
        <f t="shared" si="2"/>
        <v>0</v>
      </c>
      <c r="L19" s="183">
        <v>7</v>
      </c>
      <c r="M19" s="183">
        <v>15</v>
      </c>
      <c r="N19" s="183">
        <v>2</v>
      </c>
      <c r="O19" s="183">
        <v>1</v>
      </c>
      <c r="P19" s="183">
        <f t="shared" si="3"/>
        <v>25</v>
      </c>
      <c r="Q19" s="184"/>
      <c r="R19" s="184"/>
      <c r="S19" s="184"/>
      <c r="T19" s="184"/>
      <c r="U19" s="184">
        <f t="shared" si="4"/>
        <v>0</v>
      </c>
      <c r="V19" s="183"/>
      <c r="W19" s="183"/>
      <c r="X19" s="183"/>
      <c r="Y19" s="183"/>
      <c r="Z19" s="183">
        <f t="shared" si="8"/>
        <v>0</v>
      </c>
      <c r="AA19" s="185"/>
      <c r="AB19" s="185"/>
      <c r="AC19" s="185"/>
      <c r="AD19" s="185"/>
      <c r="AE19" s="185">
        <f t="shared" si="5"/>
        <v>0</v>
      </c>
      <c r="AF19" s="183"/>
      <c r="AG19" s="183"/>
      <c r="AH19" s="183"/>
      <c r="AI19" s="183"/>
      <c r="AJ19" s="183">
        <f t="shared" si="6"/>
        <v>0</v>
      </c>
      <c r="AK19" s="185"/>
      <c r="AL19" s="185"/>
      <c r="AM19" s="185"/>
      <c r="AN19" s="185"/>
      <c r="AO19" s="185">
        <f t="shared" si="7"/>
        <v>0</v>
      </c>
      <c r="AP19" s="159"/>
    </row>
    <row r="20" spans="1:42" ht="20.25">
      <c r="A20" s="158"/>
      <c r="B20" s="158"/>
      <c r="C20" s="158"/>
      <c r="D20" s="158"/>
      <c r="E20" s="158"/>
      <c r="F20" s="159"/>
      <c r="G20" s="182"/>
      <c r="H20" s="182"/>
      <c r="I20" s="182"/>
      <c r="J20" s="182"/>
      <c r="K20" s="182">
        <f t="shared" si="2"/>
        <v>0</v>
      </c>
      <c r="L20" s="183">
        <v>7</v>
      </c>
      <c r="M20" s="183">
        <v>15</v>
      </c>
      <c r="N20" s="183">
        <v>2</v>
      </c>
      <c r="O20" s="183">
        <v>1</v>
      </c>
      <c r="P20" s="183">
        <f t="shared" si="3"/>
        <v>25</v>
      </c>
      <c r="Q20" s="184"/>
      <c r="R20" s="184"/>
      <c r="S20" s="184"/>
      <c r="T20" s="184"/>
      <c r="U20" s="184">
        <f t="shared" si="4"/>
        <v>0</v>
      </c>
      <c r="V20" s="183"/>
      <c r="W20" s="183"/>
      <c r="X20" s="183"/>
      <c r="Y20" s="183"/>
      <c r="Z20" s="183">
        <f t="shared" si="8"/>
        <v>0</v>
      </c>
      <c r="AA20" s="185"/>
      <c r="AB20" s="185"/>
      <c r="AC20" s="185"/>
      <c r="AD20" s="185"/>
      <c r="AE20" s="185">
        <f t="shared" si="5"/>
        <v>0</v>
      </c>
      <c r="AF20" s="183"/>
      <c r="AG20" s="183"/>
      <c r="AH20" s="183"/>
      <c r="AI20" s="183"/>
      <c r="AJ20" s="183">
        <f t="shared" si="6"/>
        <v>0</v>
      </c>
      <c r="AK20" s="185"/>
      <c r="AL20" s="185"/>
      <c r="AM20" s="185"/>
      <c r="AN20" s="185"/>
      <c r="AO20" s="185">
        <f t="shared" si="7"/>
        <v>0</v>
      </c>
      <c r="AP20" s="159"/>
    </row>
    <row r="21" spans="1:42" ht="20.25">
      <c r="A21" s="158"/>
      <c r="B21" s="158"/>
      <c r="C21" s="158"/>
      <c r="D21" s="158"/>
      <c r="E21" s="158"/>
      <c r="F21" s="159"/>
      <c r="G21" s="182"/>
      <c r="H21" s="182"/>
      <c r="I21" s="182"/>
      <c r="J21" s="182"/>
      <c r="K21" s="182">
        <f t="shared" si="2"/>
        <v>0</v>
      </c>
      <c r="L21" s="183">
        <v>0</v>
      </c>
      <c r="M21" s="183">
        <v>0</v>
      </c>
      <c r="N21" s="183">
        <v>0</v>
      </c>
      <c r="O21" s="183">
        <v>0</v>
      </c>
      <c r="P21" s="183">
        <f t="shared" si="3"/>
        <v>0</v>
      </c>
      <c r="Q21" s="184"/>
      <c r="R21" s="184"/>
      <c r="S21" s="184"/>
      <c r="T21" s="184"/>
      <c r="U21" s="184">
        <f t="shared" si="4"/>
        <v>0</v>
      </c>
      <c r="V21" s="183"/>
      <c r="W21" s="183"/>
      <c r="X21" s="183"/>
      <c r="Y21" s="183"/>
      <c r="Z21" s="183">
        <f t="shared" si="8"/>
        <v>0</v>
      </c>
      <c r="AA21" s="185"/>
      <c r="AB21" s="185"/>
      <c r="AC21" s="185"/>
      <c r="AD21" s="185"/>
      <c r="AE21" s="185">
        <f t="shared" si="5"/>
        <v>0</v>
      </c>
      <c r="AF21" s="183"/>
      <c r="AG21" s="183"/>
      <c r="AH21" s="183"/>
      <c r="AI21" s="183"/>
      <c r="AJ21" s="183">
        <f t="shared" si="6"/>
        <v>0</v>
      </c>
      <c r="AK21" s="185"/>
      <c r="AL21" s="185"/>
      <c r="AM21" s="185"/>
      <c r="AN21" s="185"/>
      <c r="AO21" s="185">
        <f t="shared" si="7"/>
        <v>0</v>
      </c>
      <c r="AP21" s="159"/>
    </row>
    <row r="22" spans="1:42" ht="20.25">
      <c r="A22" s="158"/>
      <c r="B22" s="158"/>
      <c r="C22" s="158"/>
      <c r="D22" s="158"/>
      <c r="E22" s="158"/>
      <c r="F22" s="159"/>
      <c r="G22" s="182"/>
      <c r="H22" s="182"/>
      <c r="I22" s="182"/>
      <c r="J22" s="182"/>
      <c r="K22" s="182">
        <f t="shared" si="2"/>
        <v>0</v>
      </c>
      <c r="L22" s="183">
        <v>0</v>
      </c>
      <c r="M22" s="183">
        <v>1</v>
      </c>
      <c r="N22" s="183">
        <v>1</v>
      </c>
      <c r="O22" s="183"/>
      <c r="P22" s="183">
        <f t="shared" si="3"/>
        <v>2</v>
      </c>
      <c r="Q22" s="184"/>
      <c r="R22" s="184"/>
      <c r="S22" s="184"/>
      <c r="T22" s="184"/>
      <c r="U22" s="184">
        <f t="shared" si="4"/>
        <v>0</v>
      </c>
      <c r="V22" s="183"/>
      <c r="W22" s="183"/>
      <c r="X22" s="183"/>
      <c r="Y22" s="183"/>
      <c r="Z22" s="183">
        <f t="shared" si="8"/>
        <v>0</v>
      </c>
      <c r="AA22" s="185"/>
      <c r="AB22" s="185"/>
      <c r="AC22" s="185"/>
      <c r="AD22" s="185"/>
      <c r="AE22" s="185">
        <f t="shared" si="5"/>
        <v>0</v>
      </c>
      <c r="AF22" s="183"/>
      <c r="AG22" s="183"/>
      <c r="AH22" s="183"/>
      <c r="AI22" s="183"/>
      <c r="AJ22" s="183">
        <f t="shared" si="6"/>
        <v>0</v>
      </c>
      <c r="AK22" s="185"/>
      <c r="AL22" s="185"/>
      <c r="AM22" s="185"/>
      <c r="AN22" s="185"/>
      <c r="AO22" s="185">
        <f t="shared" si="7"/>
        <v>0</v>
      </c>
      <c r="AP22" s="159"/>
    </row>
    <row r="23" spans="1:42" ht="20.25">
      <c r="A23" s="158"/>
      <c r="B23" s="158"/>
      <c r="C23" s="158"/>
      <c r="D23" s="158"/>
      <c r="E23" s="158"/>
      <c r="F23" s="159"/>
      <c r="G23" s="182"/>
      <c r="H23" s="182"/>
      <c r="I23" s="182"/>
      <c r="J23" s="182"/>
      <c r="K23" s="182">
        <f t="shared" si="2"/>
        <v>0</v>
      </c>
      <c r="L23" s="183">
        <v>0</v>
      </c>
      <c r="M23" s="183">
        <v>3</v>
      </c>
      <c r="N23" s="183">
        <v>0</v>
      </c>
      <c r="O23" s="183">
        <v>1</v>
      </c>
      <c r="P23" s="183">
        <f t="shared" si="3"/>
        <v>4</v>
      </c>
      <c r="Q23" s="184"/>
      <c r="R23" s="184"/>
      <c r="S23" s="184"/>
      <c r="T23" s="184"/>
      <c r="U23" s="184">
        <f t="shared" si="4"/>
        <v>0</v>
      </c>
      <c r="V23" s="183"/>
      <c r="W23" s="183"/>
      <c r="X23" s="183"/>
      <c r="Y23" s="183"/>
      <c r="Z23" s="183">
        <f t="shared" si="8"/>
        <v>0</v>
      </c>
      <c r="AA23" s="185"/>
      <c r="AB23" s="185"/>
      <c r="AC23" s="185"/>
      <c r="AD23" s="185"/>
      <c r="AE23" s="185">
        <f t="shared" si="5"/>
        <v>0</v>
      </c>
      <c r="AF23" s="183"/>
      <c r="AG23" s="183"/>
      <c r="AH23" s="183"/>
      <c r="AI23" s="183"/>
      <c r="AJ23" s="183">
        <f t="shared" si="6"/>
        <v>0</v>
      </c>
      <c r="AK23" s="185"/>
      <c r="AL23" s="185"/>
      <c r="AM23" s="185"/>
      <c r="AN23" s="185"/>
      <c r="AO23" s="185">
        <f t="shared" si="7"/>
        <v>0</v>
      </c>
      <c r="AP23" s="159"/>
    </row>
    <row r="24" spans="1:42" ht="20.25">
      <c r="A24" s="158"/>
      <c r="B24" s="158"/>
      <c r="C24" s="158"/>
      <c r="D24" s="158"/>
      <c r="E24" s="158"/>
      <c r="F24" s="159"/>
      <c r="G24" s="182"/>
      <c r="H24" s="182"/>
      <c r="I24" s="182"/>
      <c r="J24" s="182"/>
      <c r="K24" s="182">
        <f t="shared" si="2"/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f t="shared" si="3"/>
        <v>0</v>
      </c>
      <c r="Q24" s="184"/>
      <c r="R24" s="184"/>
      <c r="S24" s="184"/>
      <c r="T24" s="184"/>
      <c r="U24" s="184">
        <f t="shared" si="4"/>
        <v>0</v>
      </c>
      <c r="V24" s="183"/>
      <c r="W24" s="183"/>
      <c r="X24" s="183"/>
      <c r="Y24" s="183"/>
      <c r="Z24" s="183">
        <f t="shared" si="8"/>
        <v>0</v>
      </c>
      <c r="AA24" s="185"/>
      <c r="AB24" s="185"/>
      <c r="AC24" s="185"/>
      <c r="AD24" s="185"/>
      <c r="AE24" s="185">
        <f t="shared" si="5"/>
        <v>0</v>
      </c>
      <c r="AF24" s="183"/>
      <c r="AG24" s="183"/>
      <c r="AH24" s="183"/>
      <c r="AI24" s="183"/>
      <c r="AJ24" s="183">
        <f t="shared" si="6"/>
        <v>0</v>
      </c>
      <c r="AK24" s="185"/>
      <c r="AL24" s="185"/>
      <c r="AM24" s="185"/>
      <c r="AN24" s="185"/>
      <c r="AO24" s="185">
        <f t="shared" si="7"/>
        <v>0</v>
      </c>
      <c r="AP24" s="159"/>
    </row>
    <row r="25" spans="1:42" ht="20.25">
      <c r="A25" s="158"/>
      <c r="B25" s="158"/>
      <c r="C25" s="158"/>
      <c r="D25" s="158"/>
      <c r="E25" s="158"/>
      <c r="F25" s="159"/>
      <c r="G25" s="182"/>
      <c r="H25" s="182"/>
      <c r="I25" s="182"/>
      <c r="J25" s="182"/>
      <c r="K25" s="182">
        <f t="shared" si="2"/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f t="shared" si="3"/>
        <v>0</v>
      </c>
      <c r="Q25" s="184"/>
      <c r="R25" s="184"/>
      <c r="S25" s="184"/>
      <c r="T25" s="184"/>
      <c r="U25" s="184">
        <f t="shared" si="4"/>
        <v>0</v>
      </c>
      <c r="V25" s="183"/>
      <c r="W25" s="183"/>
      <c r="X25" s="183"/>
      <c r="Y25" s="183"/>
      <c r="Z25" s="183">
        <f t="shared" si="8"/>
        <v>0</v>
      </c>
      <c r="AA25" s="185"/>
      <c r="AB25" s="185"/>
      <c r="AC25" s="185"/>
      <c r="AD25" s="185"/>
      <c r="AE25" s="185">
        <f t="shared" si="5"/>
        <v>0</v>
      </c>
      <c r="AF25" s="183"/>
      <c r="AG25" s="183"/>
      <c r="AH25" s="183"/>
      <c r="AI25" s="183"/>
      <c r="AJ25" s="183">
        <f t="shared" si="6"/>
        <v>0</v>
      </c>
      <c r="AK25" s="185"/>
      <c r="AL25" s="185"/>
      <c r="AM25" s="185"/>
      <c r="AN25" s="185"/>
      <c r="AO25" s="185">
        <f t="shared" si="7"/>
        <v>0</v>
      </c>
      <c r="AP25" s="159"/>
    </row>
    <row r="26" spans="1:42" ht="20.25">
      <c r="A26" s="158"/>
      <c r="B26" s="158"/>
      <c r="C26" s="158"/>
      <c r="D26" s="158"/>
      <c r="E26" s="158"/>
      <c r="F26" s="159"/>
      <c r="G26" s="182"/>
      <c r="H26" s="182"/>
      <c r="I26" s="182"/>
      <c r="J26" s="182"/>
      <c r="K26" s="182">
        <f t="shared" si="2"/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f t="shared" si="3"/>
        <v>0</v>
      </c>
      <c r="Q26" s="184"/>
      <c r="R26" s="184"/>
      <c r="S26" s="184"/>
      <c r="T26" s="184"/>
      <c r="U26" s="184">
        <f t="shared" si="4"/>
        <v>0</v>
      </c>
      <c r="V26" s="183"/>
      <c r="W26" s="183"/>
      <c r="X26" s="183"/>
      <c r="Y26" s="183"/>
      <c r="Z26" s="183">
        <f t="shared" si="8"/>
        <v>0</v>
      </c>
      <c r="AA26" s="185"/>
      <c r="AB26" s="185"/>
      <c r="AC26" s="185"/>
      <c r="AD26" s="185"/>
      <c r="AE26" s="185">
        <f t="shared" si="5"/>
        <v>0</v>
      </c>
      <c r="AF26" s="183"/>
      <c r="AG26" s="183"/>
      <c r="AH26" s="183"/>
      <c r="AI26" s="183"/>
      <c r="AJ26" s="183">
        <f t="shared" si="6"/>
        <v>0</v>
      </c>
      <c r="AK26" s="185"/>
      <c r="AL26" s="185"/>
      <c r="AM26" s="185"/>
      <c r="AN26" s="185"/>
      <c r="AO26" s="185">
        <f t="shared" si="7"/>
        <v>0</v>
      </c>
      <c r="AP26" s="159"/>
    </row>
    <row r="27" spans="1:42" ht="20.25">
      <c r="A27" s="158"/>
      <c r="B27" s="158"/>
      <c r="C27" s="158"/>
      <c r="D27" s="158"/>
      <c r="E27" s="158"/>
      <c r="F27" s="159"/>
      <c r="G27" s="182"/>
      <c r="H27" s="182"/>
      <c r="I27" s="182"/>
      <c r="J27" s="182"/>
      <c r="K27" s="182">
        <f t="shared" si="2"/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f t="shared" si="3"/>
        <v>0</v>
      </c>
      <c r="Q27" s="184"/>
      <c r="R27" s="184"/>
      <c r="S27" s="184"/>
      <c r="T27" s="184"/>
      <c r="U27" s="184">
        <f t="shared" si="4"/>
        <v>0</v>
      </c>
      <c r="V27" s="183"/>
      <c r="W27" s="183"/>
      <c r="X27" s="183"/>
      <c r="Y27" s="183"/>
      <c r="Z27" s="183">
        <f>SUM(V27:Y27)</f>
        <v>0</v>
      </c>
      <c r="AA27" s="185"/>
      <c r="AB27" s="185"/>
      <c r="AC27" s="185"/>
      <c r="AD27" s="185"/>
      <c r="AE27" s="185">
        <f t="shared" si="5"/>
        <v>0</v>
      </c>
      <c r="AF27" s="183"/>
      <c r="AG27" s="183"/>
      <c r="AH27" s="183"/>
      <c r="AI27" s="183"/>
      <c r="AJ27" s="183">
        <f t="shared" si="6"/>
        <v>0</v>
      </c>
      <c r="AK27" s="185"/>
      <c r="AL27" s="185"/>
      <c r="AM27" s="185"/>
      <c r="AN27" s="185"/>
      <c r="AO27" s="185">
        <f t="shared" si="7"/>
        <v>0</v>
      </c>
      <c r="AP27" s="159"/>
    </row>
    <row r="28" spans="1:42" ht="20.25">
      <c r="A28" s="158"/>
      <c r="B28" s="158"/>
      <c r="C28" s="158"/>
      <c r="D28" s="158"/>
      <c r="E28" s="158"/>
      <c r="F28" s="159"/>
      <c r="G28" s="182"/>
      <c r="H28" s="182"/>
      <c r="I28" s="182"/>
      <c r="J28" s="182"/>
      <c r="K28" s="182">
        <f t="shared" si="2"/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f t="shared" si="3"/>
        <v>0</v>
      </c>
      <c r="Q28" s="184"/>
      <c r="R28" s="184"/>
      <c r="S28" s="184"/>
      <c r="T28" s="184"/>
      <c r="U28" s="184">
        <f t="shared" si="4"/>
        <v>0</v>
      </c>
      <c r="V28" s="183"/>
      <c r="W28" s="183"/>
      <c r="X28" s="183"/>
      <c r="Y28" s="183"/>
      <c r="Z28" s="183">
        <f>SUM(V28:Y28)</f>
        <v>0</v>
      </c>
      <c r="AA28" s="185"/>
      <c r="AB28" s="185"/>
      <c r="AC28" s="185"/>
      <c r="AD28" s="185"/>
      <c r="AE28" s="185">
        <f t="shared" si="5"/>
        <v>0</v>
      </c>
      <c r="AF28" s="183"/>
      <c r="AG28" s="183"/>
      <c r="AH28" s="183"/>
      <c r="AI28" s="183"/>
      <c r="AJ28" s="183">
        <f t="shared" si="6"/>
        <v>0</v>
      </c>
      <c r="AK28" s="185"/>
      <c r="AL28" s="185"/>
      <c r="AM28" s="185"/>
      <c r="AN28" s="185"/>
      <c r="AO28" s="185">
        <f t="shared" si="7"/>
        <v>0</v>
      </c>
      <c r="AP28" s="159"/>
    </row>
    <row r="29" spans="1:42" ht="20.25">
      <c r="A29" s="158"/>
      <c r="B29" s="158"/>
      <c r="C29" s="158"/>
      <c r="D29" s="158"/>
      <c r="E29" s="158"/>
      <c r="F29" s="159"/>
      <c r="G29" s="182"/>
      <c r="H29" s="182"/>
      <c r="I29" s="182"/>
      <c r="J29" s="182"/>
      <c r="K29" s="182">
        <f t="shared" si="2"/>
        <v>0</v>
      </c>
      <c r="L29" s="183"/>
      <c r="M29" s="183"/>
      <c r="N29" s="183"/>
      <c r="O29" s="183"/>
      <c r="P29" s="183">
        <f t="shared" si="3"/>
        <v>0</v>
      </c>
      <c r="Q29" s="184"/>
      <c r="R29" s="184"/>
      <c r="S29" s="184"/>
      <c r="T29" s="184"/>
      <c r="U29" s="184">
        <f>SUM(Q29:T29)</f>
        <v>0</v>
      </c>
      <c r="V29" s="183"/>
      <c r="W29" s="183"/>
      <c r="X29" s="183"/>
      <c r="Y29" s="183"/>
      <c r="Z29" s="183">
        <f>SUM(V29:Y29)</f>
        <v>0</v>
      </c>
      <c r="AA29" s="185"/>
      <c r="AB29" s="185"/>
      <c r="AC29" s="185"/>
      <c r="AD29" s="185"/>
      <c r="AE29" s="185">
        <f t="shared" si="5"/>
        <v>0</v>
      </c>
      <c r="AF29" s="183"/>
      <c r="AG29" s="183"/>
      <c r="AH29" s="183"/>
      <c r="AI29" s="183"/>
      <c r="AJ29" s="183">
        <f t="shared" si="6"/>
        <v>0</v>
      </c>
      <c r="AK29" s="185"/>
      <c r="AL29" s="185"/>
      <c r="AM29" s="185"/>
      <c r="AN29" s="185"/>
      <c r="AO29" s="185">
        <f t="shared" si="7"/>
        <v>0</v>
      </c>
      <c r="AP29" s="159"/>
    </row>
    <row r="30" spans="1:42" ht="20.25">
      <c r="A30" s="158"/>
      <c r="B30" s="158"/>
      <c r="C30" s="158"/>
      <c r="D30" s="158"/>
      <c r="E30" s="158"/>
      <c r="F30" s="159"/>
      <c r="G30" s="182"/>
      <c r="H30" s="182"/>
      <c r="I30" s="182"/>
      <c r="J30" s="182"/>
      <c r="K30" s="182">
        <f t="shared" si="2"/>
        <v>0</v>
      </c>
      <c r="L30" s="183"/>
      <c r="M30" s="183"/>
      <c r="N30" s="183"/>
      <c r="O30" s="183"/>
      <c r="P30" s="183">
        <f t="shared" si="3"/>
        <v>0</v>
      </c>
      <c r="Q30" s="184"/>
      <c r="R30" s="184"/>
      <c r="S30" s="184"/>
      <c r="T30" s="184"/>
      <c r="U30" s="184">
        <f>SUM(Q30:T30)</f>
        <v>0</v>
      </c>
      <c r="V30" s="183"/>
      <c r="W30" s="183"/>
      <c r="X30" s="183"/>
      <c r="Y30" s="183"/>
      <c r="Z30" s="183">
        <f>SUM(V30:Y30)</f>
        <v>0</v>
      </c>
      <c r="AA30" s="185"/>
      <c r="AB30" s="185"/>
      <c r="AC30" s="185"/>
      <c r="AD30" s="185"/>
      <c r="AE30" s="185">
        <f t="shared" si="5"/>
        <v>0</v>
      </c>
      <c r="AF30" s="183"/>
      <c r="AG30" s="183"/>
      <c r="AH30" s="183"/>
      <c r="AI30" s="183"/>
      <c r="AJ30" s="183">
        <f t="shared" si="6"/>
        <v>0</v>
      </c>
      <c r="AK30" s="185"/>
      <c r="AL30" s="185"/>
      <c r="AM30" s="185"/>
      <c r="AN30" s="185"/>
      <c r="AO30" s="185">
        <f t="shared" si="7"/>
        <v>0</v>
      </c>
      <c r="AP30" s="159"/>
    </row>
    <row r="31" spans="1:42" ht="20.25">
      <c r="A31" s="158"/>
      <c r="B31" s="158"/>
      <c r="C31" s="158"/>
      <c r="D31" s="158"/>
      <c r="E31" s="158"/>
      <c r="F31" s="159"/>
      <c r="G31" s="182"/>
      <c r="H31" s="182"/>
      <c r="I31" s="182"/>
      <c r="J31" s="182"/>
      <c r="K31" s="182">
        <f t="shared" si="2"/>
        <v>0</v>
      </c>
      <c r="L31" s="183"/>
      <c r="M31" s="183"/>
      <c r="N31" s="183"/>
      <c r="O31" s="183"/>
      <c r="P31" s="183">
        <f t="shared" si="3"/>
        <v>0</v>
      </c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</row>
    <row r="32" spans="1:42" ht="20.25">
      <c r="A32" s="175" t="s">
        <v>511</v>
      </c>
      <c r="B32" s="158"/>
      <c r="C32" s="158"/>
      <c r="D32" s="158"/>
      <c r="E32" s="158"/>
      <c r="F32" s="159"/>
      <c r="G32" s="265" t="s">
        <v>484</v>
      </c>
      <c r="H32" s="265"/>
      <c r="I32" s="265"/>
      <c r="J32" s="265"/>
      <c r="K32" s="265"/>
      <c r="L32" s="266" t="s">
        <v>485</v>
      </c>
      <c r="M32" s="266"/>
      <c r="N32" s="266"/>
      <c r="O32" s="266"/>
      <c r="P32" s="266"/>
      <c r="Q32" s="267" t="s">
        <v>486</v>
      </c>
      <c r="R32" s="268"/>
      <c r="S32" s="268"/>
      <c r="T32" s="268"/>
      <c r="U32" s="269"/>
      <c r="V32" s="266" t="s">
        <v>487</v>
      </c>
      <c r="W32" s="266"/>
      <c r="X32" s="266"/>
      <c r="Y32" s="266"/>
      <c r="Z32" s="266"/>
      <c r="AA32" s="270" t="s">
        <v>488</v>
      </c>
      <c r="AB32" s="270"/>
      <c r="AC32" s="270"/>
      <c r="AD32" s="270"/>
      <c r="AE32" s="270"/>
      <c r="AF32" s="271" t="s">
        <v>489</v>
      </c>
      <c r="AG32" s="271"/>
      <c r="AH32" s="271"/>
      <c r="AI32" s="271"/>
      <c r="AJ32" s="271"/>
      <c r="AK32" s="263" t="s">
        <v>490</v>
      </c>
      <c r="AL32" s="263"/>
      <c r="AM32" s="263"/>
      <c r="AN32" s="263"/>
      <c r="AO32" s="263"/>
      <c r="AP32" s="159"/>
    </row>
    <row r="33" spans="1:42" ht="20.25">
      <c r="A33" s="158" t="s">
        <v>491</v>
      </c>
      <c r="B33" s="158" t="s">
        <v>492</v>
      </c>
      <c r="C33" s="158" t="s">
        <v>27</v>
      </c>
      <c r="D33" s="158"/>
      <c r="E33" s="158"/>
      <c r="F33" s="159"/>
      <c r="G33" s="176" t="s">
        <v>491</v>
      </c>
      <c r="H33" s="176" t="s">
        <v>493</v>
      </c>
      <c r="I33" s="176" t="s">
        <v>492</v>
      </c>
      <c r="J33" s="176" t="s">
        <v>494</v>
      </c>
      <c r="K33" s="176" t="s">
        <v>27</v>
      </c>
      <c r="L33" s="177" t="s">
        <v>491</v>
      </c>
      <c r="M33" s="176" t="s">
        <v>493</v>
      </c>
      <c r="N33" s="176" t="s">
        <v>492</v>
      </c>
      <c r="O33" s="176" t="s">
        <v>494</v>
      </c>
      <c r="P33" s="177" t="s">
        <v>27</v>
      </c>
      <c r="Q33" s="178" t="s">
        <v>491</v>
      </c>
      <c r="R33" s="176" t="s">
        <v>493</v>
      </c>
      <c r="S33" s="176" t="s">
        <v>492</v>
      </c>
      <c r="T33" s="176" t="s">
        <v>494</v>
      </c>
      <c r="U33" s="178" t="s">
        <v>27</v>
      </c>
      <c r="V33" s="177" t="s">
        <v>491</v>
      </c>
      <c r="W33" s="176" t="s">
        <v>493</v>
      </c>
      <c r="X33" s="176" t="s">
        <v>492</v>
      </c>
      <c r="Y33" s="176" t="s">
        <v>494</v>
      </c>
      <c r="Z33" s="177" t="s">
        <v>27</v>
      </c>
      <c r="AA33" s="179" t="s">
        <v>491</v>
      </c>
      <c r="AB33" s="176" t="s">
        <v>493</v>
      </c>
      <c r="AC33" s="176" t="s">
        <v>492</v>
      </c>
      <c r="AD33" s="176" t="s">
        <v>494</v>
      </c>
      <c r="AE33" s="179" t="s">
        <v>27</v>
      </c>
      <c r="AF33" s="180" t="s">
        <v>491</v>
      </c>
      <c r="AG33" s="176" t="s">
        <v>493</v>
      </c>
      <c r="AH33" s="176" t="s">
        <v>492</v>
      </c>
      <c r="AI33" s="176" t="s">
        <v>494</v>
      </c>
      <c r="AJ33" s="180" t="s">
        <v>27</v>
      </c>
      <c r="AK33" s="181" t="s">
        <v>491</v>
      </c>
      <c r="AL33" s="176" t="s">
        <v>493</v>
      </c>
      <c r="AM33" s="176" t="s">
        <v>492</v>
      </c>
      <c r="AN33" s="176" t="s">
        <v>494</v>
      </c>
      <c r="AO33" s="181" t="s">
        <v>27</v>
      </c>
      <c r="AP33" s="159"/>
    </row>
    <row r="34" spans="1:42" ht="20.25">
      <c r="A34" s="158">
        <f>G34</f>
        <v>48</v>
      </c>
      <c r="B34" s="158">
        <f>I34</f>
        <v>103</v>
      </c>
      <c r="C34" s="158" t="e">
        <f>#N/A</f>
        <v>#N/A</v>
      </c>
      <c r="D34" s="158" t="s">
        <v>495</v>
      </c>
      <c r="E34" s="158" t="e">
        <f>SUM(G34,L34,Q34,V34,AA34,AF34,AK34)</f>
        <v>#N/A</v>
      </c>
      <c r="F34" s="159"/>
      <c r="G34" s="176">
        <f>SUM(G35:G45)</f>
        <v>48</v>
      </c>
      <c r="H34" s="176">
        <f>SUM(H35:H45)</f>
        <v>825</v>
      </c>
      <c r="I34" s="176">
        <f>SUM(I35:I45)</f>
        <v>103</v>
      </c>
      <c r="J34" s="176">
        <f>SUM(J35:J45)</f>
        <v>211</v>
      </c>
      <c r="K34" s="176">
        <f>SUM(K35:K45)</f>
        <v>1187</v>
      </c>
      <c r="L34" s="176">
        <f>SUM(L35:L57)</f>
        <v>34</v>
      </c>
      <c r="M34" s="176" t="e">
        <f>#N/A</f>
        <v>#N/A</v>
      </c>
      <c r="N34" s="176" t="e">
        <f>#N/A</f>
        <v>#N/A</v>
      </c>
      <c r="O34" s="176" t="e">
        <f>#N/A</f>
        <v>#N/A</v>
      </c>
      <c r="P34" s="177" t="e">
        <f>#N/A</f>
        <v>#N/A</v>
      </c>
      <c r="Q34" s="178" t="e">
        <f>#N/A</f>
        <v>#N/A</v>
      </c>
      <c r="R34" s="176">
        <f aca="true" t="shared" si="9" ref="R34:Z34">SUM(R35:R48)</f>
        <v>66</v>
      </c>
      <c r="S34" s="176">
        <f t="shared" si="9"/>
        <v>1</v>
      </c>
      <c r="T34" s="176">
        <f t="shared" si="9"/>
        <v>2</v>
      </c>
      <c r="U34" s="176" t="e">
        <f t="shared" si="9"/>
        <v>#N/A</v>
      </c>
      <c r="V34" s="177">
        <f t="shared" si="9"/>
        <v>10</v>
      </c>
      <c r="W34" s="177">
        <f t="shared" si="9"/>
        <v>28</v>
      </c>
      <c r="X34" s="177">
        <f t="shared" si="9"/>
        <v>26</v>
      </c>
      <c r="Y34" s="177">
        <f t="shared" si="9"/>
        <v>26</v>
      </c>
      <c r="Z34" s="177" t="e">
        <f t="shared" si="9"/>
        <v>#N/A</v>
      </c>
      <c r="AA34" s="179" t="e">
        <f>#N/A</f>
        <v>#N/A</v>
      </c>
      <c r="AB34" s="179" t="e">
        <f>#N/A</f>
        <v>#N/A</v>
      </c>
      <c r="AC34" s="179" t="e">
        <f>#N/A</f>
        <v>#N/A</v>
      </c>
      <c r="AD34" s="179" t="e">
        <f>#N/A</f>
        <v>#N/A</v>
      </c>
      <c r="AE34" s="179" t="e">
        <f>#N/A</f>
        <v>#N/A</v>
      </c>
      <c r="AF34" s="180">
        <f>SUM(AF35:AF47)</f>
        <v>5</v>
      </c>
      <c r="AG34" s="180">
        <f>SUM(AG35:AG47)</f>
        <v>40</v>
      </c>
      <c r="AH34" s="180">
        <f>SUM(AH35:AH47)</f>
        <v>3</v>
      </c>
      <c r="AI34" s="180">
        <f>SUM(AI35:AI47)</f>
        <v>6</v>
      </c>
      <c r="AJ34" s="180" t="e">
        <f aca="true" t="shared" si="10" ref="AJ34:AO34">SUM(AJ35:AJ57)</f>
        <v>#N/A</v>
      </c>
      <c r="AK34" s="181">
        <f t="shared" si="10"/>
        <v>4</v>
      </c>
      <c r="AL34" s="181">
        <f t="shared" si="10"/>
        <v>59</v>
      </c>
      <c r="AM34" s="181">
        <f t="shared" si="10"/>
        <v>5</v>
      </c>
      <c r="AN34" s="181">
        <f t="shared" si="10"/>
        <v>2</v>
      </c>
      <c r="AO34" s="181" t="e">
        <f t="shared" si="10"/>
        <v>#N/A</v>
      </c>
      <c r="AP34" s="159"/>
    </row>
    <row r="35" spans="1:42" ht="20.25">
      <c r="A35" s="158">
        <f>L34</f>
        <v>34</v>
      </c>
      <c r="B35" s="158" t="e">
        <f>N34</f>
        <v>#N/A</v>
      </c>
      <c r="C35" s="158" t="e">
        <f>#N/A</f>
        <v>#N/A</v>
      </c>
      <c r="D35" s="158" t="s">
        <v>496</v>
      </c>
      <c r="E35" s="158" t="e">
        <f>SUM(I34,N34,S34,X34,AC34,AH34,AM34)</f>
        <v>#N/A</v>
      </c>
      <c r="F35" s="159"/>
      <c r="G35" s="182">
        <v>8</v>
      </c>
      <c r="H35" s="182">
        <v>135</v>
      </c>
      <c r="I35" s="182">
        <v>17</v>
      </c>
      <c r="J35" s="182">
        <v>35</v>
      </c>
      <c r="K35" s="182">
        <f>G35+I35+J35+H35</f>
        <v>195</v>
      </c>
      <c r="L35" s="183">
        <v>4</v>
      </c>
      <c r="M35" s="183">
        <v>83</v>
      </c>
      <c r="N35" s="183">
        <v>13</v>
      </c>
      <c r="O35" s="183">
        <v>21</v>
      </c>
      <c r="P35" s="183">
        <f>L35+N35+M35+O35</f>
        <v>121</v>
      </c>
      <c r="Q35" s="184"/>
      <c r="R35" s="184">
        <v>7</v>
      </c>
      <c r="S35" s="184">
        <v>1</v>
      </c>
      <c r="T35" s="184"/>
      <c r="U35" s="184">
        <f>SUM(Q35:T35)</f>
        <v>8</v>
      </c>
      <c r="V35" s="183">
        <v>5</v>
      </c>
      <c r="W35" s="183">
        <v>14</v>
      </c>
      <c r="X35" s="183">
        <v>13</v>
      </c>
      <c r="Y35" s="183">
        <v>13</v>
      </c>
      <c r="Z35" s="183">
        <f>SUM(V35:Y35)</f>
        <v>45</v>
      </c>
      <c r="AA35" s="185"/>
      <c r="AB35" s="185"/>
      <c r="AC35" s="185"/>
      <c r="AD35" s="185"/>
      <c r="AE35" s="185">
        <f>SUM(AA35:AD35)</f>
        <v>0</v>
      </c>
      <c r="AF35" s="183">
        <v>3</v>
      </c>
      <c r="AG35" s="183">
        <v>22</v>
      </c>
      <c r="AH35" s="183">
        <v>2</v>
      </c>
      <c r="AI35" s="183">
        <v>3</v>
      </c>
      <c r="AJ35" s="183">
        <f>SUM(AF35:AI35)</f>
        <v>30</v>
      </c>
      <c r="AK35" s="185">
        <v>3</v>
      </c>
      <c r="AL35" s="185">
        <v>51</v>
      </c>
      <c r="AM35" s="185">
        <v>4</v>
      </c>
      <c r="AN35" s="185">
        <v>2</v>
      </c>
      <c r="AO35" s="185">
        <f>SUM(AK35:AN35)</f>
        <v>60</v>
      </c>
      <c r="AP35" s="159"/>
    </row>
    <row r="36" spans="1:42" ht="20.25">
      <c r="A36" s="158" t="e">
        <f>Q34</f>
        <v>#N/A</v>
      </c>
      <c r="B36" s="158">
        <f>S34</f>
        <v>1</v>
      </c>
      <c r="C36" s="158" t="e">
        <f>#N/A</f>
        <v>#N/A</v>
      </c>
      <c r="D36" s="158" t="s">
        <v>497</v>
      </c>
      <c r="E36" s="158" t="e">
        <f>J34+O34+T34+Y34+AD34+AI34+AN34</f>
        <v>#N/A</v>
      </c>
      <c r="F36" s="159"/>
      <c r="G36" s="182">
        <v>8</v>
      </c>
      <c r="H36" s="182">
        <v>135</v>
      </c>
      <c r="I36" s="182">
        <v>17</v>
      </c>
      <c r="J36" s="182">
        <v>35</v>
      </c>
      <c r="K36" s="182">
        <f aca="true" t="shared" si="11" ref="K36:K46">G36+I36+J36+H36</f>
        <v>195</v>
      </c>
      <c r="L36" s="183">
        <v>3</v>
      </c>
      <c r="M36" s="183">
        <v>61</v>
      </c>
      <c r="N36" s="183">
        <v>11</v>
      </c>
      <c r="O36" s="183">
        <v>15</v>
      </c>
      <c r="P36" s="183">
        <f aca="true" t="shared" si="12" ref="P36:P56">L36+N36+M36+O36</f>
        <v>90</v>
      </c>
      <c r="Q36" s="184"/>
      <c r="R36" s="184">
        <v>7</v>
      </c>
      <c r="S36" s="184"/>
      <c r="T36" s="184"/>
      <c r="U36" s="184">
        <f>SUM(Q36:T36)</f>
        <v>7</v>
      </c>
      <c r="V36" s="183">
        <v>5</v>
      </c>
      <c r="W36" s="183">
        <v>14</v>
      </c>
      <c r="X36" s="183">
        <v>13</v>
      </c>
      <c r="Y36" s="183">
        <v>13</v>
      </c>
      <c r="Z36" s="183">
        <f>SUM(V36:Y36)</f>
        <v>45</v>
      </c>
      <c r="AA36" s="185"/>
      <c r="AB36" s="185"/>
      <c r="AC36" s="185"/>
      <c r="AD36" s="185"/>
      <c r="AE36" s="185">
        <f>SUM(AA36:AD36)</f>
        <v>0</v>
      </c>
      <c r="AF36" s="183">
        <v>2</v>
      </c>
      <c r="AG36" s="183">
        <v>18</v>
      </c>
      <c r="AH36" s="183">
        <v>1</v>
      </c>
      <c r="AI36" s="183">
        <v>3</v>
      </c>
      <c r="AJ36" s="183">
        <f>SUM(AF36:AI36)</f>
        <v>24</v>
      </c>
      <c r="AK36" s="185">
        <v>1</v>
      </c>
      <c r="AL36" s="185">
        <v>8</v>
      </c>
      <c r="AM36" s="185">
        <v>1</v>
      </c>
      <c r="AN36" s="185"/>
      <c r="AO36" s="185">
        <f aca="true" t="shared" si="13" ref="AO36:AO41">SUM(AK36:AN36)</f>
        <v>10</v>
      </c>
      <c r="AP36" s="159"/>
    </row>
    <row r="37" spans="1:42" ht="20.25">
      <c r="A37" s="158">
        <f>V34</f>
        <v>10</v>
      </c>
      <c r="B37" s="158">
        <f>X34</f>
        <v>26</v>
      </c>
      <c r="C37" s="158" t="e">
        <f>#N/A</f>
        <v>#N/A</v>
      </c>
      <c r="D37" s="158" t="s">
        <v>498</v>
      </c>
      <c r="E37" s="158" t="e">
        <f>H34+M34+R34+W34+AB34+AG34+AL34</f>
        <v>#N/A</v>
      </c>
      <c r="F37" s="159"/>
      <c r="G37" s="182">
        <v>8</v>
      </c>
      <c r="H37" s="182">
        <v>135</v>
      </c>
      <c r="I37" s="182">
        <v>17</v>
      </c>
      <c r="J37" s="182">
        <v>35</v>
      </c>
      <c r="K37" s="182">
        <f t="shared" si="11"/>
        <v>195</v>
      </c>
      <c r="L37" s="183">
        <v>4</v>
      </c>
      <c r="M37" s="183">
        <v>66</v>
      </c>
      <c r="N37" s="183">
        <v>11</v>
      </c>
      <c r="O37" s="183">
        <v>17</v>
      </c>
      <c r="P37" s="183">
        <f t="shared" si="12"/>
        <v>98</v>
      </c>
      <c r="Q37" s="184"/>
      <c r="R37" s="184">
        <v>1</v>
      </c>
      <c r="S37" s="184"/>
      <c r="T37" s="184"/>
      <c r="U37" s="184">
        <f aca="true" t="shared" si="14" ref="U37:U46">SUM(Q37:T37)</f>
        <v>1</v>
      </c>
      <c r="V37" s="183"/>
      <c r="W37" s="183"/>
      <c r="X37" s="183"/>
      <c r="Y37" s="183"/>
      <c r="Z37" s="183">
        <f>SUM(V37:Y37)</f>
        <v>0</v>
      </c>
      <c r="AA37" s="185"/>
      <c r="AB37" s="185"/>
      <c r="AC37" s="185"/>
      <c r="AD37" s="185"/>
      <c r="AE37" s="185">
        <f>SUM(AA37:AD37)</f>
        <v>0</v>
      </c>
      <c r="AF37" s="183"/>
      <c r="AG37" s="183"/>
      <c r="AH37" s="183"/>
      <c r="AI37" s="183"/>
      <c r="AJ37" s="183">
        <f>SUM(AF37:AI37)</f>
        <v>0</v>
      </c>
      <c r="AK37" s="185"/>
      <c r="AL37" s="185"/>
      <c r="AM37" s="185"/>
      <c r="AN37" s="185"/>
      <c r="AO37" s="185">
        <f t="shared" si="13"/>
        <v>0</v>
      </c>
      <c r="AP37" s="159"/>
    </row>
    <row r="38" spans="1:42" ht="20.25">
      <c r="A38" s="158" t="e">
        <f>AA34</f>
        <v>#N/A</v>
      </c>
      <c r="B38" s="158" t="e">
        <f>AC34</f>
        <v>#N/A</v>
      </c>
      <c r="C38" s="158" t="e">
        <f>#N/A</f>
        <v>#N/A</v>
      </c>
      <c r="D38" s="158"/>
      <c r="E38" s="158"/>
      <c r="F38" s="159"/>
      <c r="G38" s="182"/>
      <c r="H38" s="182">
        <v>10</v>
      </c>
      <c r="I38" s="182"/>
      <c r="J38" s="182">
        <v>1</v>
      </c>
      <c r="K38" s="182">
        <f t="shared" si="11"/>
        <v>11</v>
      </c>
      <c r="L38" s="183">
        <v>2</v>
      </c>
      <c r="M38" s="183">
        <v>42</v>
      </c>
      <c r="N38" s="183">
        <v>10</v>
      </c>
      <c r="O38" s="183">
        <v>18</v>
      </c>
      <c r="P38" s="183">
        <f t="shared" si="12"/>
        <v>72</v>
      </c>
      <c r="Q38" s="184"/>
      <c r="R38" s="184">
        <v>47</v>
      </c>
      <c r="S38" s="184"/>
      <c r="T38" s="184">
        <v>2</v>
      </c>
      <c r="U38" s="184">
        <f t="shared" si="14"/>
        <v>49</v>
      </c>
      <c r="V38" s="183"/>
      <c r="W38" s="183"/>
      <c r="X38" s="183"/>
      <c r="Y38" s="183"/>
      <c r="Z38" s="183" t="e">
        <f>#N/A</f>
        <v>#N/A</v>
      </c>
      <c r="AA38" s="185"/>
      <c r="AB38" s="185"/>
      <c r="AC38" s="185"/>
      <c r="AD38" s="185"/>
      <c r="AE38" s="185" t="e">
        <f>#N/A</f>
        <v>#N/A</v>
      </c>
      <c r="AF38" s="183"/>
      <c r="AG38" s="183"/>
      <c r="AH38" s="183"/>
      <c r="AI38" s="183"/>
      <c r="AJ38" s="183">
        <f>SUM(AF38:AI38)</f>
        <v>0</v>
      </c>
      <c r="AK38" s="185"/>
      <c r="AL38" s="185"/>
      <c r="AM38" s="185"/>
      <c r="AN38" s="185"/>
      <c r="AO38" s="185">
        <f t="shared" si="13"/>
        <v>0</v>
      </c>
      <c r="AP38" s="159"/>
    </row>
    <row r="39" spans="1:42" ht="20.25">
      <c r="A39" s="158">
        <f>AF34</f>
        <v>5</v>
      </c>
      <c r="B39" s="158">
        <f>AH34</f>
        <v>3</v>
      </c>
      <c r="C39" s="158" t="e">
        <f>#N/A</f>
        <v>#N/A</v>
      </c>
      <c r="D39" s="158"/>
      <c r="E39" s="158"/>
      <c r="F39" s="159"/>
      <c r="G39" s="182">
        <v>8</v>
      </c>
      <c r="H39" s="182">
        <v>135</v>
      </c>
      <c r="I39" s="182">
        <v>17</v>
      </c>
      <c r="J39" s="182">
        <v>35</v>
      </c>
      <c r="K39" s="182">
        <f t="shared" si="11"/>
        <v>195</v>
      </c>
      <c r="L39" s="183">
        <v>2</v>
      </c>
      <c r="M39" s="183">
        <v>24</v>
      </c>
      <c r="N39" s="183">
        <v>5</v>
      </c>
      <c r="O39" s="183">
        <v>11</v>
      </c>
      <c r="P39" s="183">
        <f t="shared" si="12"/>
        <v>42</v>
      </c>
      <c r="Q39" s="184"/>
      <c r="R39" s="184">
        <v>4</v>
      </c>
      <c r="S39" s="184"/>
      <c r="T39" s="184"/>
      <c r="U39" s="184">
        <f t="shared" si="14"/>
        <v>4</v>
      </c>
      <c r="V39" s="183"/>
      <c r="W39" s="183"/>
      <c r="X39" s="183"/>
      <c r="Y39" s="183"/>
      <c r="Z39" s="183" t="e">
        <f>#N/A</f>
        <v>#N/A</v>
      </c>
      <c r="AA39" s="185"/>
      <c r="AB39" s="185"/>
      <c r="AC39" s="185"/>
      <c r="AD39" s="185"/>
      <c r="AE39" s="185" t="e">
        <f>#N/A</f>
        <v>#N/A</v>
      </c>
      <c r="AF39" s="183"/>
      <c r="AG39" s="183"/>
      <c r="AH39" s="183"/>
      <c r="AI39" s="183"/>
      <c r="AJ39" s="183" t="e">
        <f>#N/A</f>
        <v>#N/A</v>
      </c>
      <c r="AK39" s="185"/>
      <c r="AL39" s="185"/>
      <c r="AM39" s="185"/>
      <c r="AN39" s="185"/>
      <c r="AO39" s="185">
        <f t="shared" si="13"/>
        <v>0</v>
      </c>
      <c r="AP39" s="159"/>
    </row>
    <row r="40" spans="1:42" ht="20.25">
      <c r="A40" s="158">
        <f>AK34</f>
        <v>4</v>
      </c>
      <c r="B40" s="158">
        <f>AM34</f>
        <v>5</v>
      </c>
      <c r="C40" s="158" t="e">
        <f>#N/A</f>
        <v>#N/A</v>
      </c>
      <c r="D40" s="158"/>
      <c r="E40" s="158"/>
      <c r="F40" s="159"/>
      <c r="G40" s="182">
        <v>8</v>
      </c>
      <c r="H40" s="182">
        <v>135</v>
      </c>
      <c r="I40" s="182">
        <v>17</v>
      </c>
      <c r="J40" s="182">
        <v>35</v>
      </c>
      <c r="K40" s="182">
        <f t="shared" si="11"/>
        <v>195</v>
      </c>
      <c r="L40" s="183"/>
      <c r="M40" s="183">
        <v>18</v>
      </c>
      <c r="N40" s="183">
        <v>4</v>
      </c>
      <c r="O40" s="183">
        <v>5</v>
      </c>
      <c r="P40" s="183">
        <f t="shared" si="12"/>
        <v>27</v>
      </c>
      <c r="Q40" s="184"/>
      <c r="R40" s="184"/>
      <c r="S40" s="184"/>
      <c r="T40" s="184"/>
      <c r="U40" s="184">
        <f t="shared" si="14"/>
        <v>0</v>
      </c>
      <c r="V40" s="183"/>
      <c r="W40" s="183"/>
      <c r="X40" s="183"/>
      <c r="Y40" s="183"/>
      <c r="Z40" s="183" t="e">
        <f>#N/A</f>
        <v>#N/A</v>
      </c>
      <c r="AA40" s="185"/>
      <c r="AB40" s="185"/>
      <c r="AC40" s="185"/>
      <c r="AD40" s="185"/>
      <c r="AE40" s="185" t="e">
        <f>#N/A</f>
        <v>#N/A</v>
      </c>
      <c r="AF40" s="183"/>
      <c r="AG40" s="183"/>
      <c r="AH40" s="183"/>
      <c r="AI40" s="183"/>
      <c r="AJ40" s="183" t="e">
        <f>#N/A</f>
        <v>#N/A</v>
      </c>
      <c r="AK40" s="185"/>
      <c r="AL40" s="185"/>
      <c r="AM40" s="185"/>
      <c r="AN40" s="185"/>
      <c r="AO40" s="185">
        <f t="shared" si="13"/>
        <v>0</v>
      </c>
      <c r="AP40" s="159"/>
    </row>
    <row r="41" spans="1:42" ht="20.25">
      <c r="A41" s="158" t="e">
        <f>SUM(A34:A40)</f>
        <v>#N/A</v>
      </c>
      <c r="B41" s="158" t="e">
        <f>SUM(B34:B40)</f>
        <v>#N/A</v>
      </c>
      <c r="C41" s="158" t="e">
        <f>SUM(C34:C40)</f>
        <v>#N/A</v>
      </c>
      <c r="D41" s="158" t="s">
        <v>499</v>
      </c>
      <c r="E41" s="158" t="e">
        <f>SUM(E34:E37)</f>
        <v>#N/A</v>
      </c>
      <c r="F41" s="159"/>
      <c r="G41" s="182">
        <v>8</v>
      </c>
      <c r="H41" s="182">
        <v>135</v>
      </c>
      <c r="I41" s="182">
        <v>17</v>
      </c>
      <c r="J41" s="182">
        <v>35</v>
      </c>
      <c r="K41" s="182">
        <f t="shared" si="11"/>
        <v>195</v>
      </c>
      <c r="L41" s="183">
        <v>2</v>
      </c>
      <c r="M41" s="183">
        <v>42</v>
      </c>
      <c r="N41" s="183">
        <v>9</v>
      </c>
      <c r="O41" s="183">
        <v>13</v>
      </c>
      <c r="P41" s="183">
        <f t="shared" si="12"/>
        <v>66</v>
      </c>
      <c r="Q41" s="184"/>
      <c r="R41" s="184"/>
      <c r="S41" s="184"/>
      <c r="T41" s="184"/>
      <c r="U41" s="184">
        <f t="shared" si="14"/>
        <v>0</v>
      </c>
      <c r="V41" s="183"/>
      <c r="W41" s="183"/>
      <c r="X41" s="183"/>
      <c r="Y41" s="183"/>
      <c r="Z41" s="183" t="e">
        <f>#N/A</f>
        <v>#N/A</v>
      </c>
      <c r="AA41" s="185"/>
      <c r="AB41" s="185"/>
      <c r="AC41" s="185"/>
      <c r="AD41" s="185"/>
      <c r="AE41" s="185" t="e">
        <f>#N/A</f>
        <v>#N/A</v>
      </c>
      <c r="AF41" s="183"/>
      <c r="AG41" s="183"/>
      <c r="AH41" s="183"/>
      <c r="AI41" s="183"/>
      <c r="AJ41" s="183" t="e">
        <f>#N/A</f>
        <v>#N/A</v>
      </c>
      <c r="AK41" s="185"/>
      <c r="AL41" s="185"/>
      <c r="AM41" s="185"/>
      <c r="AN41" s="185"/>
      <c r="AO41" s="185">
        <f t="shared" si="13"/>
        <v>0</v>
      </c>
      <c r="AP41" s="159"/>
    </row>
    <row r="42" spans="1:42" ht="20.25">
      <c r="A42" s="158"/>
      <c r="B42" s="158"/>
      <c r="C42" s="158"/>
      <c r="D42" s="158"/>
      <c r="E42" s="158"/>
      <c r="F42" s="159"/>
      <c r="G42" s="182"/>
      <c r="H42" s="182">
        <v>1</v>
      </c>
      <c r="I42" s="182"/>
      <c r="J42" s="182"/>
      <c r="K42" s="182">
        <f t="shared" si="11"/>
        <v>1</v>
      </c>
      <c r="L42" s="183">
        <v>4</v>
      </c>
      <c r="M42" s="183">
        <v>61</v>
      </c>
      <c r="N42" s="183">
        <v>12</v>
      </c>
      <c r="O42" s="183">
        <v>20</v>
      </c>
      <c r="P42" s="183">
        <f t="shared" si="12"/>
        <v>97</v>
      </c>
      <c r="Q42" s="184"/>
      <c r="R42" s="184"/>
      <c r="S42" s="184"/>
      <c r="T42" s="184"/>
      <c r="U42" s="184">
        <f t="shared" si="14"/>
        <v>0</v>
      </c>
      <c r="V42" s="183"/>
      <c r="W42" s="183"/>
      <c r="X42" s="183"/>
      <c r="Y42" s="183"/>
      <c r="Z42" s="183" t="e">
        <f>#N/A</f>
        <v>#N/A</v>
      </c>
      <c r="AA42" s="185"/>
      <c r="AB42" s="185"/>
      <c r="AC42" s="185"/>
      <c r="AD42" s="185"/>
      <c r="AE42" s="185" t="e">
        <f>#N/A</f>
        <v>#N/A</v>
      </c>
      <c r="AF42" s="183"/>
      <c r="AG42" s="183"/>
      <c r="AH42" s="183"/>
      <c r="AI42" s="183"/>
      <c r="AJ42" s="183" t="e">
        <f>#N/A</f>
        <v>#N/A</v>
      </c>
      <c r="AK42" s="185"/>
      <c r="AL42" s="185"/>
      <c r="AM42" s="185"/>
      <c r="AN42" s="185"/>
      <c r="AO42" s="185" t="e">
        <f>#N/A</f>
        <v>#N/A</v>
      </c>
      <c r="AP42" s="159"/>
    </row>
    <row r="43" spans="1:42" ht="20.25">
      <c r="A43" s="158"/>
      <c r="B43" s="158"/>
      <c r="C43" s="158"/>
      <c r="D43" s="158"/>
      <c r="E43" s="158"/>
      <c r="F43" s="159"/>
      <c r="G43" s="182"/>
      <c r="H43" s="182">
        <v>1</v>
      </c>
      <c r="I43" s="182"/>
      <c r="J43" s="182"/>
      <c r="K43" s="182">
        <f t="shared" si="11"/>
        <v>1</v>
      </c>
      <c r="L43" s="183">
        <v>4</v>
      </c>
      <c r="M43" s="183">
        <v>61</v>
      </c>
      <c r="N43" s="183">
        <v>12</v>
      </c>
      <c r="O43" s="183">
        <v>20</v>
      </c>
      <c r="P43" s="183">
        <f t="shared" si="12"/>
        <v>97</v>
      </c>
      <c r="Q43" s="184"/>
      <c r="R43" s="184"/>
      <c r="S43" s="184"/>
      <c r="T43" s="184"/>
      <c r="U43" s="184">
        <f t="shared" si="14"/>
        <v>0</v>
      </c>
      <c r="V43" s="183"/>
      <c r="W43" s="183"/>
      <c r="X43" s="183"/>
      <c r="Y43" s="183"/>
      <c r="Z43" s="183" t="e">
        <f>#N/A</f>
        <v>#N/A</v>
      </c>
      <c r="AA43" s="185"/>
      <c r="AB43" s="185"/>
      <c r="AC43" s="185"/>
      <c r="AD43" s="185"/>
      <c r="AE43" s="185" t="e">
        <f>#N/A</f>
        <v>#N/A</v>
      </c>
      <c r="AF43" s="183"/>
      <c r="AG43" s="183"/>
      <c r="AH43" s="183"/>
      <c r="AI43" s="183"/>
      <c r="AJ43" s="183" t="e">
        <f>#N/A</f>
        <v>#N/A</v>
      </c>
      <c r="AK43" s="185"/>
      <c r="AL43" s="185"/>
      <c r="AM43" s="185"/>
      <c r="AN43" s="185"/>
      <c r="AO43" s="185" t="e">
        <f>#N/A</f>
        <v>#N/A</v>
      </c>
      <c r="AP43" s="159"/>
    </row>
    <row r="44" spans="1:42" ht="20.25">
      <c r="A44" s="158"/>
      <c r="B44" s="158"/>
      <c r="C44" s="158"/>
      <c r="D44" s="158"/>
      <c r="E44" s="158"/>
      <c r="F44" s="159"/>
      <c r="G44" s="182"/>
      <c r="H44" s="182">
        <v>3</v>
      </c>
      <c r="I44" s="182">
        <v>1</v>
      </c>
      <c r="J44" s="182"/>
      <c r="K44" s="182">
        <f t="shared" si="11"/>
        <v>4</v>
      </c>
      <c r="L44" s="183">
        <v>2</v>
      </c>
      <c r="M44" s="183">
        <v>27</v>
      </c>
      <c r="N44" s="183">
        <v>6</v>
      </c>
      <c r="O44" s="183">
        <v>8</v>
      </c>
      <c r="P44" s="183">
        <f t="shared" si="12"/>
        <v>43</v>
      </c>
      <c r="Q44" s="184"/>
      <c r="R44" s="184"/>
      <c r="S44" s="184"/>
      <c r="T44" s="184"/>
      <c r="U44" s="184">
        <f t="shared" si="14"/>
        <v>0</v>
      </c>
      <c r="V44" s="183"/>
      <c r="W44" s="183"/>
      <c r="X44" s="183"/>
      <c r="Y44" s="183"/>
      <c r="Z44" s="183" t="e">
        <f>#N/A</f>
        <v>#N/A</v>
      </c>
      <c r="AA44" s="185"/>
      <c r="AB44" s="185"/>
      <c r="AC44" s="185"/>
      <c r="AD44" s="185"/>
      <c r="AE44" s="185" t="e">
        <f>#N/A</f>
        <v>#N/A</v>
      </c>
      <c r="AF44" s="183"/>
      <c r="AG44" s="183"/>
      <c r="AH44" s="183"/>
      <c r="AI44" s="183"/>
      <c r="AJ44" s="183" t="e">
        <f>#N/A</f>
        <v>#N/A</v>
      </c>
      <c r="AK44" s="185"/>
      <c r="AL44" s="185"/>
      <c r="AM44" s="185"/>
      <c r="AN44" s="185"/>
      <c r="AO44" s="185" t="e">
        <f>#N/A</f>
        <v>#N/A</v>
      </c>
      <c r="AP44" s="159"/>
    </row>
    <row r="45" spans="1:42" ht="20.25">
      <c r="A45" s="158"/>
      <c r="B45" s="158"/>
      <c r="C45" s="158"/>
      <c r="D45" s="158"/>
      <c r="E45" s="158"/>
      <c r="F45" s="159"/>
      <c r="G45" s="182"/>
      <c r="H45" s="182"/>
      <c r="I45" s="182"/>
      <c r="J45" s="182"/>
      <c r="K45" s="182">
        <f t="shared" si="11"/>
        <v>0</v>
      </c>
      <c r="L45" s="183">
        <v>1</v>
      </c>
      <c r="M45" s="183">
        <v>20</v>
      </c>
      <c r="N45" s="183">
        <v>10</v>
      </c>
      <c r="O45" s="183">
        <v>16</v>
      </c>
      <c r="P45" s="183">
        <f t="shared" si="12"/>
        <v>47</v>
      </c>
      <c r="Q45" s="184"/>
      <c r="R45" s="184"/>
      <c r="S45" s="184"/>
      <c r="T45" s="184"/>
      <c r="U45" s="184">
        <f t="shared" si="14"/>
        <v>0</v>
      </c>
      <c r="V45" s="183"/>
      <c r="W45" s="183"/>
      <c r="X45" s="183"/>
      <c r="Y45" s="183"/>
      <c r="Z45" s="183" t="e">
        <f>#N/A</f>
        <v>#N/A</v>
      </c>
      <c r="AA45" s="185"/>
      <c r="AB45" s="185"/>
      <c r="AC45" s="185"/>
      <c r="AD45" s="185"/>
      <c r="AE45" s="185" t="e">
        <f>#N/A</f>
        <v>#N/A</v>
      </c>
      <c r="AF45" s="183"/>
      <c r="AG45" s="183"/>
      <c r="AH45" s="183"/>
      <c r="AI45" s="183"/>
      <c r="AJ45" s="183" t="e">
        <f>#N/A</f>
        <v>#N/A</v>
      </c>
      <c r="AK45" s="185"/>
      <c r="AL45" s="185"/>
      <c r="AM45" s="185"/>
      <c r="AN45" s="185"/>
      <c r="AO45" s="185" t="e">
        <f>#N/A</f>
        <v>#N/A</v>
      </c>
      <c r="AP45" s="159"/>
    </row>
    <row r="46" spans="1:42" ht="20.25">
      <c r="A46" s="158"/>
      <c r="B46" s="158"/>
      <c r="C46" s="158"/>
      <c r="D46" s="158"/>
      <c r="E46" s="158"/>
      <c r="F46" s="159"/>
      <c r="G46" s="182"/>
      <c r="H46" s="182"/>
      <c r="I46" s="182"/>
      <c r="J46" s="182"/>
      <c r="K46" s="182">
        <f t="shared" si="11"/>
        <v>0</v>
      </c>
      <c r="L46" s="183">
        <v>1</v>
      </c>
      <c r="M46" s="183">
        <v>20</v>
      </c>
      <c r="N46" s="183">
        <v>10</v>
      </c>
      <c r="O46" s="183">
        <v>16</v>
      </c>
      <c r="P46" s="183">
        <f t="shared" si="12"/>
        <v>47</v>
      </c>
      <c r="Q46" s="184"/>
      <c r="R46" s="184"/>
      <c r="S46" s="184"/>
      <c r="T46" s="184"/>
      <c r="U46" s="184">
        <f t="shared" si="14"/>
        <v>0</v>
      </c>
      <c r="V46" s="183"/>
      <c r="W46" s="183"/>
      <c r="X46" s="183"/>
      <c r="Y46" s="183"/>
      <c r="Z46" s="183" t="e">
        <f>#N/A</f>
        <v>#N/A</v>
      </c>
      <c r="AA46" s="185"/>
      <c r="AB46" s="185"/>
      <c r="AC46" s="185"/>
      <c r="AD46" s="185"/>
      <c r="AE46" s="185" t="e">
        <f>#N/A</f>
        <v>#N/A</v>
      </c>
      <c r="AF46" s="183"/>
      <c r="AG46" s="183"/>
      <c r="AH46" s="183"/>
      <c r="AI46" s="183"/>
      <c r="AJ46" s="183" t="e">
        <f>#N/A</f>
        <v>#N/A</v>
      </c>
      <c r="AK46" s="185"/>
      <c r="AL46" s="185"/>
      <c r="AM46" s="185"/>
      <c r="AN46" s="185"/>
      <c r="AO46" s="185" t="e">
        <f>#N/A</f>
        <v>#N/A</v>
      </c>
      <c r="AP46" s="159"/>
    </row>
    <row r="47" spans="1:42" ht="20.25">
      <c r="A47" s="158"/>
      <c r="B47" s="158"/>
      <c r="C47" s="158"/>
      <c r="D47" s="158"/>
      <c r="E47" s="158"/>
      <c r="F47" s="159"/>
      <c r="G47" s="182"/>
      <c r="H47" s="182"/>
      <c r="I47" s="182"/>
      <c r="J47" s="182"/>
      <c r="K47" s="182" t="e">
        <f>#N/A</f>
        <v>#N/A</v>
      </c>
      <c r="L47" s="183">
        <v>1</v>
      </c>
      <c r="M47" s="183">
        <v>20</v>
      </c>
      <c r="N47" s="183">
        <v>10</v>
      </c>
      <c r="O47" s="183">
        <v>16</v>
      </c>
      <c r="P47" s="183">
        <f t="shared" si="12"/>
        <v>47</v>
      </c>
      <c r="Q47" s="184"/>
      <c r="R47" s="184"/>
      <c r="S47" s="184"/>
      <c r="T47" s="184"/>
      <c r="U47" s="184" t="e">
        <f>#N/A</f>
        <v>#N/A</v>
      </c>
      <c r="V47" s="183"/>
      <c r="W47" s="183"/>
      <c r="X47" s="183"/>
      <c r="Y47" s="183"/>
      <c r="Z47" s="183" t="e">
        <f>#N/A</f>
        <v>#N/A</v>
      </c>
      <c r="AA47" s="185"/>
      <c r="AB47" s="185"/>
      <c r="AC47" s="185"/>
      <c r="AD47" s="185"/>
      <c r="AE47" s="185" t="e">
        <f>#N/A</f>
        <v>#N/A</v>
      </c>
      <c r="AF47" s="183"/>
      <c r="AG47" s="183"/>
      <c r="AH47" s="183"/>
      <c r="AI47" s="183"/>
      <c r="AJ47" s="183" t="e">
        <f>#N/A</f>
        <v>#N/A</v>
      </c>
      <c r="AK47" s="185"/>
      <c r="AL47" s="185"/>
      <c r="AM47" s="185"/>
      <c r="AN47" s="185"/>
      <c r="AO47" s="185" t="e">
        <f>#N/A</f>
        <v>#N/A</v>
      </c>
      <c r="AP47" s="159"/>
    </row>
    <row r="48" spans="1:42" ht="20.25">
      <c r="A48" s="158"/>
      <c r="B48" s="158"/>
      <c r="C48" s="158"/>
      <c r="D48" s="158"/>
      <c r="E48" s="158"/>
      <c r="F48" s="159"/>
      <c r="G48" s="182"/>
      <c r="H48" s="182"/>
      <c r="I48" s="182"/>
      <c r="J48" s="182"/>
      <c r="K48" s="182" t="e">
        <f>#N/A</f>
        <v>#N/A</v>
      </c>
      <c r="L48" s="183">
        <v>1</v>
      </c>
      <c r="M48" s="183">
        <v>17</v>
      </c>
      <c r="N48" s="183">
        <v>5</v>
      </c>
      <c r="O48" s="183">
        <v>5</v>
      </c>
      <c r="P48" s="183">
        <f t="shared" si="12"/>
        <v>28</v>
      </c>
      <c r="Q48" s="184"/>
      <c r="R48" s="184"/>
      <c r="S48" s="184"/>
      <c r="T48" s="184"/>
      <c r="U48" s="184" t="e">
        <f>#N/A</f>
        <v>#N/A</v>
      </c>
      <c r="V48" s="183"/>
      <c r="W48" s="183"/>
      <c r="X48" s="183"/>
      <c r="Y48" s="183"/>
      <c r="Z48" s="183" t="e">
        <f>#N/A</f>
        <v>#N/A</v>
      </c>
      <c r="AA48" s="185"/>
      <c r="AB48" s="185"/>
      <c r="AC48" s="185"/>
      <c r="AD48" s="185"/>
      <c r="AE48" s="185" t="e">
        <f>#N/A</f>
        <v>#N/A</v>
      </c>
      <c r="AF48" s="183"/>
      <c r="AG48" s="183"/>
      <c r="AH48" s="183"/>
      <c r="AI48" s="183"/>
      <c r="AJ48" s="183" t="e">
        <f>#N/A</f>
        <v>#N/A</v>
      </c>
      <c r="AK48" s="185"/>
      <c r="AL48" s="185"/>
      <c r="AM48" s="185"/>
      <c r="AN48" s="185"/>
      <c r="AO48" s="185" t="e">
        <f>#N/A</f>
        <v>#N/A</v>
      </c>
      <c r="AP48" s="159"/>
    </row>
    <row r="49" spans="1:42" ht="20.25">
      <c r="A49" s="158"/>
      <c r="B49" s="158"/>
      <c r="C49" s="158"/>
      <c r="D49" s="158"/>
      <c r="E49" s="158"/>
      <c r="F49" s="159"/>
      <c r="G49" s="182"/>
      <c r="H49" s="182"/>
      <c r="I49" s="182"/>
      <c r="J49" s="182"/>
      <c r="K49" s="182" t="e">
        <f>#N/A</f>
        <v>#N/A</v>
      </c>
      <c r="L49" s="183">
        <v>1</v>
      </c>
      <c r="M49" s="183">
        <v>17</v>
      </c>
      <c r="N49" s="183">
        <v>5</v>
      </c>
      <c r="O49" s="183">
        <v>5</v>
      </c>
      <c r="P49" s="183">
        <f t="shared" si="12"/>
        <v>28</v>
      </c>
      <c r="Q49" s="184"/>
      <c r="R49" s="184"/>
      <c r="S49" s="184"/>
      <c r="T49" s="184"/>
      <c r="U49" s="184" t="e">
        <f>#N/A</f>
        <v>#N/A</v>
      </c>
      <c r="V49" s="183"/>
      <c r="W49" s="183"/>
      <c r="X49" s="183"/>
      <c r="Y49" s="183"/>
      <c r="Z49" s="183" t="e">
        <f>#N/A</f>
        <v>#N/A</v>
      </c>
      <c r="AA49" s="185"/>
      <c r="AB49" s="185"/>
      <c r="AC49" s="185"/>
      <c r="AD49" s="185"/>
      <c r="AE49" s="185" t="e">
        <f>#N/A</f>
        <v>#N/A</v>
      </c>
      <c r="AF49" s="183"/>
      <c r="AG49" s="183"/>
      <c r="AH49" s="183"/>
      <c r="AI49" s="183"/>
      <c r="AJ49" s="183" t="e">
        <f>#N/A</f>
        <v>#N/A</v>
      </c>
      <c r="AK49" s="185"/>
      <c r="AL49" s="185"/>
      <c r="AM49" s="185"/>
      <c r="AN49" s="185"/>
      <c r="AO49" s="185" t="e">
        <f>#N/A</f>
        <v>#N/A</v>
      </c>
      <c r="AP49" s="159"/>
    </row>
    <row r="50" spans="1:42" ht="20.25">
      <c r="A50" s="158"/>
      <c r="B50" s="158"/>
      <c r="C50" s="158"/>
      <c r="D50" s="158"/>
      <c r="E50" s="158"/>
      <c r="F50" s="159"/>
      <c r="G50" s="182"/>
      <c r="H50" s="182"/>
      <c r="I50" s="182"/>
      <c r="J50" s="182"/>
      <c r="K50" s="182" t="e">
        <f>#N/A</f>
        <v>#N/A</v>
      </c>
      <c r="L50" s="183">
        <v>1</v>
      </c>
      <c r="M50" s="183">
        <v>17</v>
      </c>
      <c r="N50" s="183">
        <v>5</v>
      </c>
      <c r="O50" s="183">
        <v>5</v>
      </c>
      <c r="P50" s="183">
        <f t="shared" si="12"/>
        <v>28</v>
      </c>
      <c r="Q50" s="184"/>
      <c r="R50" s="184"/>
      <c r="S50" s="184"/>
      <c r="T50" s="184"/>
      <c r="U50" s="184" t="e">
        <f>#N/A</f>
        <v>#N/A</v>
      </c>
      <c r="V50" s="183"/>
      <c r="W50" s="183"/>
      <c r="X50" s="183"/>
      <c r="Y50" s="183"/>
      <c r="Z50" s="183" t="e">
        <f>#N/A</f>
        <v>#N/A</v>
      </c>
      <c r="AA50" s="185"/>
      <c r="AB50" s="185"/>
      <c r="AC50" s="185"/>
      <c r="AD50" s="185"/>
      <c r="AE50" s="185" t="e">
        <f>#N/A</f>
        <v>#N/A</v>
      </c>
      <c r="AF50" s="183"/>
      <c r="AG50" s="183"/>
      <c r="AH50" s="183"/>
      <c r="AI50" s="183"/>
      <c r="AJ50" s="183" t="e">
        <f>#N/A</f>
        <v>#N/A</v>
      </c>
      <c r="AK50" s="185"/>
      <c r="AL50" s="185"/>
      <c r="AM50" s="185"/>
      <c r="AN50" s="185"/>
      <c r="AO50" s="185" t="e">
        <f>#N/A</f>
        <v>#N/A</v>
      </c>
      <c r="AP50" s="159"/>
    </row>
    <row r="51" spans="1:42" ht="20.25">
      <c r="A51" s="158"/>
      <c r="B51" s="158"/>
      <c r="C51" s="158"/>
      <c r="D51" s="158"/>
      <c r="E51" s="158"/>
      <c r="F51" s="159"/>
      <c r="G51" s="182"/>
      <c r="H51" s="182"/>
      <c r="I51" s="182"/>
      <c r="J51" s="182"/>
      <c r="K51" s="182" t="e">
        <f>#N/A</f>
        <v>#N/A</v>
      </c>
      <c r="L51" s="183"/>
      <c r="M51" s="183">
        <v>1</v>
      </c>
      <c r="N51" s="183"/>
      <c r="O51" s="183"/>
      <c r="P51" s="183">
        <f t="shared" si="12"/>
        <v>1</v>
      </c>
      <c r="Q51" s="184"/>
      <c r="R51" s="184"/>
      <c r="S51" s="184"/>
      <c r="T51" s="184"/>
      <c r="U51" s="184" t="e">
        <f>#N/A</f>
        <v>#N/A</v>
      </c>
      <c r="V51" s="183"/>
      <c r="W51" s="183"/>
      <c r="X51" s="183"/>
      <c r="Y51" s="183"/>
      <c r="Z51" s="183" t="e">
        <f>#N/A</f>
        <v>#N/A</v>
      </c>
      <c r="AA51" s="185"/>
      <c r="AB51" s="185"/>
      <c r="AC51" s="185"/>
      <c r="AD51" s="185"/>
      <c r="AE51" s="185" t="e">
        <f>#N/A</f>
        <v>#N/A</v>
      </c>
      <c r="AF51" s="183"/>
      <c r="AG51" s="183"/>
      <c r="AH51" s="183"/>
      <c r="AI51" s="183"/>
      <c r="AJ51" s="183" t="e">
        <f>#N/A</f>
        <v>#N/A</v>
      </c>
      <c r="AK51" s="185"/>
      <c r="AL51" s="185"/>
      <c r="AM51" s="185"/>
      <c r="AN51" s="185"/>
      <c r="AO51" s="185" t="e">
        <f>#N/A</f>
        <v>#N/A</v>
      </c>
      <c r="AP51" s="159"/>
    </row>
    <row r="52" spans="1:42" ht="20.25">
      <c r="A52" s="158"/>
      <c r="B52" s="158"/>
      <c r="C52" s="158"/>
      <c r="D52" s="158"/>
      <c r="E52" s="158"/>
      <c r="F52" s="159"/>
      <c r="G52" s="182"/>
      <c r="H52" s="182"/>
      <c r="I52" s="182"/>
      <c r="J52" s="182"/>
      <c r="K52" s="182" t="e">
        <f>#N/A</f>
        <v>#N/A</v>
      </c>
      <c r="L52" s="183">
        <v>1</v>
      </c>
      <c r="M52" s="183"/>
      <c r="N52" s="183"/>
      <c r="O52" s="183"/>
      <c r="P52" s="183">
        <f t="shared" si="12"/>
        <v>1</v>
      </c>
      <c r="Q52" s="184"/>
      <c r="R52" s="184"/>
      <c r="S52" s="184"/>
      <c r="T52" s="184"/>
      <c r="U52" s="184" t="e">
        <f>#N/A</f>
        <v>#N/A</v>
      </c>
      <c r="V52" s="183"/>
      <c r="W52" s="183"/>
      <c r="X52" s="183"/>
      <c r="Y52" s="183"/>
      <c r="Z52" s="183" t="e">
        <f>#N/A</f>
        <v>#N/A</v>
      </c>
      <c r="AA52" s="185"/>
      <c r="AB52" s="185"/>
      <c r="AC52" s="185"/>
      <c r="AD52" s="185"/>
      <c r="AE52" s="185" t="e">
        <f>#N/A</f>
        <v>#N/A</v>
      </c>
      <c r="AF52" s="183"/>
      <c r="AG52" s="183"/>
      <c r="AH52" s="183"/>
      <c r="AI52" s="183"/>
      <c r="AJ52" s="183" t="e">
        <f>#N/A</f>
        <v>#N/A</v>
      </c>
      <c r="AK52" s="185"/>
      <c r="AL52" s="185"/>
      <c r="AM52" s="185"/>
      <c r="AN52" s="185"/>
      <c r="AO52" s="185" t="e">
        <f>#N/A</f>
        <v>#N/A</v>
      </c>
      <c r="AP52" s="159"/>
    </row>
    <row r="53" spans="1:42" ht="20.25">
      <c r="A53" s="158"/>
      <c r="B53" s="158"/>
      <c r="C53" s="158"/>
      <c r="D53" s="158"/>
      <c r="E53" s="158"/>
      <c r="F53" s="159"/>
      <c r="G53" s="182"/>
      <c r="H53" s="182"/>
      <c r="I53" s="182"/>
      <c r="J53" s="182"/>
      <c r="K53" s="182" t="e">
        <f>#N/A</f>
        <v>#N/A</v>
      </c>
      <c r="L53" s="183"/>
      <c r="M53" s="183"/>
      <c r="N53" s="183"/>
      <c r="O53" s="183">
        <v>2</v>
      </c>
      <c r="P53" s="183">
        <f t="shared" si="12"/>
        <v>2</v>
      </c>
      <c r="Q53" s="184"/>
      <c r="R53" s="184"/>
      <c r="S53" s="184"/>
      <c r="T53" s="184"/>
      <c r="U53" s="184" t="e">
        <f>#N/A</f>
        <v>#N/A</v>
      </c>
      <c r="V53" s="183"/>
      <c r="W53" s="183"/>
      <c r="X53" s="183"/>
      <c r="Y53" s="183"/>
      <c r="Z53" s="183" t="e">
        <f>#N/A</f>
        <v>#N/A</v>
      </c>
      <c r="AA53" s="185"/>
      <c r="AB53" s="185"/>
      <c r="AC53" s="185"/>
      <c r="AD53" s="185"/>
      <c r="AE53" s="185" t="e">
        <f>#N/A</f>
        <v>#N/A</v>
      </c>
      <c r="AF53" s="183"/>
      <c r="AG53" s="183"/>
      <c r="AH53" s="183"/>
      <c r="AI53" s="183"/>
      <c r="AJ53" s="183" t="e">
        <f>#N/A</f>
        <v>#N/A</v>
      </c>
      <c r="AK53" s="185"/>
      <c r="AL53" s="185"/>
      <c r="AM53" s="185"/>
      <c r="AN53" s="185"/>
      <c r="AO53" s="185" t="e">
        <f>#N/A</f>
        <v>#N/A</v>
      </c>
      <c r="AP53" s="159"/>
    </row>
    <row r="54" spans="1:42" ht="20.25">
      <c r="A54" s="158"/>
      <c r="B54" s="158"/>
      <c r="C54" s="158"/>
      <c r="D54" s="158"/>
      <c r="E54" s="158"/>
      <c r="F54" s="159"/>
      <c r="G54" s="182"/>
      <c r="H54" s="182"/>
      <c r="I54" s="182"/>
      <c r="J54" s="182"/>
      <c r="K54" s="182" t="e">
        <f>#N/A</f>
        <v>#N/A</v>
      </c>
      <c r="L54" s="183"/>
      <c r="M54" s="183"/>
      <c r="N54" s="183"/>
      <c r="O54" s="183"/>
      <c r="P54" s="183">
        <f t="shared" si="12"/>
        <v>0</v>
      </c>
      <c r="Q54" s="184"/>
      <c r="R54" s="184"/>
      <c r="S54" s="184"/>
      <c r="T54" s="184"/>
      <c r="U54" s="184" t="e">
        <f>#N/A</f>
        <v>#N/A</v>
      </c>
      <c r="V54" s="183"/>
      <c r="W54" s="183"/>
      <c r="X54" s="183"/>
      <c r="Y54" s="183"/>
      <c r="Z54" s="183" t="e">
        <f>#N/A</f>
        <v>#N/A</v>
      </c>
      <c r="AA54" s="185"/>
      <c r="AB54" s="185"/>
      <c r="AC54" s="185"/>
      <c r="AD54" s="185"/>
      <c r="AE54" s="185" t="e">
        <f>#N/A</f>
        <v>#N/A</v>
      </c>
      <c r="AF54" s="183"/>
      <c r="AG54" s="183"/>
      <c r="AH54" s="183"/>
      <c r="AI54" s="183"/>
      <c r="AJ54" s="183" t="e">
        <f>#N/A</f>
        <v>#N/A</v>
      </c>
      <c r="AK54" s="185"/>
      <c r="AL54" s="185"/>
      <c r="AM54" s="185"/>
      <c r="AN54" s="185"/>
      <c r="AO54" s="185" t="e">
        <f>#N/A</f>
        <v>#N/A</v>
      </c>
      <c r="AP54" s="159"/>
    </row>
    <row r="55" spans="1:42" ht="20.25">
      <c r="A55" s="158"/>
      <c r="B55" s="158"/>
      <c r="C55" s="158"/>
      <c r="D55" s="158"/>
      <c r="E55" s="158"/>
      <c r="F55" s="159"/>
      <c r="G55" s="182"/>
      <c r="H55" s="182"/>
      <c r="I55" s="182"/>
      <c r="J55" s="182"/>
      <c r="K55" s="182" t="e">
        <f>#N/A</f>
        <v>#N/A</v>
      </c>
      <c r="L55" s="183"/>
      <c r="M55" s="183"/>
      <c r="N55" s="183"/>
      <c r="O55" s="183"/>
      <c r="P55" s="183">
        <f t="shared" si="12"/>
        <v>0</v>
      </c>
      <c r="Q55" s="184"/>
      <c r="R55" s="184"/>
      <c r="S55" s="184"/>
      <c r="T55" s="184"/>
      <c r="U55" s="184" t="e">
        <f>#N/A</f>
        <v>#N/A</v>
      </c>
      <c r="V55" s="183"/>
      <c r="W55" s="183"/>
      <c r="X55" s="183"/>
      <c r="Y55" s="183"/>
      <c r="Z55" s="183" t="e">
        <f>#N/A</f>
        <v>#N/A</v>
      </c>
      <c r="AA55" s="185"/>
      <c r="AB55" s="185"/>
      <c r="AC55" s="185"/>
      <c r="AD55" s="185"/>
      <c r="AE55" s="185" t="e">
        <f>#N/A</f>
        <v>#N/A</v>
      </c>
      <c r="AF55" s="183"/>
      <c r="AG55" s="183"/>
      <c r="AH55" s="183"/>
      <c r="AI55" s="183"/>
      <c r="AJ55" s="183" t="e">
        <f>#N/A</f>
        <v>#N/A</v>
      </c>
      <c r="AK55" s="185"/>
      <c r="AL55" s="185"/>
      <c r="AM55" s="185"/>
      <c r="AN55" s="185"/>
      <c r="AO55" s="185" t="e">
        <f>#N/A</f>
        <v>#N/A</v>
      </c>
      <c r="AP55" s="159"/>
    </row>
    <row r="56" spans="1:42" ht="20.25">
      <c r="A56" s="158"/>
      <c r="B56" s="158"/>
      <c r="C56" s="158"/>
      <c r="D56" s="158"/>
      <c r="E56" s="158"/>
      <c r="F56" s="159"/>
      <c r="G56" s="182"/>
      <c r="H56" s="182"/>
      <c r="I56" s="182"/>
      <c r="J56" s="182"/>
      <c r="K56" s="182" t="e">
        <f>#N/A</f>
        <v>#N/A</v>
      </c>
      <c r="L56" s="183"/>
      <c r="M56" s="183"/>
      <c r="N56" s="183"/>
      <c r="O56" s="183"/>
      <c r="P56" s="183">
        <f t="shared" si="12"/>
        <v>0</v>
      </c>
      <c r="Q56" s="184"/>
      <c r="R56" s="184"/>
      <c r="S56" s="184"/>
      <c r="T56" s="184"/>
      <c r="U56" s="184" t="e">
        <f>#N/A</f>
        <v>#N/A</v>
      </c>
      <c r="V56" s="183"/>
      <c r="W56" s="183"/>
      <c r="X56" s="183"/>
      <c r="Y56" s="183"/>
      <c r="Z56" s="183" t="e">
        <f>#N/A</f>
        <v>#N/A</v>
      </c>
      <c r="AA56" s="185"/>
      <c r="AB56" s="185"/>
      <c r="AC56" s="185"/>
      <c r="AD56" s="185"/>
      <c r="AE56" s="185" t="e">
        <f>#N/A</f>
        <v>#N/A</v>
      </c>
      <c r="AF56" s="183"/>
      <c r="AG56" s="183"/>
      <c r="AH56" s="183"/>
      <c r="AI56" s="183"/>
      <c r="AJ56" s="183" t="e">
        <f>#N/A</f>
        <v>#N/A</v>
      </c>
      <c r="AK56" s="185"/>
      <c r="AL56" s="185"/>
      <c r="AM56" s="185"/>
      <c r="AN56" s="185"/>
      <c r="AO56" s="185" t="e">
        <f>#N/A</f>
        <v>#N/A</v>
      </c>
      <c r="AP56" s="159"/>
    </row>
    <row r="57" spans="1:42" ht="20.25">
      <c r="A57" s="158"/>
      <c r="B57" s="158"/>
      <c r="C57" s="158"/>
      <c r="D57" s="158"/>
      <c r="E57" s="158"/>
      <c r="F57" s="159"/>
      <c r="G57" s="182"/>
      <c r="H57" s="182"/>
      <c r="I57" s="182"/>
      <c r="J57" s="182"/>
      <c r="K57" s="182" t="e">
        <f>#N/A</f>
        <v>#N/A</v>
      </c>
      <c r="L57" s="183"/>
      <c r="M57" s="183"/>
      <c r="N57" s="183"/>
      <c r="O57" s="183"/>
      <c r="P57" s="183"/>
      <c r="Q57" s="184"/>
      <c r="R57" s="184"/>
      <c r="S57" s="184"/>
      <c r="T57" s="184"/>
      <c r="U57" s="184" t="e">
        <f>#N/A</f>
        <v>#N/A</v>
      </c>
      <c r="V57" s="183"/>
      <c r="W57" s="183"/>
      <c r="X57" s="183"/>
      <c r="Y57" s="183"/>
      <c r="Z57" s="183" t="e">
        <f>#N/A</f>
        <v>#N/A</v>
      </c>
      <c r="AA57" s="185"/>
      <c r="AB57" s="185"/>
      <c r="AC57" s="185"/>
      <c r="AD57" s="185"/>
      <c r="AE57" s="185" t="e">
        <f>#N/A</f>
        <v>#N/A</v>
      </c>
      <c r="AF57" s="183"/>
      <c r="AG57" s="183"/>
      <c r="AH57" s="183"/>
      <c r="AI57" s="183"/>
      <c r="AJ57" s="183" t="e">
        <f>#N/A</f>
        <v>#N/A</v>
      </c>
      <c r="AK57" s="185"/>
      <c r="AL57" s="185"/>
      <c r="AM57" s="185"/>
      <c r="AN57" s="185"/>
      <c r="AO57" s="185" t="e">
        <f>#N/A</f>
        <v>#N/A</v>
      </c>
      <c r="AP57" s="159"/>
    </row>
    <row r="58" spans="1:42" ht="20.25">
      <c r="A58" s="190"/>
      <c r="B58" s="190"/>
      <c r="C58" s="190"/>
      <c r="D58" s="190"/>
      <c r="E58" s="190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</row>
    <row r="59" spans="1:42" ht="20.25">
      <c r="A59" s="175" t="s">
        <v>474</v>
      </c>
      <c r="B59" s="158"/>
      <c r="C59" s="158"/>
      <c r="D59" s="158"/>
      <c r="E59" s="158"/>
      <c r="F59" s="159"/>
      <c r="G59" s="265" t="s">
        <v>484</v>
      </c>
      <c r="H59" s="265"/>
      <c r="I59" s="265"/>
      <c r="J59" s="265"/>
      <c r="K59" s="265"/>
      <c r="L59" s="266" t="s">
        <v>485</v>
      </c>
      <c r="M59" s="266"/>
      <c r="N59" s="266"/>
      <c r="O59" s="266"/>
      <c r="P59" s="266"/>
      <c r="Q59" s="267" t="s">
        <v>486</v>
      </c>
      <c r="R59" s="268"/>
      <c r="S59" s="268"/>
      <c r="T59" s="268"/>
      <c r="U59" s="269"/>
      <c r="V59" s="266" t="s">
        <v>487</v>
      </c>
      <c r="W59" s="266"/>
      <c r="X59" s="266"/>
      <c r="Y59" s="266"/>
      <c r="Z59" s="266"/>
      <c r="AA59" s="270" t="s">
        <v>488</v>
      </c>
      <c r="AB59" s="270"/>
      <c r="AC59" s="270"/>
      <c r="AD59" s="270"/>
      <c r="AE59" s="270"/>
      <c r="AF59" s="271" t="s">
        <v>489</v>
      </c>
      <c r="AG59" s="271"/>
      <c r="AH59" s="271"/>
      <c r="AI59" s="271"/>
      <c r="AJ59" s="271"/>
      <c r="AK59" s="263" t="s">
        <v>490</v>
      </c>
      <c r="AL59" s="263"/>
      <c r="AM59" s="263"/>
      <c r="AN59" s="263"/>
      <c r="AO59" s="263"/>
      <c r="AP59" s="159"/>
    </row>
    <row r="60" spans="1:42" ht="20.25">
      <c r="A60" s="158" t="s">
        <v>491</v>
      </c>
      <c r="B60" s="158" t="s">
        <v>492</v>
      </c>
      <c r="C60" s="158" t="s">
        <v>27</v>
      </c>
      <c r="D60" s="158" t="s">
        <v>495</v>
      </c>
      <c r="E60" s="158">
        <f>SUM(G61,L61,Q61,V61,AA61,AF61,AK61)</f>
        <v>324</v>
      </c>
      <c r="F60" s="159"/>
      <c r="G60" s="176" t="s">
        <v>491</v>
      </c>
      <c r="H60" s="176" t="s">
        <v>493</v>
      </c>
      <c r="I60" s="176" t="s">
        <v>492</v>
      </c>
      <c r="J60" s="176" t="s">
        <v>494</v>
      </c>
      <c r="K60" s="176" t="s">
        <v>27</v>
      </c>
      <c r="L60" s="177" t="s">
        <v>491</v>
      </c>
      <c r="M60" s="176" t="s">
        <v>493</v>
      </c>
      <c r="N60" s="176" t="s">
        <v>492</v>
      </c>
      <c r="O60" s="176" t="s">
        <v>494</v>
      </c>
      <c r="P60" s="177" t="s">
        <v>27</v>
      </c>
      <c r="Q60" s="178" t="s">
        <v>491</v>
      </c>
      <c r="R60" s="176" t="s">
        <v>493</v>
      </c>
      <c r="S60" s="176" t="s">
        <v>492</v>
      </c>
      <c r="T60" s="176" t="s">
        <v>494</v>
      </c>
      <c r="U60" s="178" t="s">
        <v>27</v>
      </c>
      <c r="V60" s="177" t="s">
        <v>491</v>
      </c>
      <c r="W60" s="176" t="s">
        <v>493</v>
      </c>
      <c r="X60" s="176" t="s">
        <v>492</v>
      </c>
      <c r="Y60" s="176" t="s">
        <v>494</v>
      </c>
      <c r="Z60" s="177" t="s">
        <v>27</v>
      </c>
      <c r="AA60" s="179" t="s">
        <v>491</v>
      </c>
      <c r="AB60" s="176" t="s">
        <v>493</v>
      </c>
      <c r="AC60" s="176" t="s">
        <v>492</v>
      </c>
      <c r="AD60" s="176" t="s">
        <v>494</v>
      </c>
      <c r="AE60" s="179" t="s">
        <v>27</v>
      </c>
      <c r="AF60" s="180" t="s">
        <v>491</v>
      </c>
      <c r="AG60" s="176" t="s">
        <v>493</v>
      </c>
      <c r="AH60" s="176" t="s">
        <v>492</v>
      </c>
      <c r="AI60" s="176" t="s">
        <v>494</v>
      </c>
      <c r="AJ60" s="180" t="s">
        <v>27</v>
      </c>
      <c r="AK60" s="181" t="s">
        <v>491</v>
      </c>
      <c r="AL60" s="176" t="s">
        <v>493</v>
      </c>
      <c r="AM60" s="176" t="s">
        <v>492</v>
      </c>
      <c r="AN60" s="176" t="s">
        <v>494</v>
      </c>
      <c r="AO60" s="181" t="s">
        <v>27</v>
      </c>
      <c r="AP60" s="159"/>
    </row>
    <row r="61" spans="1:42" ht="20.25">
      <c r="A61" s="158">
        <f>G61</f>
        <v>144</v>
      </c>
      <c r="B61" s="158">
        <f>I61</f>
        <v>126</v>
      </c>
      <c r="C61" s="158">
        <f>SUM(A61:B61)</f>
        <v>270</v>
      </c>
      <c r="D61" s="158" t="s">
        <v>496</v>
      </c>
      <c r="E61" s="158">
        <f>SUM(I61,N61,S61,X61,AC61,AH61,AM61)</f>
        <v>255</v>
      </c>
      <c r="F61" s="159"/>
      <c r="G61" s="176">
        <f>SUM(G62:G84)</f>
        <v>144</v>
      </c>
      <c r="H61" s="176">
        <f>SUM(H62:H88)</f>
        <v>1484</v>
      </c>
      <c r="I61" s="176">
        <f>SUM(I62:I84)</f>
        <v>126</v>
      </c>
      <c r="J61" s="176">
        <f>SUM(J62:J88)</f>
        <v>332</v>
      </c>
      <c r="K61" s="176">
        <f>SUM(K62:K84)</f>
        <v>2086</v>
      </c>
      <c r="L61" s="177">
        <f>SUM(L62:L85)</f>
        <v>129</v>
      </c>
      <c r="M61" s="176">
        <f>SUM(M62:M88)</f>
        <v>881</v>
      </c>
      <c r="N61" s="177">
        <f>SUM(N62:N85)</f>
        <v>103</v>
      </c>
      <c r="O61" s="176">
        <f>SUM(O62:O88)</f>
        <v>228</v>
      </c>
      <c r="P61" s="177">
        <f>SUM(P62:P85)</f>
        <v>1341</v>
      </c>
      <c r="Q61" s="178">
        <f>SUM(Q62:Q84)</f>
        <v>7</v>
      </c>
      <c r="R61" s="176">
        <f>SUM(R62:R88)</f>
        <v>83</v>
      </c>
      <c r="S61" s="178">
        <f>SUM(S62:S84)</f>
        <v>1</v>
      </c>
      <c r="T61" s="176">
        <f>SUM(T62:T88)</f>
        <v>0</v>
      </c>
      <c r="U61" s="178">
        <f>SUM(U62:U84)</f>
        <v>91</v>
      </c>
      <c r="V61" s="177">
        <f>SUM(V62:V84)</f>
        <v>14</v>
      </c>
      <c r="W61" s="176">
        <f>SUM(W62:W88)</f>
        <v>42</v>
      </c>
      <c r="X61" s="177">
        <f>SUM(X62:X84)</f>
        <v>19</v>
      </c>
      <c r="Y61" s="176">
        <f>SUM(Y62:Y88)</f>
        <v>26</v>
      </c>
      <c r="Z61" s="177">
        <f>SUM(Z62:Z84)</f>
        <v>101</v>
      </c>
      <c r="AA61" s="179">
        <f>SUM(AA62:AA84)</f>
        <v>0</v>
      </c>
      <c r="AB61" s="176">
        <f>SUM(AB62:AB88)</f>
        <v>0</v>
      </c>
      <c r="AC61" s="179">
        <f>SUM(AC62:AC84)</f>
        <v>0</v>
      </c>
      <c r="AD61" s="176">
        <f>SUM(AD62:AD88)</f>
        <v>0</v>
      </c>
      <c r="AE61" s="179">
        <f>SUM(AE62:AE84)</f>
        <v>0</v>
      </c>
      <c r="AF61" s="180">
        <f>SUM(AF62:AF84)</f>
        <v>17</v>
      </c>
      <c r="AG61" s="176">
        <f>SUM(AG62:AG88)</f>
        <v>89</v>
      </c>
      <c r="AH61" s="180">
        <f>SUM(AH62:AH84)</f>
        <v>0</v>
      </c>
      <c r="AI61" s="176">
        <f>SUM(AI62:AI88)</f>
        <v>6</v>
      </c>
      <c r="AJ61" s="180">
        <f>SUM(AJ62:AJ84)</f>
        <v>112</v>
      </c>
      <c r="AK61" s="181">
        <f>SUM(AK62:AK84)</f>
        <v>13</v>
      </c>
      <c r="AL61" s="176">
        <f>SUM(AL62:AL88)</f>
        <v>126</v>
      </c>
      <c r="AM61" s="181">
        <f>SUM(AM62:AM84)</f>
        <v>6</v>
      </c>
      <c r="AN61" s="176">
        <f>SUM(AN62:AN88)</f>
        <v>9</v>
      </c>
      <c r="AO61" s="181">
        <f>SUM(AO62:AO84)</f>
        <v>154</v>
      </c>
      <c r="AP61" s="159"/>
    </row>
    <row r="62" spans="1:42" ht="20.25">
      <c r="A62" s="158">
        <f>L61</f>
        <v>129</v>
      </c>
      <c r="B62" s="158">
        <f>N61</f>
        <v>103</v>
      </c>
      <c r="C62" s="158">
        <f aca="true" t="shared" si="15" ref="C62:C68">SUM(A62:B62)</f>
        <v>232</v>
      </c>
      <c r="D62" s="158" t="s">
        <v>497</v>
      </c>
      <c r="E62" s="158">
        <f>J61+O61+T61+Y61+AD61+AI61+AN61</f>
        <v>601</v>
      </c>
      <c r="F62" s="158">
        <f>J61+O61+T61+Y61+AD61+AI61+AN61</f>
        <v>601</v>
      </c>
      <c r="G62" s="182">
        <v>16</v>
      </c>
      <c r="H62" s="182">
        <v>164</v>
      </c>
      <c r="I62" s="182">
        <v>14</v>
      </c>
      <c r="J62" s="182">
        <v>36</v>
      </c>
      <c r="K62" s="182">
        <f>G62+I62+J62+H62</f>
        <v>230</v>
      </c>
      <c r="L62" s="183">
        <v>13</v>
      </c>
      <c r="M62" s="183">
        <v>104</v>
      </c>
      <c r="N62" s="183">
        <v>14</v>
      </c>
      <c r="O62" s="183">
        <v>18</v>
      </c>
      <c r="P62" s="183">
        <f aca="true" t="shared" si="16" ref="P62:P85">SUM(L62:O62)</f>
        <v>149</v>
      </c>
      <c r="Q62" s="184">
        <v>1</v>
      </c>
      <c r="R62" s="184">
        <v>16</v>
      </c>
      <c r="S62" s="184"/>
      <c r="T62" s="184"/>
      <c r="U62" s="184">
        <f>SUM(Q62:T62)</f>
        <v>17</v>
      </c>
      <c r="V62" s="183">
        <v>6</v>
      </c>
      <c r="W62" s="183">
        <v>18</v>
      </c>
      <c r="X62" s="183">
        <v>9</v>
      </c>
      <c r="Y62" s="183">
        <v>11</v>
      </c>
      <c r="Z62" s="183">
        <f>SUM(V62:Y62)</f>
        <v>44</v>
      </c>
      <c r="AA62" s="185"/>
      <c r="AB62" s="185"/>
      <c r="AC62" s="185"/>
      <c r="AD62" s="185"/>
      <c r="AE62" s="185">
        <f>SUM(AA62:AD62)</f>
        <v>0</v>
      </c>
      <c r="AF62" s="183">
        <v>1</v>
      </c>
      <c r="AG62" s="183"/>
      <c r="AH62" s="183"/>
      <c r="AI62" s="183"/>
      <c r="AJ62" s="183">
        <f>SUM(AF62:AI62)</f>
        <v>1</v>
      </c>
      <c r="AK62" s="185">
        <v>7</v>
      </c>
      <c r="AL62" s="185">
        <v>74</v>
      </c>
      <c r="AM62" s="185">
        <v>1</v>
      </c>
      <c r="AN62" s="185">
        <v>5</v>
      </c>
      <c r="AO62" s="185">
        <f>SUM(AK62:AN62)</f>
        <v>87</v>
      </c>
      <c r="AP62" s="159"/>
    </row>
    <row r="63" spans="1:42" ht="20.25">
      <c r="A63" s="158">
        <f>Q61</f>
        <v>7</v>
      </c>
      <c r="B63" s="158">
        <f>S61</f>
        <v>1</v>
      </c>
      <c r="C63" s="158">
        <f t="shared" si="15"/>
        <v>8</v>
      </c>
      <c r="D63" s="158" t="s">
        <v>498</v>
      </c>
      <c r="E63" s="158">
        <f>H61+M61+R61+W61+AB61+AG61+AL61</f>
        <v>2705</v>
      </c>
      <c r="F63" s="158">
        <f>H61+M61+R61+W61+AB61+AG61+AL61</f>
        <v>2705</v>
      </c>
      <c r="G63" s="182">
        <v>16</v>
      </c>
      <c r="H63" s="182">
        <v>164</v>
      </c>
      <c r="I63" s="182">
        <v>14</v>
      </c>
      <c r="J63" s="182">
        <v>36</v>
      </c>
      <c r="K63" s="182">
        <f aca="true" t="shared" si="17" ref="K63:K87">G63+I63+J63+H63</f>
        <v>230</v>
      </c>
      <c r="L63" s="183">
        <v>9</v>
      </c>
      <c r="M63" s="183">
        <v>60</v>
      </c>
      <c r="N63" s="183">
        <v>5</v>
      </c>
      <c r="O63" s="183">
        <v>12</v>
      </c>
      <c r="P63" s="183">
        <f t="shared" si="16"/>
        <v>86</v>
      </c>
      <c r="Q63" s="184">
        <v>1</v>
      </c>
      <c r="R63" s="184">
        <v>16</v>
      </c>
      <c r="S63" s="184"/>
      <c r="T63" s="184"/>
      <c r="U63" s="184">
        <f aca="true" t="shared" si="18" ref="U63:U84">SUM(Q63:T63)</f>
        <v>17</v>
      </c>
      <c r="V63" s="183">
        <v>8</v>
      </c>
      <c r="W63" s="183">
        <v>24</v>
      </c>
      <c r="X63" s="183">
        <v>10</v>
      </c>
      <c r="Y63" s="183">
        <v>15</v>
      </c>
      <c r="Z63" s="183">
        <f>SUM(V63:Y63)</f>
        <v>57</v>
      </c>
      <c r="AA63" s="185"/>
      <c r="AB63" s="185"/>
      <c r="AC63" s="185"/>
      <c r="AD63" s="185"/>
      <c r="AE63" s="185">
        <f>SUM(AA63:AD63)</f>
        <v>0</v>
      </c>
      <c r="AF63" s="183">
        <v>0</v>
      </c>
      <c r="AG63" s="183"/>
      <c r="AH63" s="183"/>
      <c r="AI63" s="183"/>
      <c r="AJ63" s="183">
        <f>SUM(AF63:AI63)</f>
        <v>0</v>
      </c>
      <c r="AK63" s="185">
        <v>2</v>
      </c>
      <c r="AL63" s="185">
        <v>26</v>
      </c>
      <c r="AM63" s="185">
        <v>1</v>
      </c>
      <c r="AN63" s="185">
        <v>1</v>
      </c>
      <c r="AO63" s="185">
        <f aca="true" t="shared" si="19" ref="AO63:AO84">SUM(AK63:AN63)</f>
        <v>30</v>
      </c>
      <c r="AP63" s="159"/>
    </row>
    <row r="64" spans="1:42" ht="20.25">
      <c r="A64" s="158">
        <f>V61</f>
        <v>14</v>
      </c>
      <c r="B64" s="158">
        <f>X61</f>
        <v>19</v>
      </c>
      <c r="C64" s="158">
        <f t="shared" si="15"/>
        <v>33</v>
      </c>
      <c r="D64" s="158"/>
      <c r="E64" s="158"/>
      <c r="F64" s="159"/>
      <c r="G64" s="182">
        <v>16</v>
      </c>
      <c r="H64" s="182">
        <v>164</v>
      </c>
      <c r="I64" s="182">
        <v>14</v>
      </c>
      <c r="J64" s="182">
        <v>36</v>
      </c>
      <c r="K64" s="182">
        <f t="shared" si="17"/>
        <v>230</v>
      </c>
      <c r="L64" s="183">
        <v>15</v>
      </c>
      <c r="M64" s="183">
        <v>77</v>
      </c>
      <c r="N64" s="183">
        <v>10</v>
      </c>
      <c r="O64" s="183">
        <v>13</v>
      </c>
      <c r="P64" s="183">
        <f t="shared" si="16"/>
        <v>115</v>
      </c>
      <c r="Q64" s="184">
        <v>1</v>
      </c>
      <c r="R64" s="184">
        <v>16</v>
      </c>
      <c r="S64" s="184"/>
      <c r="T64" s="184"/>
      <c r="U64" s="184">
        <f t="shared" si="18"/>
        <v>17</v>
      </c>
      <c r="V64" s="183"/>
      <c r="W64" s="183"/>
      <c r="X64" s="183"/>
      <c r="Y64" s="183"/>
      <c r="Z64" s="183">
        <f aca="true" t="shared" si="20" ref="Z64:Z84">SUM(V64:Y64)</f>
        <v>0</v>
      </c>
      <c r="AA64" s="185"/>
      <c r="AB64" s="185"/>
      <c r="AC64" s="185"/>
      <c r="AD64" s="185"/>
      <c r="AE64" s="185">
        <f aca="true" t="shared" si="21" ref="AE64:AE84">SUM(AA64:AD64)</f>
        <v>0</v>
      </c>
      <c r="AF64" s="183">
        <v>0</v>
      </c>
      <c r="AG64" s="183"/>
      <c r="AH64" s="183"/>
      <c r="AI64" s="183"/>
      <c r="AJ64" s="183">
        <f>SUM(AF64:AI64)</f>
        <v>0</v>
      </c>
      <c r="AK64" s="185">
        <v>2</v>
      </c>
      <c r="AL64" s="185">
        <v>23</v>
      </c>
      <c r="AM64" s="185">
        <v>1</v>
      </c>
      <c r="AN64" s="185">
        <v>1</v>
      </c>
      <c r="AO64" s="185">
        <f t="shared" si="19"/>
        <v>27</v>
      </c>
      <c r="AP64" s="159"/>
    </row>
    <row r="65" spans="1:42" ht="20.25">
      <c r="A65" s="158">
        <f>AA61</f>
        <v>0</v>
      </c>
      <c r="B65" s="158">
        <f>AC61</f>
        <v>0</v>
      </c>
      <c r="C65" s="158">
        <f t="shared" si="15"/>
        <v>0</v>
      </c>
      <c r="D65" s="158"/>
      <c r="E65" s="158"/>
      <c r="F65" s="159"/>
      <c r="G65" s="182">
        <v>0</v>
      </c>
      <c r="H65" s="182">
        <v>6</v>
      </c>
      <c r="I65" s="182">
        <v>0</v>
      </c>
      <c r="J65" s="182">
        <v>6</v>
      </c>
      <c r="K65" s="182">
        <f t="shared" si="17"/>
        <v>12</v>
      </c>
      <c r="L65" s="183">
        <v>13</v>
      </c>
      <c r="M65" s="183">
        <v>76</v>
      </c>
      <c r="N65" s="183">
        <v>10</v>
      </c>
      <c r="O65" s="183">
        <v>15</v>
      </c>
      <c r="P65" s="183">
        <f t="shared" si="16"/>
        <v>114</v>
      </c>
      <c r="Q65" s="184">
        <v>1</v>
      </c>
      <c r="R65" s="184">
        <v>3</v>
      </c>
      <c r="S65" s="184"/>
      <c r="T65" s="184"/>
      <c r="U65" s="184">
        <f t="shared" si="18"/>
        <v>4</v>
      </c>
      <c r="V65" s="183"/>
      <c r="W65" s="183"/>
      <c r="X65" s="183"/>
      <c r="Y65" s="183"/>
      <c r="Z65" s="183">
        <f t="shared" si="20"/>
        <v>0</v>
      </c>
      <c r="AA65" s="185"/>
      <c r="AB65" s="185"/>
      <c r="AC65" s="185"/>
      <c r="AD65" s="185"/>
      <c r="AE65" s="185">
        <f t="shared" si="21"/>
        <v>0</v>
      </c>
      <c r="AF65" s="183">
        <v>0</v>
      </c>
      <c r="AG65" s="183"/>
      <c r="AH65" s="183"/>
      <c r="AI65" s="183"/>
      <c r="AJ65" s="183">
        <f>SUM(AF65:AI65)</f>
        <v>0</v>
      </c>
      <c r="AK65" s="185">
        <v>0</v>
      </c>
      <c r="AL65" s="185"/>
      <c r="AM65" s="185"/>
      <c r="AN65" s="185"/>
      <c r="AO65" s="185">
        <f t="shared" si="19"/>
        <v>0</v>
      </c>
      <c r="AP65" s="159"/>
    </row>
    <row r="66" spans="1:42" ht="20.25">
      <c r="A66" s="158">
        <f>AF61</f>
        <v>17</v>
      </c>
      <c r="B66" s="158">
        <f>AH61</f>
        <v>0</v>
      </c>
      <c r="C66" s="158">
        <f t="shared" si="15"/>
        <v>17</v>
      </c>
      <c r="D66" s="158"/>
      <c r="E66" s="158"/>
      <c r="F66" s="159"/>
      <c r="G66" s="182">
        <v>16</v>
      </c>
      <c r="H66" s="182">
        <v>164</v>
      </c>
      <c r="I66" s="182">
        <v>14</v>
      </c>
      <c r="J66" s="182">
        <v>36</v>
      </c>
      <c r="K66" s="182">
        <f t="shared" si="17"/>
        <v>230</v>
      </c>
      <c r="L66" s="183">
        <v>12</v>
      </c>
      <c r="M66" s="183">
        <v>59</v>
      </c>
      <c r="N66" s="183">
        <v>4</v>
      </c>
      <c r="O66" s="183">
        <v>20</v>
      </c>
      <c r="P66" s="183">
        <f t="shared" si="16"/>
        <v>95</v>
      </c>
      <c r="Q66" s="184"/>
      <c r="R66" s="184">
        <v>0</v>
      </c>
      <c r="S66" s="184"/>
      <c r="T66" s="184"/>
      <c r="U66" s="184">
        <f t="shared" si="18"/>
        <v>0</v>
      </c>
      <c r="V66" s="183"/>
      <c r="W66" s="183"/>
      <c r="X66" s="183"/>
      <c r="Y66" s="183"/>
      <c r="Z66" s="183">
        <f t="shared" si="20"/>
        <v>0</v>
      </c>
      <c r="AA66" s="185"/>
      <c r="AB66" s="185"/>
      <c r="AC66" s="185"/>
      <c r="AD66" s="185"/>
      <c r="AE66" s="185">
        <f t="shared" si="21"/>
        <v>0</v>
      </c>
      <c r="AF66" s="183">
        <v>1</v>
      </c>
      <c r="AG66" s="183"/>
      <c r="AH66" s="183"/>
      <c r="AI66" s="183"/>
      <c r="AJ66" s="183">
        <f aca="true" t="shared" si="22" ref="AJ66:AJ84">SUM(AF66:AI66)</f>
        <v>1</v>
      </c>
      <c r="AK66" s="185">
        <v>2</v>
      </c>
      <c r="AL66" s="185">
        <v>3</v>
      </c>
      <c r="AM66" s="185">
        <v>3</v>
      </c>
      <c r="AN66" s="185">
        <v>2</v>
      </c>
      <c r="AO66" s="185">
        <f t="shared" si="19"/>
        <v>10</v>
      </c>
      <c r="AP66" s="159"/>
    </row>
    <row r="67" spans="1:42" ht="20.25">
      <c r="A67" s="158">
        <f>AK61</f>
        <v>13</v>
      </c>
      <c r="B67" s="158">
        <f>AM61</f>
        <v>6</v>
      </c>
      <c r="C67" s="158">
        <f t="shared" si="15"/>
        <v>19</v>
      </c>
      <c r="D67" s="158" t="s">
        <v>499</v>
      </c>
      <c r="E67" s="158">
        <f>SUM(E60:E63)</f>
        <v>3885</v>
      </c>
      <c r="F67" s="159"/>
      <c r="G67" s="182">
        <v>16</v>
      </c>
      <c r="H67" s="182">
        <v>164</v>
      </c>
      <c r="I67" s="182">
        <v>14</v>
      </c>
      <c r="J67" s="182">
        <v>36</v>
      </c>
      <c r="K67" s="182">
        <f t="shared" si="17"/>
        <v>230</v>
      </c>
      <c r="L67" s="183">
        <v>6</v>
      </c>
      <c r="M67" s="183">
        <v>46</v>
      </c>
      <c r="N67" s="183">
        <v>3</v>
      </c>
      <c r="O67" s="183">
        <v>14</v>
      </c>
      <c r="P67" s="183">
        <f t="shared" si="16"/>
        <v>69</v>
      </c>
      <c r="Q67" s="184"/>
      <c r="R67" s="184">
        <v>26</v>
      </c>
      <c r="S67" s="184">
        <v>1</v>
      </c>
      <c r="T67" s="184"/>
      <c r="U67" s="184">
        <f t="shared" si="18"/>
        <v>27</v>
      </c>
      <c r="V67" s="183"/>
      <c r="W67" s="183"/>
      <c r="X67" s="183"/>
      <c r="Y67" s="183"/>
      <c r="Z67" s="183">
        <f t="shared" si="20"/>
        <v>0</v>
      </c>
      <c r="AA67" s="185"/>
      <c r="AB67" s="185"/>
      <c r="AC67" s="185"/>
      <c r="AD67" s="185"/>
      <c r="AE67" s="185">
        <f t="shared" si="21"/>
        <v>0</v>
      </c>
      <c r="AF67" s="183">
        <v>0</v>
      </c>
      <c r="AG67" s="183"/>
      <c r="AH67" s="183"/>
      <c r="AI67" s="183"/>
      <c r="AJ67" s="183">
        <f t="shared" si="22"/>
        <v>0</v>
      </c>
      <c r="AK67" s="185"/>
      <c r="AL67" s="185"/>
      <c r="AM67" s="185"/>
      <c r="AN67" s="185"/>
      <c r="AO67" s="185">
        <f t="shared" si="19"/>
        <v>0</v>
      </c>
      <c r="AP67" s="159"/>
    </row>
    <row r="68" spans="1:42" ht="20.25">
      <c r="A68" s="158">
        <f>SUM(A61:A67)</f>
        <v>324</v>
      </c>
      <c r="B68" s="158">
        <f>SUM(B61:B67)</f>
        <v>255</v>
      </c>
      <c r="C68" s="158">
        <f t="shared" si="15"/>
        <v>579</v>
      </c>
      <c r="D68" s="158"/>
      <c r="E68" s="158"/>
      <c r="F68" s="159"/>
      <c r="G68" s="182">
        <v>16</v>
      </c>
      <c r="H68" s="182">
        <v>164</v>
      </c>
      <c r="I68" s="182">
        <v>14</v>
      </c>
      <c r="J68" s="182">
        <v>36</v>
      </c>
      <c r="K68" s="182">
        <f t="shared" si="17"/>
        <v>230</v>
      </c>
      <c r="L68" s="183">
        <v>13</v>
      </c>
      <c r="M68" s="183">
        <v>75</v>
      </c>
      <c r="N68" s="183">
        <v>11</v>
      </c>
      <c r="O68" s="183">
        <v>15</v>
      </c>
      <c r="P68" s="183">
        <f t="shared" si="16"/>
        <v>114</v>
      </c>
      <c r="Q68" s="184">
        <v>1</v>
      </c>
      <c r="R68" s="184">
        <v>3</v>
      </c>
      <c r="S68" s="184"/>
      <c r="T68" s="184"/>
      <c r="U68" s="184">
        <f t="shared" si="18"/>
        <v>4</v>
      </c>
      <c r="V68" s="183"/>
      <c r="W68" s="183"/>
      <c r="X68" s="183"/>
      <c r="Y68" s="183"/>
      <c r="Z68" s="183">
        <f t="shared" si="20"/>
        <v>0</v>
      </c>
      <c r="AA68" s="185"/>
      <c r="AB68" s="185"/>
      <c r="AC68" s="185"/>
      <c r="AD68" s="185"/>
      <c r="AE68" s="185">
        <f t="shared" si="21"/>
        <v>0</v>
      </c>
      <c r="AF68" s="183">
        <v>0</v>
      </c>
      <c r="AG68" s="183"/>
      <c r="AH68" s="183"/>
      <c r="AI68" s="183"/>
      <c r="AJ68" s="183">
        <f t="shared" si="22"/>
        <v>0</v>
      </c>
      <c r="AK68" s="185"/>
      <c r="AL68" s="185"/>
      <c r="AM68" s="185"/>
      <c r="AN68" s="185"/>
      <c r="AO68" s="185">
        <f t="shared" si="19"/>
        <v>0</v>
      </c>
      <c r="AP68" s="159"/>
    </row>
    <row r="69" spans="1:42" ht="20.25">
      <c r="A69" s="158"/>
      <c r="B69" s="158"/>
      <c r="C69" s="158"/>
      <c r="D69" s="158"/>
      <c r="E69" s="158"/>
      <c r="F69" s="159"/>
      <c r="G69" s="182">
        <v>0</v>
      </c>
      <c r="H69" s="182">
        <v>0</v>
      </c>
      <c r="I69" s="182">
        <v>0</v>
      </c>
      <c r="J69" s="182">
        <v>0</v>
      </c>
      <c r="K69" s="182">
        <f t="shared" si="17"/>
        <v>0</v>
      </c>
      <c r="L69" s="183">
        <v>11</v>
      </c>
      <c r="M69" s="183">
        <v>68</v>
      </c>
      <c r="N69" s="183">
        <v>8</v>
      </c>
      <c r="O69" s="183">
        <v>20</v>
      </c>
      <c r="P69" s="183">
        <f t="shared" si="16"/>
        <v>107</v>
      </c>
      <c r="Q69" s="184">
        <v>1</v>
      </c>
      <c r="R69" s="184">
        <v>3</v>
      </c>
      <c r="S69" s="184"/>
      <c r="T69" s="184"/>
      <c r="U69" s="184">
        <f>SUM(Q69:T69)</f>
        <v>4</v>
      </c>
      <c r="V69" s="183"/>
      <c r="W69" s="183"/>
      <c r="X69" s="183"/>
      <c r="Y69" s="183"/>
      <c r="Z69" s="183">
        <f t="shared" si="20"/>
        <v>0</v>
      </c>
      <c r="AA69" s="185"/>
      <c r="AB69" s="185"/>
      <c r="AC69" s="185"/>
      <c r="AD69" s="185"/>
      <c r="AE69" s="185">
        <f t="shared" si="21"/>
        <v>0</v>
      </c>
      <c r="AF69" s="183">
        <v>6</v>
      </c>
      <c r="AG69" s="183">
        <v>36</v>
      </c>
      <c r="AH69" s="183">
        <v>0</v>
      </c>
      <c r="AI69" s="183">
        <v>2</v>
      </c>
      <c r="AJ69" s="183">
        <f t="shared" si="22"/>
        <v>44</v>
      </c>
      <c r="AK69" s="185"/>
      <c r="AL69" s="185"/>
      <c r="AM69" s="185"/>
      <c r="AN69" s="185"/>
      <c r="AO69" s="185">
        <f t="shared" si="19"/>
        <v>0</v>
      </c>
      <c r="AP69" s="159"/>
    </row>
    <row r="70" spans="1:42" ht="20.25">
      <c r="A70" s="158"/>
      <c r="B70" s="158"/>
      <c r="C70" s="158" t="b">
        <f>C68=E63</f>
        <v>0</v>
      </c>
      <c r="D70" s="158"/>
      <c r="E70" s="158"/>
      <c r="F70" s="159"/>
      <c r="G70" s="182">
        <v>0</v>
      </c>
      <c r="H70" s="182">
        <v>1</v>
      </c>
      <c r="I70" s="182">
        <v>0</v>
      </c>
      <c r="J70" s="182">
        <v>1</v>
      </c>
      <c r="K70" s="182">
        <f>G70+I70+J70+H70</f>
        <v>2</v>
      </c>
      <c r="L70" s="183">
        <v>11</v>
      </c>
      <c r="M70" s="183">
        <v>68</v>
      </c>
      <c r="N70" s="183">
        <v>8</v>
      </c>
      <c r="O70" s="183">
        <v>20</v>
      </c>
      <c r="P70" s="183">
        <f t="shared" si="16"/>
        <v>107</v>
      </c>
      <c r="Q70" s="184">
        <v>1</v>
      </c>
      <c r="R70" s="184"/>
      <c r="S70" s="184"/>
      <c r="T70" s="184"/>
      <c r="U70" s="184">
        <f>SUM(Q70:T70)</f>
        <v>1</v>
      </c>
      <c r="V70" s="183"/>
      <c r="W70" s="183"/>
      <c r="X70" s="183"/>
      <c r="Y70" s="183"/>
      <c r="Z70" s="183">
        <f t="shared" si="20"/>
        <v>0</v>
      </c>
      <c r="AA70" s="185"/>
      <c r="AB70" s="185"/>
      <c r="AC70" s="185"/>
      <c r="AD70" s="185"/>
      <c r="AE70" s="185">
        <f t="shared" si="21"/>
        <v>0</v>
      </c>
      <c r="AF70" s="183">
        <v>5</v>
      </c>
      <c r="AG70" s="183">
        <v>35</v>
      </c>
      <c r="AH70" s="183"/>
      <c r="AI70" s="183">
        <v>4</v>
      </c>
      <c r="AJ70" s="183">
        <f t="shared" si="22"/>
        <v>44</v>
      </c>
      <c r="AK70" s="185"/>
      <c r="AL70" s="185"/>
      <c r="AM70" s="185"/>
      <c r="AN70" s="185"/>
      <c r="AO70" s="185">
        <f t="shared" si="19"/>
        <v>0</v>
      </c>
      <c r="AP70" s="159"/>
    </row>
    <row r="71" spans="1:42" ht="20.25">
      <c r="A71" s="158"/>
      <c r="B71" s="158"/>
      <c r="C71" s="158"/>
      <c r="D71" s="158"/>
      <c r="E71" s="158"/>
      <c r="F71" s="159"/>
      <c r="G71" s="182">
        <v>0</v>
      </c>
      <c r="H71" s="182">
        <v>1</v>
      </c>
      <c r="I71" s="182">
        <v>0</v>
      </c>
      <c r="J71" s="182">
        <v>1</v>
      </c>
      <c r="K71" s="182">
        <f>G71+I71+J71+H71</f>
        <v>2</v>
      </c>
      <c r="L71" s="183">
        <v>4</v>
      </c>
      <c r="M71" s="183">
        <v>24</v>
      </c>
      <c r="N71" s="183">
        <v>2</v>
      </c>
      <c r="O71" s="183">
        <v>10</v>
      </c>
      <c r="P71" s="183">
        <f t="shared" si="16"/>
        <v>40</v>
      </c>
      <c r="Q71" s="184"/>
      <c r="R71" s="184"/>
      <c r="S71" s="184"/>
      <c r="T71" s="184"/>
      <c r="U71" s="184">
        <f>SUM(Q71:T71)</f>
        <v>0</v>
      </c>
      <c r="V71" s="183"/>
      <c r="W71" s="183"/>
      <c r="X71" s="183"/>
      <c r="Y71" s="183"/>
      <c r="Z71" s="183">
        <f t="shared" si="20"/>
        <v>0</v>
      </c>
      <c r="AA71" s="185"/>
      <c r="AB71" s="185"/>
      <c r="AC71" s="185"/>
      <c r="AD71" s="185"/>
      <c r="AE71" s="185">
        <f t="shared" si="21"/>
        <v>0</v>
      </c>
      <c r="AF71" s="183">
        <v>4</v>
      </c>
      <c r="AG71" s="183">
        <v>18</v>
      </c>
      <c r="AH71" s="183"/>
      <c r="AI71" s="183"/>
      <c r="AJ71" s="183">
        <f t="shared" si="22"/>
        <v>22</v>
      </c>
      <c r="AK71" s="185"/>
      <c r="AL71" s="185"/>
      <c r="AM71" s="185"/>
      <c r="AN71" s="185"/>
      <c r="AO71" s="185">
        <f t="shared" si="19"/>
        <v>0</v>
      </c>
      <c r="AP71" s="159"/>
    </row>
    <row r="72" spans="1:42" ht="20.25">
      <c r="A72" s="158"/>
      <c r="B72" s="158"/>
      <c r="C72" s="158"/>
      <c r="D72" s="158"/>
      <c r="E72" s="158"/>
      <c r="F72" s="159"/>
      <c r="G72" s="182">
        <v>16</v>
      </c>
      <c r="H72" s="182">
        <v>164</v>
      </c>
      <c r="I72" s="182">
        <v>14</v>
      </c>
      <c r="J72" s="182">
        <v>36</v>
      </c>
      <c r="K72" s="182">
        <f>G72+I72+J72+H72</f>
        <v>230</v>
      </c>
      <c r="L72" s="183">
        <v>0</v>
      </c>
      <c r="M72" s="183"/>
      <c r="N72" s="183"/>
      <c r="O72" s="183"/>
      <c r="P72" s="183">
        <f t="shared" si="16"/>
        <v>0</v>
      </c>
      <c r="Q72" s="184"/>
      <c r="R72" s="184"/>
      <c r="S72" s="184"/>
      <c r="T72" s="184"/>
      <c r="U72" s="184">
        <f>SUM(Q72:T72)</f>
        <v>0</v>
      </c>
      <c r="V72" s="183"/>
      <c r="W72" s="183"/>
      <c r="X72" s="183"/>
      <c r="Y72" s="183"/>
      <c r="Z72" s="183">
        <f t="shared" si="20"/>
        <v>0</v>
      </c>
      <c r="AA72" s="185"/>
      <c r="AB72" s="185"/>
      <c r="AC72" s="185"/>
      <c r="AD72" s="185"/>
      <c r="AE72" s="185">
        <f t="shared" si="21"/>
        <v>0</v>
      </c>
      <c r="AF72" s="183"/>
      <c r="AG72" s="183"/>
      <c r="AH72" s="183"/>
      <c r="AI72" s="183"/>
      <c r="AJ72" s="183">
        <f t="shared" si="22"/>
        <v>0</v>
      </c>
      <c r="AK72" s="185"/>
      <c r="AL72" s="185"/>
      <c r="AM72" s="185"/>
      <c r="AN72" s="185"/>
      <c r="AO72" s="185">
        <f t="shared" si="19"/>
        <v>0</v>
      </c>
      <c r="AP72" s="159"/>
    </row>
    <row r="73" spans="1:42" ht="20.25">
      <c r="A73" s="158"/>
      <c r="B73" s="158"/>
      <c r="C73" s="158"/>
      <c r="D73" s="158"/>
      <c r="E73" s="158"/>
      <c r="F73" s="159"/>
      <c r="G73" s="182">
        <v>16</v>
      </c>
      <c r="H73" s="182">
        <v>164</v>
      </c>
      <c r="I73" s="182">
        <v>14</v>
      </c>
      <c r="J73" s="182">
        <v>36</v>
      </c>
      <c r="K73" s="182">
        <f>G73+I73+J73+H73</f>
        <v>230</v>
      </c>
      <c r="L73" s="183">
        <v>3</v>
      </c>
      <c r="M73" s="183">
        <v>30</v>
      </c>
      <c r="N73" s="183">
        <v>4</v>
      </c>
      <c r="O73" s="183">
        <v>17</v>
      </c>
      <c r="P73" s="183">
        <f t="shared" si="16"/>
        <v>54</v>
      </c>
      <c r="Q73" s="184"/>
      <c r="R73" s="184"/>
      <c r="S73" s="184"/>
      <c r="T73" s="184"/>
      <c r="U73" s="184">
        <f>SUM(Q73:T73)</f>
        <v>0</v>
      </c>
      <c r="V73" s="183"/>
      <c r="W73" s="183"/>
      <c r="X73" s="183"/>
      <c r="Y73" s="183"/>
      <c r="Z73" s="183">
        <f t="shared" si="20"/>
        <v>0</v>
      </c>
      <c r="AA73" s="185"/>
      <c r="AB73" s="185"/>
      <c r="AC73" s="185"/>
      <c r="AD73" s="185"/>
      <c r="AE73" s="185">
        <f t="shared" si="21"/>
        <v>0</v>
      </c>
      <c r="AF73" s="183"/>
      <c r="AG73" s="183"/>
      <c r="AH73" s="183"/>
      <c r="AI73" s="183"/>
      <c r="AJ73" s="183">
        <f t="shared" si="22"/>
        <v>0</v>
      </c>
      <c r="AK73" s="185"/>
      <c r="AL73" s="185"/>
      <c r="AM73" s="185"/>
      <c r="AN73" s="185"/>
      <c r="AO73" s="185">
        <f t="shared" si="19"/>
        <v>0</v>
      </c>
      <c r="AP73" s="159"/>
    </row>
    <row r="74" spans="1:42" ht="20.25">
      <c r="A74" s="158"/>
      <c r="B74" s="158"/>
      <c r="C74" s="158"/>
      <c r="D74" s="158"/>
      <c r="E74" s="158"/>
      <c r="F74" s="159"/>
      <c r="G74" s="182">
        <v>16</v>
      </c>
      <c r="H74" s="182">
        <v>164</v>
      </c>
      <c r="I74" s="182">
        <v>14</v>
      </c>
      <c r="J74" s="182">
        <v>36</v>
      </c>
      <c r="K74" s="182">
        <f>G74+I74+J74+H74</f>
        <v>230</v>
      </c>
      <c r="L74" s="183">
        <v>3</v>
      </c>
      <c r="M74" s="183">
        <v>30</v>
      </c>
      <c r="N74" s="183">
        <v>4</v>
      </c>
      <c r="O74" s="183">
        <v>17</v>
      </c>
      <c r="P74" s="183">
        <f t="shared" si="16"/>
        <v>54</v>
      </c>
      <c r="Q74" s="184"/>
      <c r="R74" s="184"/>
      <c r="S74" s="184"/>
      <c r="T74" s="184"/>
      <c r="U74" s="184">
        <f t="shared" si="18"/>
        <v>0</v>
      </c>
      <c r="V74" s="183"/>
      <c r="W74" s="183"/>
      <c r="X74" s="183"/>
      <c r="Y74" s="183"/>
      <c r="Z74" s="183">
        <f t="shared" si="20"/>
        <v>0</v>
      </c>
      <c r="AA74" s="185"/>
      <c r="AB74" s="185"/>
      <c r="AC74" s="185"/>
      <c r="AD74" s="185"/>
      <c r="AE74" s="185">
        <f t="shared" si="21"/>
        <v>0</v>
      </c>
      <c r="AF74" s="183"/>
      <c r="AG74" s="183"/>
      <c r="AH74" s="183"/>
      <c r="AI74" s="183"/>
      <c r="AJ74" s="183">
        <f t="shared" si="22"/>
        <v>0</v>
      </c>
      <c r="AK74" s="185"/>
      <c r="AL74" s="185"/>
      <c r="AM74" s="185"/>
      <c r="AN74" s="185"/>
      <c r="AO74" s="185">
        <f t="shared" si="19"/>
        <v>0</v>
      </c>
      <c r="AP74" s="159"/>
    </row>
    <row r="75" spans="1:42" ht="20.25">
      <c r="A75" s="158"/>
      <c r="B75" s="158"/>
      <c r="C75" s="158"/>
      <c r="D75" s="158"/>
      <c r="E75" s="158"/>
      <c r="F75" s="159"/>
      <c r="G75" s="182"/>
      <c r="H75" s="182"/>
      <c r="I75" s="182"/>
      <c r="J75" s="182"/>
      <c r="K75" s="182">
        <f t="shared" si="17"/>
        <v>0</v>
      </c>
      <c r="L75" s="183">
        <v>3</v>
      </c>
      <c r="M75" s="183">
        <v>30</v>
      </c>
      <c r="N75" s="183">
        <v>4</v>
      </c>
      <c r="O75" s="183">
        <v>17</v>
      </c>
      <c r="P75" s="183">
        <f t="shared" si="16"/>
        <v>54</v>
      </c>
      <c r="Q75" s="184"/>
      <c r="R75" s="184"/>
      <c r="S75" s="184"/>
      <c r="T75" s="184"/>
      <c r="U75" s="184">
        <f t="shared" si="18"/>
        <v>0</v>
      </c>
      <c r="V75" s="183"/>
      <c r="W75" s="183"/>
      <c r="X75" s="183"/>
      <c r="Y75" s="183"/>
      <c r="Z75" s="183">
        <f t="shared" si="20"/>
        <v>0</v>
      </c>
      <c r="AA75" s="185"/>
      <c r="AB75" s="185"/>
      <c r="AC75" s="185"/>
      <c r="AD75" s="185"/>
      <c r="AE75" s="185">
        <f t="shared" si="21"/>
        <v>0</v>
      </c>
      <c r="AF75" s="183"/>
      <c r="AG75" s="183"/>
      <c r="AH75" s="183"/>
      <c r="AI75" s="183"/>
      <c r="AJ75" s="183">
        <f t="shared" si="22"/>
        <v>0</v>
      </c>
      <c r="AK75" s="185"/>
      <c r="AL75" s="185"/>
      <c r="AM75" s="185"/>
      <c r="AN75" s="185"/>
      <c r="AO75" s="185">
        <f t="shared" si="19"/>
        <v>0</v>
      </c>
      <c r="AP75" s="159"/>
    </row>
    <row r="76" spans="1:42" ht="20.25">
      <c r="A76" s="158"/>
      <c r="B76" s="158"/>
      <c r="C76" s="158"/>
      <c r="D76" s="158"/>
      <c r="E76" s="158"/>
      <c r="F76" s="159"/>
      <c r="G76" s="182"/>
      <c r="H76" s="182"/>
      <c r="I76" s="182"/>
      <c r="J76" s="182"/>
      <c r="K76" s="182">
        <f t="shared" si="17"/>
        <v>0</v>
      </c>
      <c r="L76" s="183">
        <v>4</v>
      </c>
      <c r="M76" s="183">
        <v>43</v>
      </c>
      <c r="N76" s="183">
        <v>5</v>
      </c>
      <c r="O76" s="183">
        <v>5</v>
      </c>
      <c r="P76" s="183">
        <f t="shared" si="16"/>
        <v>57</v>
      </c>
      <c r="Q76" s="184"/>
      <c r="R76" s="184"/>
      <c r="S76" s="184"/>
      <c r="T76" s="184"/>
      <c r="U76" s="184">
        <f t="shared" si="18"/>
        <v>0</v>
      </c>
      <c r="V76" s="183"/>
      <c r="W76" s="183"/>
      <c r="X76" s="183"/>
      <c r="Y76" s="183"/>
      <c r="Z76" s="183">
        <f t="shared" si="20"/>
        <v>0</v>
      </c>
      <c r="AA76" s="185"/>
      <c r="AB76" s="185"/>
      <c r="AC76" s="185"/>
      <c r="AD76" s="185"/>
      <c r="AE76" s="185">
        <f t="shared" si="21"/>
        <v>0</v>
      </c>
      <c r="AF76" s="183"/>
      <c r="AG76" s="183"/>
      <c r="AH76" s="183"/>
      <c r="AI76" s="183"/>
      <c r="AJ76" s="183">
        <f t="shared" si="22"/>
        <v>0</v>
      </c>
      <c r="AK76" s="185"/>
      <c r="AL76" s="185"/>
      <c r="AM76" s="185"/>
      <c r="AN76" s="185"/>
      <c r="AO76" s="185">
        <f t="shared" si="19"/>
        <v>0</v>
      </c>
      <c r="AP76" s="159"/>
    </row>
    <row r="77" spans="1:42" ht="20.25">
      <c r="A77" s="158"/>
      <c r="B77" s="158"/>
      <c r="C77" s="158"/>
      <c r="D77" s="158"/>
      <c r="E77" s="158"/>
      <c r="F77" s="159"/>
      <c r="G77" s="182"/>
      <c r="H77" s="182"/>
      <c r="I77" s="182"/>
      <c r="J77" s="182"/>
      <c r="K77" s="182">
        <f t="shared" si="17"/>
        <v>0</v>
      </c>
      <c r="L77" s="183">
        <v>4</v>
      </c>
      <c r="M77" s="183">
        <v>43</v>
      </c>
      <c r="N77" s="183">
        <v>5</v>
      </c>
      <c r="O77" s="183">
        <v>5</v>
      </c>
      <c r="P77" s="183">
        <f t="shared" si="16"/>
        <v>57</v>
      </c>
      <c r="Q77" s="184"/>
      <c r="R77" s="184"/>
      <c r="S77" s="184"/>
      <c r="T77" s="184"/>
      <c r="U77" s="184">
        <f t="shared" si="18"/>
        <v>0</v>
      </c>
      <c r="V77" s="183"/>
      <c r="W77" s="183"/>
      <c r="X77" s="183"/>
      <c r="Y77" s="183"/>
      <c r="Z77" s="183">
        <f t="shared" si="20"/>
        <v>0</v>
      </c>
      <c r="AA77" s="185"/>
      <c r="AB77" s="185"/>
      <c r="AC77" s="185"/>
      <c r="AD77" s="185"/>
      <c r="AE77" s="185">
        <f t="shared" si="21"/>
        <v>0</v>
      </c>
      <c r="AF77" s="183"/>
      <c r="AG77" s="183"/>
      <c r="AH77" s="183"/>
      <c r="AI77" s="183"/>
      <c r="AJ77" s="183">
        <f t="shared" si="22"/>
        <v>0</v>
      </c>
      <c r="AK77" s="185"/>
      <c r="AL77" s="185"/>
      <c r="AM77" s="185"/>
      <c r="AN77" s="185"/>
      <c r="AO77" s="185">
        <f t="shared" si="19"/>
        <v>0</v>
      </c>
      <c r="AP77" s="159"/>
    </row>
    <row r="78" spans="1:42" ht="20.25">
      <c r="A78" s="158"/>
      <c r="B78" s="158"/>
      <c r="C78" s="158"/>
      <c r="D78" s="158"/>
      <c r="E78" s="158"/>
      <c r="F78" s="159"/>
      <c r="G78" s="182"/>
      <c r="H78" s="182"/>
      <c r="I78" s="182"/>
      <c r="J78" s="182"/>
      <c r="K78" s="182">
        <f t="shared" si="17"/>
        <v>0</v>
      </c>
      <c r="L78" s="183">
        <v>4</v>
      </c>
      <c r="M78" s="183">
        <v>43</v>
      </c>
      <c r="N78" s="183">
        <v>5</v>
      </c>
      <c r="O78" s="183">
        <v>5</v>
      </c>
      <c r="P78" s="183">
        <f t="shared" si="16"/>
        <v>57</v>
      </c>
      <c r="Q78" s="184"/>
      <c r="R78" s="184"/>
      <c r="S78" s="184"/>
      <c r="T78" s="184"/>
      <c r="U78" s="184">
        <f t="shared" si="18"/>
        <v>0</v>
      </c>
      <c r="V78" s="183"/>
      <c r="W78" s="183"/>
      <c r="X78" s="183"/>
      <c r="Y78" s="183"/>
      <c r="Z78" s="183">
        <f t="shared" si="20"/>
        <v>0</v>
      </c>
      <c r="AA78" s="185"/>
      <c r="AB78" s="185"/>
      <c r="AC78" s="185"/>
      <c r="AD78" s="185"/>
      <c r="AE78" s="185">
        <f t="shared" si="21"/>
        <v>0</v>
      </c>
      <c r="AF78" s="183"/>
      <c r="AG78" s="183"/>
      <c r="AH78" s="183"/>
      <c r="AI78" s="183"/>
      <c r="AJ78" s="183">
        <f t="shared" si="22"/>
        <v>0</v>
      </c>
      <c r="AK78" s="185"/>
      <c r="AL78" s="185"/>
      <c r="AM78" s="185"/>
      <c r="AN78" s="185"/>
      <c r="AO78" s="185">
        <f t="shared" si="19"/>
        <v>0</v>
      </c>
      <c r="AP78" s="159"/>
    </row>
    <row r="79" spans="1:42" ht="20.25">
      <c r="A79" s="158"/>
      <c r="B79" s="158"/>
      <c r="C79" s="158"/>
      <c r="D79" s="158"/>
      <c r="E79" s="158"/>
      <c r="F79" s="159"/>
      <c r="G79" s="182"/>
      <c r="H79" s="182"/>
      <c r="I79" s="182"/>
      <c r="J79" s="182"/>
      <c r="K79" s="182">
        <f t="shared" si="17"/>
        <v>0</v>
      </c>
      <c r="L79" s="183"/>
      <c r="M79" s="183">
        <v>2</v>
      </c>
      <c r="N79" s="183"/>
      <c r="O79" s="183">
        <v>2</v>
      </c>
      <c r="P79" s="183">
        <f t="shared" si="16"/>
        <v>4</v>
      </c>
      <c r="Q79" s="184"/>
      <c r="R79" s="184"/>
      <c r="S79" s="184"/>
      <c r="T79" s="184"/>
      <c r="U79" s="184">
        <f t="shared" si="18"/>
        <v>0</v>
      </c>
      <c r="V79" s="183"/>
      <c r="W79" s="183"/>
      <c r="X79" s="183"/>
      <c r="Y79" s="183"/>
      <c r="Z79" s="183">
        <f t="shared" si="20"/>
        <v>0</v>
      </c>
      <c r="AA79" s="185"/>
      <c r="AB79" s="185"/>
      <c r="AC79" s="185"/>
      <c r="AD79" s="185"/>
      <c r="AE79" s="185">
        <f t="shared" si="21"/>
        <v>0</v>
      </c>
      <c r="AF79" s="183"/>
      <c r="AG79" s="183"/>
      <c r="AH79" s="183"/>
      <c r="AI79" s="183"/>
      <c r="AJ79" s="183">
        <f t="shared" si="22"/>
        <v>0</v>
      </c>
      <c r="AK79" s="185"/>
      <c r="AL79" s="185"/>
      <c r="AM79" s="185"/>
      <c r="AN79" s="185"/>
      <c r="AO79" s="185">
        <f t="shared" si="19"/>
        <v>0</v>
      </c>
      <c r="AP79" s="159"/>
    </row>
    <row r="80" spans="1:42" ht="20.25">
      <c r="A80" s="158"/>
      <c r="B80" s="158"/>
      <c r="C80" s="158"/>
      <c r="D80" s="158"/>
      <c r="E80" s="158"/>
      <c r="F80" s="159"/>
      <c r="G80" s="182"/>
      <c r="H80" s="182"/>
      <c r="I80" s="182"/>
      <c r="J80" s="182"/>
      <c r="K80" s="182">
        <f t="shared" si="17"/>
        <v>0</v>
      </c>
      <c r="L80" s="183">
        <v>1</v>
      </c>
      <c r="M80" s="183">
        <v>3</v>
      </c>
      <c r="N80" s="183">
        <v>1</v>
      </c>
      <c r="O80" s="183">
        <v>3</v>
      </c>
      <c r="P80" s="183">
        <f t="shared" si="16"/>
        <v>8</v>
      </c>
      <c r="Q80" s="184"/>
      <c r="R80" s="184"/>
      <c r="S80" s="184"/>
      <c r="T80" s="184"/>
      <c r="U80" s="184">
        <f t="shared" si="18"/>
        <v>0</v>
      </c>
      <c r="V80" s="183"/>
      <c r="W80" s="183"/>
      <c r="X80" s="183"/>
      <c r="Y80" s="183"/>
      <c r="Z80" s="183">
        <f t="shared" si="20"/>
        <v>0</v>
      </c>
      <c r="AA80" s="185"/>
      <c r="AB80" s="185"/>
      <c r="AC80" s="185"/>
      <c r="AD80" s="185"/>
      <c r="AE80" s="185">
        <f t="shared" si="21"/>
        <v>0</v>
      </c>
      <c r="AF80" s="183"/>
      <c r="AG80" s="183"/>
      <c r="AH80" s="183"/>
      <c r="AI80" s="183"/>
      <c r="AJ80" s="183">
        <f t="shared" si="22"/>
        <v>0</v>
      </c>
      <c r="AK80" s="185"/>
      <c r="AL80" s="185"/>
      <c r="AM80" s="185"/>
      <c r="AN80" s="185"/>
      <c r="AO80" s="185">
        <f t="shared" si="19"/>
        <v>0</v>
      </c>
      <c r="AP80" s="159"/>
    </row>
    <row r="81" spans="1:42" ht="20.25">
      <c r="A81" s="158"/>
      <c r="B81" s="158"/>
      <c r="C81" s="158"/>
      <c r="D81" s="158"/>
      <c r="E81" s="158"/>
      <c r="F81" s="159"/>
      <c r="G81" s="182"/>
      <c r="H81" s="182"/>
      <c r="I81" s="182"/>
      <c r="J81" s="182"/>
      <c r="K81" s="182">
        <f t="shared" si="17"/>
        <v>0</v>
      </c>
      <c r="L81" s="183"/>
      <c r="M81" s="183"/>
      <c r="N81" s="183"/>
      <c r="O81" s="183"/>
      <c r="P81" s="183">
        <f t="shared" si="16"/>
        <v>0</v>
      </c>
      <c r="Q81" s="184"/>
      <c r="R81" s="184"/>
      <c r="S81" s="184"/>
      <c r="T81" s="184"/>
      <c r="U81" s="184">
        <f t="shared" si="18"/>
        <v>0</v>
      </c>
      <c r="V81" s="183"/>
      <c r="W81" s="183"/>
      <c r="X81" s="183"/>
      <c r="Y81" s="183"/>
      <c r="Z81" s="183">
        <f t="shared" si="20"/>
        <v>0</v>
      </c>
      <c r="AA81" s="185"/>
      <c r="AB81" s="185"/>
      <c r="AC81" s="185"/>
      <c r="AD81" s="185"/>
      <c r="AE81" s="185">
        <f t="shared" si="21"/>
        <v>0</v>
      </c>
      <c r="AF81" s="183"/>
      <c r="AG81" s="183"/>
      <c r="AH81" s="183"/>
      <c r="AI81" s="183"/>
      <c r="AJ81" s="183">
        <f t="shared" si="22"/>
        <v>0</v>
      </c>
      <c r="AK81" s="185"/>
      <c r="AL81" s="185"/>
      <c r="AM81" s="185"/>
      <c r="AN81" s="185"/>
      <c r="AO81" s="185">
        <f t="shared" si="19"/>
        <v>0</v>
      </c>
      <c r="AP81" s="159"/>
    </row>
    <row r="82" spans="1:42" ht="20.25">
      <c r="A82" s="158"/>
      <c r="B82" s="158"/>
      <c r="C82" s="158"/>
      <c r="D82" s="158"/>
      <c r="E82" s="158"/>
      <c r="F82" s="159"/>
      <c r="G82" s="182"/>
      <c r="H82" s="182"/>
      <c r="I82" s="182"/>
      <c r="J82" s="182"/>
      <c r="K82" s="182">
        <f t="shared" si="17"/>
        <v>0</v>
      </c>
      <c r="L82" s="183"/>
      <c r="M82" s="183"/>
      <c r="N82" s="183"/>
      <c r="O82" s="183"/>
      <c r="P82" s="183">
        <f t="shared" si="16"/>
        <v>0</v>
      </c>
      <c r="Q82" s="184"/>
      <c r="R82" s="184"/>
      <c r="S82" s="184"/>
      <c r="T82" s="184"/>
      <c r="U82" s="184">
        <f t="shared" si="18"/>
        <v>0</v>
      </c>
      <c r="V82" s="183"/>
      <c r="W82" s="183"/>
      <c r="X82" s="183"/>
      <c r="Y82" s="183"/>
      <c r="Z82" s="183">
        <f t="shared" si="20"/>
        <v>0</v>
      </c>
      <c r="AA82" s="185"/>
      <c r="AB82" s="185"/>
      <c r="AC82" s="185"/>
      <c r="AD82" s="185"/>
      <c r="AE82" s="185">
        <f t="shared" si="21"/>
        <v>0</v>
      </c>
      <c r="AF82" s="183"/>
      <c r="AG82" s="183"/>
      <c r="AH82" s="183"/>
      <c r="AI82" s="183"/>
      <c r="AJ82" s="183">
        <f t="shared" si="22"/>
        <v>0</v>
      </c>
      <c r="AK82" s="185"/>
      <c r="AL82" s="185"/>
      <c r="AM82" s="185"/>
      <c r="AN82" s="185"/>
      <c r="AO82" s="185">
        <f t="shared" si="19"/>
        <v>0</v>
      </c>
      <c r="AP82" s="159"/>
    </row>
    <row r="83" spans="1:42" ht="20.25">
      <c r="A83" s="158"/>
      <c r="B83" s="158"/>
      <c r="C83" s="158"/>
      <c r="D83" s="158"/>
      <c r="E83" s="158"/>
      <c r="F83" s="159"/>
      <c r="G83" s="182"/>
      <c r="H83" s="182"/>
      <c r="I83" s="182"/>
      <c r="J83" s="182"/>
      <c r="K83" s="182">
        <f t="shared" si="17"/>
        <v>0</v>
      </c>
      <c r="L83" s="183"/>
      <c r="M83" s="183"/>
      <c r="N83" s="183"/>
      <c r="O83" s="183"/>
      <c r="P83" s="183">
        <f t="shared" si="16"/>
        <v>0</v>
      </c>
      <c r="Q83" s="184"/>
      <c r="R83" s="184"/>
      <c r="S83" s="184"/>
      <c r="T83" s="184"/>
      <c r="U83" s="184">
        <f t="shared" si="18"/>
        <v>0</v>
      </c>
      <c r="V83" s="183"/>
      <c r="W83" s="183"/>
      <c r="X83" s="183"/>
      <c r="Y83" s="183"/>
      <c r="Z83" s="183">
        <f t="shared" si="20"/>
        <v>0</v>
      </c>
      <c r="AA83" s="185"/>
      <c r="AB83" s="185"/>
      <c r="AC83" s="185"/>
      <c r="AD83" s="185"/>
      <c r="AE83" s="185">
        <f t="shared" si="21"/>
        <v>0</v>
      </c>
      <c r="AF83" s="183"/>
      <c r="AG83" s="183"/>
      <c r="AH83" s="183"/>
      <c r="AI83" s="183"/>
      <c r="AJ83" s="183">
        <f t="shared" si="22"/>
        <v>0</v>
      </c>
      <c r="AK83" s="185"/>
      <c r="AL83" s="185"/>
      <c r="AM83" s="185"/>
      <c r="AN83" s="185"/>
      <c r="AO83" s="185">
        <f t="shared" si="19"/>
        <v>0</v>
      </c>
      <c r="AP83" s="159"/>
    </row>
    <row r="84" spans="1:42" ht="20.25">
      <c r="A84" s="158"/>
      <c r="B84" s="158"/>
      <c r="C84" s="158"/>
      <c r="D84" s="158"/>
      <c r="E84" s="158"/>
      <c r="F84" s="159"/>
      <c r="G84" s="182"/>
      <c r="H84" s="182"/>
      <c r="I84" s="182"/>
      <c r="J84" s="182"/>
      <c r="K84" s="182">
        <f t="shared" si="17"/>
        <v>0</v>
      </c>
      <c r="L84" s="183"/>
      <c r="M84" s="183"/>
      <c r="N84" s="183"/>
      <c r="O84" s="183"/>
      <c r="P84" s="183">
        <f t="shared" si="16"/>
        <v>0</v>
      </c>
      <c r="Q84" s="184"/>
      <c r="R84" s="184"/>
      <c r="S84" s="184"/>
      <c r="T84" s="184"/>
      <c r="U84" s="184">
        <f t="shared" si="18"/>
        <v>0</v>
      </c>
      <c r="V84" s="183"/>
      <c r="W84" s="183"/>
      <c r="X84" s="183"/>
      <c r="Y84" s="183"/>
      <c r="Z84" s="183">
        <f t="shared" si="20"/>
        <v>0</v>
      </c>
      <c r="AA84" s="185"/>
      <c r="AB84" s="185"/>
      <c r="AC84" s="185"/>
      <c r="AD84" s="185"/>
      <c r="AE84" s="185">
        <f t="shared" si="21"/>
        <v>0</v>
      </c>
      <c r="AF84" s="183"/>
      <c r="AG84" s="183"/>
      <c r="AH84" s="183"/>
      <c r="AI84" s="183"/>
      <c r="AJ84" s="183">
        <f t="shared" si="22"/>
        <v>0</v>
      </c>
      <c r="AK84" s="185"/>
      <c r="AL84" s="185"/>
      <c r="AM84" s="185"/>
      <c r="AN84" s="185"/>
      <c r="AO84" s="185">
        <f t="shared" si="19"/>
        <v>0</v>
      </c>
      <c r="AP84" s="159"/>
    </row>
    <row r="85" spans="1:42" ht="20.25">
      <c r="A85" s="158"/>
      <c r="B85" s="158"/>
      <c r="C85" s="158"/>
      <c r="D85" s="158"/>
      <c r="E85" s="158"/>
      <c r="F85" s="159"/>
      <c r="G85" s="182"/>
      <c r="H85" s="182"/>
      <c r="I85" s="182"/>
      <c r="J85" s="182"/>
      <c r="K85" s="182">
        <f t="shared" si="17"/>
        <v>0</v>
      </c>
      <c r="L85" s="183"/>
      <c r="M85" s="183"/>
      <c r="N85" s="183"/>
      <c r="O85" s="183"/>
      <c r="P85" s="183">
        <f t="shared" si="16"/>
        <v>0</v>
      </c>
      <c r="Q85" s="184"/>
      <c r="R85" s="184"/>
      <c r="S85" s="184"/>
      <c r="T85" s="184"/>
      <c r="U85" s="184"/>
      <c r="V85" s="183"/>
      <c r="W85" s="183"/>
      <c r="X85" s="183"/>
      <c r="Y85" s="183"/>
      <c r="Z85" s="183"/>
      <c r="AA85" s="185"/>
      <c r="AB85" s="185"/>
      <c r="AC85" s="185"/>
      <c r="AD85" s="185"/>
      <c r="AE85" s="185"/>
      <c r="AF85" s="183"/>
      <c r="AG85" s="183"/>
      <c r="AH85" s="183"/>
      <c r="AI85" s="183"/>
      <c r="AJ85" s="183"/>
      <c r="AK85" s="185"/>
      <c r="AL85" s="185"/>
      <c r="AM85" s="185"/>
      <c r="AN85" s="185"/>
      <c r="AO85" s="185"/>
      <c r="AP85" s="159"/>
    </row>
    <row r="86" spans="1:42" ht="20.25">
      <c r="A86" s="158"/>
      <c r="B86" s="158"/>
      <c r="C86" s="158"/>
      <c r="D86" s="158"/>
      <c r="E86" s="158"/>
      <c r="F86" s="159"/>
      <c r="G86" s="182"/>
      <c r="H86" s="182"/>
      <c r="I86" s="182"/>
      <c r="J86" s="182"/>
      <c r="K86" s="182">
        <f t="shared" si="17"/>
        <v>0</v>
      </c>
      <c r="L86" s="183"/>
      <c r="M86" s="183"/>
      <c r="N86" s="183"/>
      <c r="O86" s="183"/>
      <c r="P86" s="183"/>
      <c r="Q86" s="184"/>
      <c r="R86" s="184"/>
      <c r="S86" s="184"/>
      <c r="T86" s="184"/>
      <c r="U86" s="184"/>
      <c r="V86" s="183"/>
      <c r="W86" s="183"/>
      <c r="X86" s="183"/>
      <c r="Y86" s="183"/>
      <c r="Z86" s="183"/>
      <c r="AA86" s="185"/>
      <c r="AB86" s="185"/>
      <c r="AC86" s="185"/>
      <c r="AD86" s="185"/>
      <c r="AE86" s="185"/>
      <c r="AF86" s="183"/>
      <c r="AG86" s="183"/>
      <c r="AH86" s="183"/>
      <c r="AI86" s="183"/>
      <c r="AJ86" s="183"/>
      <c r="AK86" s="185"/>
      <c r="AL86" s="185"/>
      <c r="AM86" s="185"/>
      <c r="AN86" s="185"/>
      <c r="AO86" s="185"/>
      <c r="AP86" s="159"/>
    </row>
    <row r="87" spans="1:42" ht="20.25">
      <c r="A87" s="158"/>
      <c r="B87" s="158"/>
      <c r="C87" s="158"/>
      <c r="D87" s="158"/>
      <c r="E87" s="158"/>
      <c r="F87" s="159"/>
      <c r="G87" s="182"/>
      <c r="H87" s="182"/>
      <c r="I87" s="182"/>
      <c r="J87" s="182"/>
      <c r="K87" s="182">
        <f t="shared" si="17"/>
        <v>0</v>
      </c>
      <c r="L87" s="183"/>
      <c r="M87" s="183"/>
      <c r="N87" s="183"/>
      <c r="O87" s="183"/>
      <c r="P87" s="183">
        <f>L87+N87</f>
        <v>0</v>
      </c>
      <c r="Q87" s="184"/>
      <c r="R87" s="184"/>
      <c r="S87" s="184"/>
      <c r="T87" s="184"/>
      <c r="U87" s="184"/>
      <c r="V87" s="183"/>
      <c r="W87" s="183"/>
      <c r="X87" s="183"/>
      <c r="Y87" s="183"/>
      <c r="Z87" s="183"/>
      <c r="AA87" s="185"/>
      <c r="AB87" s="185"/>
      <c r="AC87" s="185"/>
      <c r="AD87" s="185"/>
      <c r="AE87" s="185"/>
      <c r="AF87" s="183"/>
      <c r="AG87" s="183"/>
      <c r="AH87" s="183"/>
      <c r="AI87" s="183"/>
      <c r="AJ87" s="183"/>
      <c r="AK87" s="185"/>
      <c r="AL87" s="185"/>
      <c r="AM87" s="185"/>
      <c r="AN87" s="185"/>
      <c r="AO87" s="185">
        <f>SUM(AK87:AM87)</f>
        <v>0</v>
      </c>
      <c r="AP87" s="159"/>
    </row>
    <row r="88" spans="1:42" ht="20.25">
      <c r="A88" s="158"/>
      <c r="B88" s="158"/>
      <c r="C88" s="158"/>
      <c r="D88" s="158"/>
      <c r="E88" s="158"/>
      <c r="F88" s="159"/>
      <c r="G88" s="182"/>
      <c r="H88" s="182"/>
      <c r="I88" s="182"/>
      <c r="J88" s="182"/>
      <c r="K88" s="182"/>
      <c r="L88" s="183"/>
      <c r="M88" s="183"/>
      <c r="N88" s="183"/>
      <c r="O88" s="183"/>
      <c r="P88" s="183">
        <f>L88+N88</f>
        <v>0</v>
      </c>
      <c r="Q88" s="184"/>
      <c r="R88" s="184"/>
      <c r="S88" s="184"/>
      <c r="T88" s="184"/>
      <c r="U88" s="184"/>
      <c r="V88" s="183"/>
      <c r="W88" s="183"/>
      <c r="X88" s="183"/>
      <c r="Y88" s="183"/>
      <c r="Z88" s="183"/>
      <c r="AA88" s="185"/>
      <c r="AB88" s="185"/>
      <c r="AC88" s="185"/>
      <c r="AD88" s="185"/>
      <c r="AE88" s="185"/>
      <c r="AF88" s="183"/>
      <c r="AG88" s="183"/>
      <c r="AH88" s="183"/>
      <c r="AI88" s="183"/>
      <c r="AJ88" s="183"/>
      <c r="AK88" s="185"/>
      <c r="AL88" s="185"/>
      <c r="AM88" s="185"/>
      <c r="AN88" s="185"/>
      <c r="AO88" s="159"/>
      <c r="AP88" s="159"/>
    </row>
    <row r="89" spans="1:42" ht="20.25">
      <c r="A89" s="175" t="s">
        <v>475</v>
      </c>
      <c r="B89" s="158"/>
      <c r="C89" s="158"/>
      <c r="D89" s="158"/>
      <c r="E89" s="158"/>
      <c r="F89" s="159"/>
      <c r="G89" s="265" t="s">
        <v>484</v>
      </c>
      <c r="H89" s="265"/>
      <c r="I89" s="265"/>
      <c r="J89" s="265"/>
      <c r="K89" s="265"/>
      <c r="L89" s="266" t="s">
        <v>485</v>
      </c>
      <c r="M89" s="266"/>
      <c r="N89" s="266"/>
      <c r="O89" s="266"/>
      <c r="P89" s="266"/>
      <c r="Q89" s="267" t="s">
        <v>486</v>
      </c>
      <c r="R89" s="268"/>
      <c r="S89" s="268"/>
      <c r="T89" s="268"/>
      <c r="U89" s="269"/>
      <c r="V89" s="266" t="s">
        <v>487</v>
      </c>
      <c r="W89" s="266"/>
      <c r="X89" s="266"/>
      <c r="Y89" s="266"/>
      <c r="Z89" s="266"/>
      <c r="AA89" s="270" t="s">
        <v>488</v>
      </c>
      <c r="AB89" s="270"/>
      <c r="AC89" s="270"/>
      <c r="AD89" s="270"/>
      <c r="AE89" s="270"/>
      <c r="AF89" s="271" t="s">
        <v>489</v>
      </c>
      <c r="AG89" s="271"/>
      <c r="AH89" s="271"/>
      <c r="AI89" s="271"/>
      <c r="AJ89" s="271"/>
      <c r="AK89" s="263" t="s">
        <v>490</v>
      </c>
      <c r="AL89" s="263"/>
      <c r="AM89" s="263"/>
      <c r="AN89" s="263"/>
      <c r="AO89" s="263"/>
      <c r="AP89" s="159"/>
    </row>
    <row r="90" spans="1:42" ht="20.25">
      <c r="A90" s="158" t="s">
        <v>491</v>
      </c>
      <c r="B90" s="158" t="s">
        <v>492</v>
      </c>
      <c r="C90" s="158" t="s">
        <v>27</v>
      </c>
      <c r="D90" s="158"/>
      <c r="E90" s="158"/>
      <c r="F90" s="159"/>
      <c r="G90" s="176" t="s">
        <v>491</v>
      </c>
      <c r="H90" s="176" t="s">
        <v>493</v>
      </c>
      <c r="I90" s="176" t="s">
        <v>492</v>
      </c>
      <c r="J90" s="176" t="s">
        <v>494</v>
      </c>
      <c r="K90" s="176" t="s">
        <v>27</v>
      </c>
      <c r="L90" s="177" t="s">
        <v>491</v>
      </c>
      <c r="M90" s="176" t="s">
        <v>493</v>
      </c>
      <c r="N90" s="177" t="s">
        <v>492</v>
      </c>
      <c r="O90" s="176" t="s">
        <v>494</v>
      </c>
      <c r="P90" s="177" t="s">
        <v>27</v>
      </c>
      <c r="Q90" s="178" t="s">
        <v>491</v>
      </c>
      <c r="R90" s="176" t="s">
        <v>493</v>
      </c>
      <c r="S90" s="178" t="s">
        <v>492</v>
      </c>
      <c r="T90" s="176" t="s">
        <v>494</v>
      </c>
      <c r="U90" s="178" t="s">
        <v>27</v>
      </c>
      <c r="V90" s="177" t="s">
        <v>491</v>
      </c>
      <c r="W90" s="176" t="s">
        <v>493</v>
      </c>
      <c r="X90" s="177" t="s">
        <v>492</v>
      </c>
      <c r="Y90" s="176" t="s">
        <v>494</v>
      </c>
      <c r="Z90" s="177" t="s">
        <v>27</v>
      </c>
      <c r="AA90" s="179" t="s">
        <v>491</v>
      </c>
      <c r="AB90" s="176" t="s">
        <v>493</v>
      </c>
      <c r="AC90" s="179" t="s">
        <v>492</v>
      </c>
      <c r="AD90" s="176" t="s">
        <v>494</v>
      </c>
      <c r="AE90" s="179" t="s">
        <v>27</v>
      </c>
      <c r="AF90" s="180" t="s">
        <v>491</v>
      </c>
      <c r="AG90" s="176" t="s">
        <v>493</v>
      </c>
      <c r="AH90" s="180" t="s">
        <v>492</v>
      </c>
      <c r="AI90" s="176" t="s">
        <v>494</v>
      </c>
      <c r="AJ90" s="180" t="s">
        <v>27</v>
      </c>
      <c r="AK90" s="181" t="s">
        <v>491</v>
      </c>
      <c r="AL90" s="176" t="s">
        <v>493</v>
      </c>
      <c r="AM90" s="181" t="s">
        <v>492</v>
      </c>
      <c r="AN90" s="176" t="s">
        <v>494</v>
      </c>
      <c r="AO90" s="181" t="s">
        <v>27</v>
      </c>
      <c r="AP90" s="159"/>
    </row>
    <row r="91" spans="1:42" ht="20.25">
      <c r="A91" s="158">
        <f>G91</f>
        <v>556</v>
      </c>
      <c r="B91" s="158">
        <f>I91</f>
        <v>275</v>
      </c>
      <c r="C91" s="158">
        <f>SUM(A91:B91)</f>
        <v>831</v>
      </c>
      <c r="D91" s="158" t="s">
        <v>495</v>
      </c>
      <c r="E91" s="158">
        <f>SUM(G91,L91,Q91,V91,AA91,AF91,AK91)</f>
        <v>1311</v>
      </c>
      <c r="F91" s="159"/>
      <c r="G91" s="176">
        <f>SUM(G92:G114)</f>
        <v>556</v>
      </c>
      <c r="H91" s="176">
        <f>SUM(H92:H116)</f>
        <v>0</v>
      </c>
      <c r="I91" s="176">
        <f>SUM(I92:I116)</f>
        <v>275</v>
      </c>
      <c r="J91" s="176">
        <f>SUM(J92:J116)</f>
        <v>0</v>
      </c>
      <c r="K91" s="176">
        <f>SUM(K92:K116)</f>
        <v>831</v>
      </c>
      <c r="L91" s="177">
        <f>SUM(L92:L115)</f>
        <v>520</v>
      </c>
      <c r="M91" s="177">
        <f>SUM(M92:M116)</f>
        <v>0</v>
      </c>
      <c r="N91" s="177">
        <f>SUM(N92:N115)</f>
        <v>290</v>
      </c>
      <c r="O91" s="177">
        <f>SUM(O92:O116)</f>
        <v>0</v>
      </c>
      <c r="P91" s="177">
        <f>SUM(P92:P115)</f>
        <v>810</v>
      </c>
      <c r="Q91" s="178">
        <f aca="true" t="shared" si="23" ref="Q91:AD91">SUM(Q92:Q116)</f>
        <v>40</v>
      </c>
      <c r="R91" s="178">
        <f t="shared" si="23"/>
        <v>0</v>
      </c>
      <c r="S91" s="178">
        <f t="shared" si="23"/>
        <v>0</v>
      </c>
      <c r="T91" s="178">
        <f t="shared" si="23"/>
        <v>0</v>
      </c>
      <c r="U91" s="178">
        <f t="shared" si="23"/>
        <v>40</v>
      </c>
      <c r="V91" s="177">
        <f t="shared" si="23"/>
        <v>80</v>
      </c>
      <c r="W91" s="177">
        <f t="shared" si="23"/>
        <v>0</v>
      </c>
      <c r="X91" s="177">
        <f t="shared" si="23"/>
        <v>35</v>
      </c>
      <c r="Y91" s="177">
        <f t="shared" si="23"/>
        <v>0</v>
      </c>
      <c r="Z91" s="177">
        <f t="shared" si="23"/>
        <v>115</v>
      </c>
      <c r="AA91" s="179">
        <f t="shared" si="23"/>
        <v>0</v>
      </c>
      <c r="AB91" s="179">
        <f t="shared" si="23"/>
        <v>0</v>
      </c>
      <c r="AC91" s="179">
        <f t="shared" si="23"/>
        <v>0</v>
      </c>
      <c r="AD91" s="179">
        <f t="shared" si="23"/>
        <v>0</v>
      </c>
      <c r="AE91" s="179" t="e">
        <f>#N/A</f>
        <v>#N/A</v>
      </c>
      <c r="AF91" s="180">
        <f aca="true" t="shared" si="24" ref="AF91:AO91">SUM(AF92:AF116)</f>
        <v>45</v>
      </c>
      <c r="AG91" s="180">
        <f t="shared" si="24"/>
        <v>0</v>
      </c>
      <c r="AH91" s="180">
        <f t="shared" si="24"/>
        <v>10</v>
      </c>
      <c r="AI91" s="180">
        <f t="shared" si="24"/>
        <v>0</v>
      </c>
      <c r="AJ91" s="177">
        <f t="shared" si="24"/>
        <v>55</v>
      </c>
      <c r="AK91" s="181">
        <f t="shared" si="24"/>
        <v>70</v>
      </c>
      <c r="AL91" s="181">
        <f t="shared" si="24"/>
        <v>0</v>
      </c>
      <c r="AM91" s="181">
        <f t="shared" si="24"/>
        <v>14</v>
      </c>
      <c r="AN91" s="181">
        <f t="shared" si="24"/>
        <v>0</v>
      </c>
      <c r="AO91" s="181">
        <f t="shared" si="24"/>
        <v>84</v>
      </c>
      <c r="AP91" s="159"/>
    </row>
    <row r="92" spans="1:42" ht="20.25">
      <c r="A92" s="158">
        <f>L91</f>
        <v>520</v>
      </c>
      <c r="B92" s="158">
        <f>N91</f>
        <v>290</v>
      </c>
      <c r="C92" s="158">
        <f aca="true" t="shared" si="25" ref="C92:C97">SUM(A92:B92)</f>
        <v>810</v>
      </c>
      <c r="D92" s="158" t="s">
        <v>496</v>
      </c>
      <c r="E92" s="158">
        <f>SUM(I91,N91,S91,X91,AC91,AH91,AM91)</f>
        <v>624</v>
      </c>
      <c r="F92" s="159"/>
      <c r="G92" s="182">
        <v>137</v>
      </c>
      <c r="H92" s="182"/>
      <c r="I92" s="182">
        <v>68</v>
      </c>
      <c r="J92" s="182"/>
      <c r="K92" s="182">
        <f>SUM(G92:J92)</f>
        <v>205</v>
      </c>
      <c r="L92" s="183">
        <v>72</v>
      </c>
      <c r="M92" s="183"/>
      <c r="N92" s="183">
        <v>30</v>
      </c>
      <c r="O92" s="183"/>
      <c r="P92" s="183">
        <f>SUM(L92:O92)</f>
        <v>102</v>
      </c>
      <c r="Q92" s="184">
        <v>7</v>
      </c>
      <c r="R92" s="184"/>
      <c r="S92" s="184">
        <v>0</v>
      </c>
      <c r="T92" s="184"/>
      <c r="U92" s="184">
        <f>SUM(Q92:T92)</f>
        <v>7</v>
      </c>
      <c r="V92" s="183">
        <v>37</v>
      </c>
      <c r="W92" s="183"/>
      <c r="X92" s="183">
        <v>18</v>
      </c>
      <c r="Y92" s="183"/>
      <c r="Z92" s="183">
        <f>SUM(V92:Y92)</f>
        <v>55</v>
      </c>
      <c r="AA92" s="185"/>
      <c r="AB92" s="185"/>
      <c r="AC92" s="185"/>
      <c r="AD92" s="185"/>
      <c r="AE92" s="185">
        <f>SUM(AA92:AD92)</f>
        <v>0</v>
      </c>
      <c r="AF92" s="183">
        <v>3</v>
      </c>
      <c r="AG92" s="183"/>
      <c r="AH92" s="183">
        <v>0</v>
      </c>
      <c r="AI92" s="183"/>
      <c r="AJ92" s="183">
        <f>SUM(AF92:AI92)</f>
        <v>3</v>
      </c>
      <c r="AK92" s="185">
        <v>54</v>
      </c>
      <c r="AL92" s="185"/>
      <c r="AM92" s="185">
        <v>12</v>
      </c>
      <c r="AN92" s="185"/>
      <c r="AO92" s="185">
        <f>SUM(AK92:AN92)</f>
        <v>66</v>
      </c>
      <c r="AP92" s="159"/>
    </row>
    <row r="93" spans="1:42" ht="20.25">
      <c r="A93" s="158">
        <f>Q91</f>
        <v>40</v>
      </c>
      <c r="B93" s="158">
        <f>S91</f>
        <v>0</v>
      </c>
      <c r="C93" s="158">
        <f t="shared" si="25"/>
        <v>40</v>
      </c>
      <c r="D93" s="158" t="s">
        <v>497</v>
      </c>
      <c r="E93" s="158">
        <f>J91+O91+T91+Y91+AD91+AI91+AN91</f>
        <v>0</v>
      </c>
      <c r="F93" s="159"/>
      <c r="G93" s="182">
        <v>137</v>
      </c>
      <c r="H93" s="182"/>
      <c r="I93" s="182">
        <v>68</v>
      </c>
      <c r="J93" s="182"/>
      <c r="K93" s="182">
        <f aca="true" t="shared" si="26" ref="K93:K114">SUM(G93:J93)</f>
        <v>205</v>
      </c>
      <c r="L93" s="183">
        <v>54</v>
      </c>
      <c r="M93" s="183"/>
      <c r="N93" s="183">
        <v>24</v>
      </c>
      <c r="O93" s="183"/>
      <c r="P93" s="183">
        <f aca="true" t="shared" si="27" ref="P93:P115">SUM(L93:O93)</f>
        <v>78</v>
      </c>
      <c r="Q93" s="184">
        <v>7</v>
      </c>
      <c r="R93" s="184"/>
      <c r="S93" s="184">
        <v>0</v>
      </c>
      <c r="T93" s="184"/>
      <c r="U93" s="184">
        <f aca="true" t="shared" si="28" ref="U93:U114">SUM(Q93:T93)</f>
        <v>7</v>
      </c>
      <c r="V93" s="183">
        <v>41</v>
      </c>
      <c r="W93" s="183"/>
      <c r="X93" s="183">
        <v>17</v>
      </c>
      <c r="Y93" s="183"/>
      <c r="Z93" s="183">
        <f aca="true" t="shared" si="29" ref="Z93:Z114">SUM(V93:Y93)</f>
        <v>58</v>
      </c>
      <c r="AA93" s="185"/>
      <c r="AB93" s="185"/>
      <c r="AC93" s="185"/>
      <c r="AD93" s="185"/>
      <c r="AE93" s="185">
        <f aca="true" t="shared" si="30" ref="AE93:AE114">SUM(AA93:AD93)</f>
        <v>0</v>
      </c>
      <c r="AF93" s="183">
        <v>22</v>
      </c>
      <c r="AG93" s="183"/>
      <c r="AH93" s="183">
        <v>6</v>
      </c>
      <c r="AI93" s="183"/>
      <c r="AJ93" s="183">
        <f aca="true" t="shared" si="31" ref="AJ93:AJ114">SUM(AF93:AI93)</f>
        <v>28</v>
      </c>
      <c r="AK93" s="185">
        <v>12</v>
      </c>
      <c r="AL93" s="185"/>
      <c r="AM93" s="185">
        <v>2</v>
      </c>
      <c r="AN93" s="185"/>
      <c r="AO93" s="185">
        <f aca="true" t="shared" si="32" ref="AO93:AO114">SUM(AK93:AN93)</f>
        <v>14</v>
      </c>
      <c r="AP93" s="159"/>
    </row>
    <row r="94" spans="1:42" ht="20.25">
      <c r="A94" s="158">
        <f>V91</f>
        <v>80</v>
      </c>
      <c r="B94" s="158">
        <f>X91</f>
        <v>35</v>
      </c>
      <c r="C94" s="158">
        <f t="shared" si="25"/>
        <v>115</v>
      </c>
      <c r="D94" s="158" t="s">
        <v>498</v>
      </c>
      <c r="E94" s="158">
        <f>H91+M91+R91+W91+AB91+AG91+AL91</f>
        <v>0</v>
      </c>
      <c r="F94" s="159"/>
      <c r="G94" s="182">
        <v>137</v>
      </c>
      <c r="H94" s="182"/>
      <c r="I94" s="182">
        <v>68</v>
      </c>
      <c r="J94" s="182"/>
      <c r="K94" s="182">
        <f t="shared" si="26"/>
        <v>205</v>
      </c>
      <c r="L94" s="183">
        <v>63</v>
      </c>
      <c r="M94" s="183"/>
      <c r="N94" s="183">
        <v>25</v>
      </c>
      <c r="O94" s="183"/>
      <c r="P94" s="183">
        <f t="shared" si="27"/>
        <v>88</v>
      </c>
      <c r="Q94" s="184">
        <v>7</v>
      </c>
      <c r="R94" s="184"/>
      <c r="S94" s="184">
        <v>0</v>
      </c>
      <c r="T94" s="184"/>
      <c r="U94" s="184">
        <f t="shared" si="28"/>
        <v>7</v>
      </c>
      <c r="V94" s="183">
        <v>2</v>
      </c>
      <c r="W94" s="183"/>
      <c r="X94" s="183">
        <v>0</v>
      </c>
      <c r="Y94" s="183"/>
      <c r="Z94" s="183">
        <f t="shared" si="29"/>
        <v>2</v>
      </c>
      <c r="AA94" s="185"/>
      <c r="AB94" s="185"/>
      <c r="AC94" s="185"/>
      <c r="AD94" s="185"/>
      <c r="AE94" s="185">
        <f t="shared" si="30"/>
        <v>0</v>
      </c>
      <c r="AF94" s="183">
        <v>19</v>
      </c>
      <c r="AG94" s="183"/>
      <c r="AH94" s="183">
        <v>4</v>
      </c>
      <c r="AI94" s="183"/>
      <c r="AJ94" s="183">
        <f t="shared" si="31"/>
        <v>23</v>
      </c>
      <c r="AK94" s="185">
        <v>4</v>
      </c>
      <c r="AL94" s="185"/>
      <c r="AM94" s="185"/>
      <c r="AN94" s="185"/>
      <c r="AO94" s="185">
        <f t="shared" si="32"/>
        <v>4</v>
      </c>
      <c r="AP94" s="159"/>
    </row>
    <row r="95" spans="1:42" ht="20.25">
      <c r="A95" s="158">
        <f>AA91</f>
        <v>0</v>
      </c>
      <c r="B95" s="158">
        <f>X92</f>
        <v>18</v>
      </c>
      <c r="C95" s="158">
        <f t="shared" si="25"/>
        <v>18</v>
      </c>
      <c r="D95" s="158"/>
      <c r="E95" s="158"/>
      <c r="F95" s="159"/>
      <c r="G95" s="182">
        <v>3</v>
      </c>
      <c r="H95" s="182"/>
      <c r="I95" s="182">
        <v>1</v>
      </c>
      <c r="J95" s="182"/>
      <c r="K95" s="182">
        <f t="shared" si="26"/>
        <v>4</v>
      </c>
      <c r="L95" s="183">
        <v>49</v>
      </c>
      <c r="M95" s="183"/>
      <c r="N95" s="183">
        <v>26</v>
      </c>
      <c r="O95" s="183"/>
      <c r="P95" s="183">
        <f t="shared" si="27"/>
        <v>75</v>
      </c>
      <c r="Q95" s="184">
        <v>15</v>
      </c>
      <c r="R95" s="184"/>
      <c r="S95" s="184">
        <v>0</v>
      </c>
      <c r="T95" s="184"/>
      <c r="U95" s="184">
        <f t="shared" si="28"/>
        <v>15</v>
      </c>
      <c r="V95" s="183"/>
      <c r="W95" s="183"/>
      <c r="X95" s="183"/>
      <c r="Y95" s="183"/>
      <c r="Z95" s="183">
        <f t="shared" si="29"/>
        <v>0</v>
      </c>
      <c r="AA95" s="185"/>
      <c r="AB95" s="185"/>
      <c r="AC95" s="185"/>
      <c r="AD95" s="185"/>
      <c r="AE95" s="185">
        <f t="shared" si="30"/>
        <v>0</v>
      </c>
      <c r="AF95" s="183">
        <v>1</v>
      </c>
      <c r="AG95" s="183"/>
      <c r="AH95" s="183">
        <v>0</v>
      </c>
      <c r="AI95" s="183"/>
      <c r="AJ95" s="183">
        <f t="shared" si="31"/>
        <v>1</v>
      </c>
      <c r="AK95" s="185"/>
      <c r="AL95" s="185"/>
      <c r="AM95" s="185"/>
      <c r="AN95" s="185"/>
      <c r="AO95" s="185">
        <f t="shared" si="32"/>
        <v>0</v>
      </c>
      <c r="AP95" s="159"/>
    </row>
    <row r="96" spans="1:42" ht="20.25">
      <c r="A96" s="158">
        <f>AF91</f>
        <v>45</v>
      </c>
      <c r="B96" s="158">
        <f>AH91</f>
        <v>10</v>
      </c>
      <c r="C96" s="158">
        <f t="shared" si="25"/>
        <v>55</v>
      </c>
      <c r="D96" s="158"/>
      <c r="E96" s="158"/>
      <c r="F96" s="159"/>
      <c r="G96" s="182">
        <v>137</v>
      </c>
      <c r="H96" s="182"/>
      <c r="I96" s="182">
        <v>68</v>
      </c>
      <c r="J96" s="182"/>
      <c r="K96" s="182">
        <f t="shared" si="26"/>
        <v>205</v>
      </c>
      <c r="L96" s="183">
        <v>5</v>
      </c>
      <c r="M96" s="183"/>
      <c r="N96" s="183">
        <v>3</v>
      </c>
      <c r="O96" s="183"/>
      <c r="P96" s="183">
        <f t="shared" si="27"/>
        <v>8</v>
      </c>
      <c r="Q96" s="184">
        <v>4</v>
      </c>
      <c r="R96" s="184"/>
      <c r="S96" s="184">
        <v>0</v>
      </c>
      <c r="T96" s="184"/>
      <c r="U96" s="184">
        <f t="shared" si="28"/>
        <v>4</v>
      </c>
      <c r="V96" s="183"/>
      <c r="W96" s="183"/>
      <c r="X96" s="183"/>
      <c r="Y96" s="183"/>
      <c r="Z96" s="183">
        <f t="shared" si="29"/>
        <v>0</v>
      </c>
      <c r="AA96" s="185"/>
      <c r="AB96" s="185"/>
      <c r="AC96" s="185"/>
      <c r="AD96" s="185"/>
      <c r="AE96" s="185">
        <f t="shared" si="30"/>
        <v>0</v>
      </c>
      <c r="AF96" s="183"/>
      <c r="AG96" s="183"/>
      <c r="AH96" s="183"/>
      <c r="AI96" s="183"/>
      <c r="AJ96" s="183">
        <f t="shared" si="31"/>
        <v>0</v>
      </c>
      <c r="AK96" s="185"/>
      <c r="AL96" s="185"/>
      <c r="AM96" s="185"/>
      <c r="AN96" s="185"/>
      <c r="AO96" s="185">
        <f t="shared" si="32"/>
        <v>0</v>
      </c>
      <c r="AP96" s="159"/>
    </row>
    <row r="97" spans="1:42" ht="20.25">
      <c r="A97" s="158">
        <f>AK91</f>
        <v>70</v>
      </c>
      <c r="B97" s="158">
        <f>AM91</f>
        <v>14</v>
      </c>
      <c r="C97" s="158">
        <f t="shared" si="25"/>
        <v>84</v>
      </c>
      <c r="D97" s="158" t="s">
        <v>27</v>
      </c>
      <c r="E97" s="158">
        <f>SUM(E91:E94)</f>
        <v>1935</v>
      </c>
      <c r="F97" s="159"/>
      <c r="G97" s="182">
        <v>0</v>
      </c>
      <c r="H97" s="182"/>
      <c r="I97" s="182">
        <v>1</v>
      </c>
      <c r="J97" s="182"/>
      <c r="K97" s="182">
        <f t="shared" si="26"/>
        <v>1</v>
      </c>
      <c r="L97" s="183">
        <v>12</v>
      </c>
      <c r="M97" s="183"/>
      <c r="N97" s="183">
        <v>6</v>
      </c>
      <c r="O97" s="183"/>
      <c r="P97" s="183">
        <f t="shared" si="27"/>
        <v>18</v>
      </c>
      <c r="Q97" s="184"/>
      <c r="R97" s="184"/>
      <c r="S97" s="184">
        <v>0</v>
      </c>
      <c r="T97" s="184"/>
      <c r="U97" s="184">
        <f t="shared" si="28"/>
        <v>0</v>
      </c>
      <c r="V97" s="183"/>
      <c r="W97" s="183"/>
      <c r="X97" s="183"/>
      <c r="Y97" s="183"/>
      <c r="Z97" s="183">
        <f t="shared" si="29"/>
        <v>0</v>
      </c>
      <c r="AA97" s="185"/>
      <c r="AB97" s="185"/>
      <c r="AC97" s="185"/>
      <c r="AD97" s="185"/>
      <c r="AE97" s="185">
        <f t="shared" si="30"/>
        <v>0</v>
      </c>
      <c r="AF97" s="183"/>
      <c r="AG97" s="183"/>
      <c r="AH97" s="183"/>
      <c r="AI97" s="183"/>
      <c r="AJ97" s="183">
        <f t="shared" si="31"/>
        <v>0</v>
      </c>
      <c r="AK97" s="185"/>
      <c r="AL97" s="185"/>
      <c r="AM97" s="185"/>
      <c r="AN97" s="185"/>
      <c r="AO97" s="185">
        <f t="shared" si="32"/>
        <v>0</v>
      </c>
      <c r="AP97" s="159"/>
    </row>
    <row r="98" spans="1:42" ht="20.25">
      <c r="A98" s="158">
        <f>SUM(A91:A97)</f>
        <v>1311</v>
      </c>
      <c r="B98" s="158">
        <f>SUM(B91:B97)</f>
        <v>642</v>
      </c>
      <c r="C98" s="158">
        <f>SUM(C91:C97)</f>
        <v>1953</v>
      </c>
      <c r="D98" s="158"/>
      <c r="E98" s="158"/>
      <c r="F98" s="159"/>
      <c r="G98" s="182">
        <v>5</v>
      </c>
      <c r="H98" s="182"/>
      <c r="I98" s="182">
        <v>1</v>
      </c>
      <c r="J98" s="182"/>
      <c r="K98" s="182">
        <f t="shared" si="26"/>
        <v>6</v>
      </c>
      <c r="L98" s="183">
        <v>49</v>
      </c>
      <c r="M98" s="183"/>
      <c r="N98" s="183">
        <v>27</v>
      </c>
      <c r="O98" s="183"/>
      <c r="P98" s="183">
        <f t="shared" si="27"/>
        <v>76</v>
      </c>
      <c r="Q98" s="184"/>
      <c r="R98" s="184"/>
      <c r="S98" s="184">
        <v>0</v>
      </c>
      <c r="T98" s="184"/>
      <c r="U98" s="184">
        <f t="shared" si="28"/>
        <v>0</v>
      </c>
      <c r="V98" s="183"/>
      <c r="W98" s="183"/>
      <c r="X98" s="183"/>
      <c r="Y98" s="183"/>
      <c r="Z98" s="183">
        <f t="shared" si="29"/>
        <v>0</v>
      </c>
      <c r="AA98" s="185"/>
      <c r="AB98" s="185"/>
      <c r="AC98" s="185"/>
      <c r="AD98" s="185"/>
      <c r="AE98" s="185">
        <f t="shared" si="30"/>
        <v>0</v>
      </c>
      <c r="AF98" s="183"/>
      <c r="AG98" s="183"/>
      <c r="AH98" s="183"/>
      <c r="AI98" s="183"/>
      <c r="AJ98" s="183">
        <f t="shared" si="31"/>
        <v>0</v>
      </c>
      <c r="AK98" s="185"/>
      <c r="AL98" s="185"/>
      <c r="AM98" s="185"/>
      <c r="AN98" s="185"/>
      <c r="AO98" s="185">
        <f t="shared" si="32"/>
        <v>0</v>
      </c>
      <c r="AP98" s="159"/>
    </row>
    <row r="99" spans="1:42" ht="20.25">
      <c r="A99" s="158"/>
      <c r="B99" s="158"/>
      <c r="C99" s="158"/>
      <c r="D99" s="158"/>
      <c r="E99" s="158"/>
      <c r="F99" s="159"/>
      <c r="G99" s="182"/>
      <c r="H99" s="182"/>
      <c r="I99" s="182"/>
      <c r="J99" s="182"/>
      <c r="K99" s="182">
        <f t="shared" si="26"/>
        <v>0</v>
      </c>
      <c r="L99" s="183">
        <v>50</v>
      </c>
      <c r="M99" s="183"/>
      <c r="N99" s="183">
        <v>34</v>
      </c>
      <c r="O99" s="183"/>
      <c r="P99" s="183">
        <f t="shared" si="27"/>
        <v>84</v>
      </c>
      <c r="Q99" s="184"/>
      <c r="R99" s="184"/>
      <c r="S99" s="184">
        <v>0</v>
      </c>
      <c r="T99" s="184"/>
      <c r="U99" s="184">
        <f t="shared" si="28"/>
        <v>0</v>
      </c>
      <c r="V99" s="183"/>
      <c r="W99" s="183"/>
      <c r="X99" s="183"/>
      <c r="Y99" s="183"/>
      <c r="Z99" s="183">
        <f t="shared" si="29"/>
        <v>0</v>
      </c>
      <c r="AA99" s="185"/>
      <c r="AB99" s="185"/>
      <c r="AC99" s="185"/>
      <c r="AD99" s="185"/>
      <c r="AE99" s="185">
        <f t="shared" si="30"/>
        <v>0</v>
      </c>
      <c r="AF99" s="183"/>
      <c r="AG99" s="183"/>
      <c r="AH99" s="183"/>
      <c r="AI99" s="183"/>
      <c r="AJ99" s="183">
        <f t="shared" si="31"/>
        <v>0</v>
      </c>
      <c r="AK99" s="185"/>
      <c r="AL99" s="185"/>
      <c r="AM99" s="185"/>
      <c r="AN99" s="185"/>
      <c r="AO99" s="185">
        <f t="shared" si="32"/>
        <v>0</v>
      </c>
      <c r="AP99" s="159"/>
    </row>
    <row r="100" spans="1:42" ht="20.25">
      <c r="A100" s="158"/>
      <c r="B100" s="158"/>
      <c r="C100" s="158" t="b">
        <f>C98=E97</f>
        <v>0</v>
      </c>
      <c r="D100" s="158"/>
      <c r="E100" s="158"/>
      <c r="F100" s="159"/>
      <c r="G100" s="182"/>
      <c r="H100" s="182"/>
      <c r="I100" s="182"/>
      <c r="J100" s="182"/>
      <c r="K100" s="182">
        <f t="shared" si="26"/>
        <v>0</v>
      </c>
      <c r="L100" s="183">
        <v>50</v>
      </c>
      <c r="M100" s="183"/>
      <c r="N100" s="183">
        <v>34</v>
      </c>
      <c r="O100" s="183"/>
      <c r="P100" s="183">
        <f t="shared" si="27"/>
        <v>84</v>
      </c>
      <c r="Q100" s="184"/>
      <c r="R100" s="184"/>
      <c r="S100" s="184">
        <v>0</v>
      </c>
      <c r="T100" s="184"/>
      <c r="U100" s="184">
        <f t="shared" si="28"/>
        <v>0</v>
      </c>
      <c r="V100" s="183"/>
      <c r="W100" s="183"/>
      <c r="X100" s="183"/>
      <c r="Y100" s="183"/>
      <c r="Z100" s="183">
        <f t="shared" si="29"/>
        <v>0</v>
      </c>
      <c r="AA100" s="185"/>
      <c r="AB100" s="185"/>
      <c r="AC100" s="185"/>
      <c r="AD100" s="185"/>
      <c r="AE100" s="185">
        <f t="shared" si="30"/>
        <v>0</v>
      </c>
      <c r="AF100" s="183"/>
      <c r="AG100" s="183"/>
      <c r="AH100" s="183"/>
      <c r="AI100" s="183"/>
      <c r="AJ100" s="183">
        <f t="shared" si="31"/>
        <v>0</v>
      </c>
      <c r="AK100" s="185"/>
      <c r="AL100" s="185"/>
      <c r="AM100" s="185"/>
      <c r="AN100" s="185"/>
      <c r="AO100" s="185">
        <f t="shared" si="32"/>
        <v>0</v>
      </c>
      <c r="AP100" s="159"/>
    </row>
    <row r="101" spans="1:42" ht="20.25">
      <c r="A101" s="158"/>
      <c r="B101" s="158"/>
      <c r="C101" s="158"/>
      <c r="D101" s="158"/>
      <c r="E101" s="158"/>
      <c r="F101" s="159"/>
      <c r="G101" s="182"/>
      <c r="H101" s="182"/>
      <c r="I101" s="182"/>
      <c r="J101" s="182"/>
      <c r="K101" s="182">
        <f t="shared" si="26"/>
        <v>0</v>
      </c>
      <c r="L101" s="183">
        <v>21</v>
      </c>
      <c r="M101" s="183"/>
      <c r="N101" s="183">
        <v>16</v>
      </c>
      <c r="O101" s="183"/>
      <c r="P101" s="183">
        <f t="shared" si="27"/>
        <v>37</v>
      </c>
      <c r="Q101" s="184"/>
      <c r="R101" s="184"/>
      <c r="S101" s="184">
        <v>0</v>
      </c>
      <c r="T101" s="184"/>
      <c r="U101" s="184">
        <f t="shared" si="28"/>
        <v>0</v>
      </c>
      <c r="V101" s="183"/>
      <c r="W101" s="183"/>
      <c r="X101" s="183"/>
      <c r="Y101" s="183"/>
      <c r="Z101" s="183">
        <f t="shared" si="29"/>
        <v>0</v>
      </c>
      <c r="AA101" s="185"/>
      <c r="AB101" s="185"/>
      <c r="AC101" s="185"/>
      <c r="AD101" s="185"/>
      <c r="AE101" s="185">
        <f t="shared" si="30"/>
        <v>0</v>
      </c>
      <c r="AF101" s="183"/>
      <c r="AG101" s="183"/>
      <c r="AH101" s="183"/>
      <c r="AI101" s="183"/>
      <c r="AJ101" s="183">
        <f t="shared" si="31"/>
        <v>0</v>
      </c>
      <c r="AK101" s="185"/>
      <c r="AL101" s="185"/>
      <c r="AM101" s="185"/>
      <c r="AN101" s="185"/>
      <c r="AO101" s="185">
        <f t="shared" si="32"/>
        <v>0</v>
      </c>
      <c r="AP101" s="159"/>
    </row>
    <row r="102" spans="1:42" ht="20.25">
      <c r="A102" s="158"/>
      <c r="B102" s="158"/>
      <c r="C102" s="158"/>
      <c r="D102" s="158"/>
      <c r="E102" s="158"/>
      <c r="F102" s="158"/>
      <c r="G102" s="182"/>
      <c r="H102" s="182"/>
      <c r="I102" s="182"/>
      <c r="J102" s="182"/>
      <c r="K102" s="182">
        <f t="shared" si="26"/>
        <v>0</v>
      </c>
      <c r="L102" s="183">
        <v>28</v>
      </c>
      <c r="M102" s="183"/>
      <c r="N102" s="183">
        <v>22</v>
      </c>
      <c r="O102" s="183"/>
      <c r="P102" s="183">
        <f t="shared" si="27"/>
        <v>50</v>
      </c>
      <c r="Q102" s="184"/>
      <c r="R102" s="184"/>
      <c r="S102" s="184">
        <v>0</v>
      </c>
      <c r="T102" s="184"/>
      <c r="U102" s="184">
        <f t="shared" si="28"/>
        <v>0</v>
      </c>
      <c r="V102" s="183"/>
      <c r="W102" s="183"/>
      <c r="X102" s="183"/>
      <c r="Y102" s="183"/>
      <c r="Z102" s="183">
        <f t="shared" si="29"/>
        <v>0</v>
      </c>
      <c r="AA102" s="185"/>
      <c r="AB102" s="185"/>
      <c r="AC102" s="185"/>
      <c r="AD102" s="185"/>
      <c r="AE102" s="185">
        <f t="shared" si="30"/>
        <v>0</v>
      </c>
      <c r="AF102" s="183"/>
      <c r="AG102" s="183"/>
      <c r="AH102" s="183"/>
      <c r="AI102" s="183"/>
      <c r="AJ102" s="183">
        <f t="shared" si="31"/>
        <v>0</v>
      </c>
      <c r="AK102" s="185"/>
      <c r="AL102" s="185"/>
      <c r="AM102" s="185"/>
      <c r="AN102" s="185"/>
      <c r="AO102" s="185">
        <f t="shared" si="32"/>
        <v>0</v>
      </c>
      <c r="AP102" s="159"/>
    </row>
    <row r="103" spans="1:42" ht="20.25">
      <c r="A103" s="158"/>
      <c r="B103" s="158"/>
      <c r="C103" s="158"/>
      <c r="D103" s="158"/>
      <c r="E103" s="158"/>
      <c r="F103" s="158"/>
      <c r="G103" s="182"/>
      <c r="H103" s="182"/>
      <c r="I103" s="182"/>
      <c r="J103" s="182"/>
      <c r="K103" s="182">
        <f t="shared" si="26"/>
        <v>0</v>
      </c>
      <c r="L103" s="183">
        <v>28</v>
      </c>
      <c r="M103" s="183"/>
      <c r="N103" s="183">
        <v>22</v>
      </c>
      <c r="O103" s="183"/>
      <c r="P103" s="183">
        <f t="shared" si="27"/>
        <v>50</v>
      </c>
      <c r="Q103" s="184"/>
      <c r="R103" s="184"/>
      <c r="S103" s="184">
        <v>0</v>
      </c>
      <c r="T103" s="184"/>
      <c r="U103" s="184">
        <f t="shared" si="28"/>
        <v>0</v>
      </c>
      <c r="V103" s="183"/>
      <c r="W103" s="183"/>
      <c r="X103" s="183"/>
      <c r="Y103" s="183"/>
      <c r="Z103" s="183">
        <f t="shared" si="29"/>
        <v>0</v>
      </c>
      <c r="AA103" s="185"/>
      <c r="AB103" s="185"/>
      <c r="AC103" s="185"/>
      <c r="AD103" s="185"/>
      <c r="AE103" s="185">
        <f t="shared" si="30"/>
        <v>0</v>
      </c>
      <c r="AF103" s="183"/>
      <c r="AG103" s="183"/>
      <c r="AH103" s="183"/>
      <c r="AI103" s="183"/>
      <c r="AJ103" s="183">
        <f t="shared" si="31"/>
        <v>0</v>
      </c>
      <c r="AK103" s="185"/>
      <c r="AL103" s="185"/>
      <c r="AM103" s="185"/>
      <c r="AN103" s="185"/>
      <c r="AO103" s="185">
        <f t="shared" si="32"/>
        <v>0</v>
      </c>
      <c r="AP103" s="159"/>
    </row>
    <row r="104" spans="1:42" ht="20.25">
      <c r="A104" s="158"/>
      <c r="B104" s="158"/>
      <c r="C104" s="158"/>
      <c r="D104" s="158"/>
      <c r="E104" s="158"/>
      <c r="F104" s="158"/>
      <c r="G104" s="182"/>
      <c r="H104" s="182"/>
      <c r="I104" s="182"/>
      <c r="J104" s="182"/>
      <c r="K104" s="182">
        <f t="shared" si="26"/>
        <v>0</v>
      </c>
      <c r="L104" s="183">
        <v>14</v>
      </c>
      <c r="M104" s="183"/>
      <c r="N104" s="183">
        <v>10</v>
      </c>
      <c r="O104" s="183"/>
      <c r="P104" s="183">
        <f t="shared" si="27"/>
        <v>24</v>
      </c>
      <c r="Q104" s="184"/>
      <c r="R104" s="184"/>
      <c r="S104" s="184">
        <v>0</v>
      </c>
      <c r="T104" s="184"/>
      <c r="U104" s="184">
        <f t="shared" si="28"/>
        <v>0</v>
      </c>
      <c r="V104" s="183"/>
      <c r="W104" s="183"/>
      <c r="X104" s="183"/>
      <c r="Y104" s="183"/>
      <c r="Z104" s="183">
        <f t="shared" si="29"/>
        <v>0</v>
      </c>
      <c r="AA104" s="185"/>
      <c r="AB104" s="185"/>
      <c r="AC104" s="185"/>
      <c r="AD104" s="185"/>
      <c r="AE104" s="185">
        <f t="shared" si="30"/>
        <v>0</v>
      </c>
      <c r="AF104" s="183"/>
      <c r="AG104" s="183"/>
      <c r="AH104" s="183"/>
      <c r="AI104" s="183"/>
      <c r="AJ104" s="183">
        <f t="shared" si="31"/>
        <v>0</v>
      </c>
      <c r="AK104" s="185"/>
      <c r="AL104" s="185"/>
      <c r="AM104" s="185"/>
      <c r="AN104" s="185"/>
      <c r="AO104" s="185">
        <f t="shared" si="32"/>
        <v>0</v>
      </c>
      <c r="AP104" s="159"/>
    </row>
    <row r="105" spans="1:42" ht="20.25">
      <c r="A105" s="158"/>
      <c r="B105" s="158"/>
      <c r="C105" s="158"/>
      <c r="D105" s="158"/>
      <c r="E105" s="158"/>
      <c r="F105" s="158"/>
      <c r="G105" s="182"/>
      <c r="H105" s="182"/>
      <c r="I105" s="182"/>
      <c r="J105" s="182"/>
      <c r="K105" s="182">
        <f t="shared" si="26"/>
        <v>0</v>
      </c>
      <c r="L105" s="183">
        <v>14</v>
      </c>
      <c r="M105" s="183"/>
      <c r="N105" s="183">
        <v>10</v>
      </c>
      <c r="O105" s="183"/>
      <c r="P105" s="183">
        <f>SUM(L105:O105)</f>
        <v>24</v>
      </c>
      <c r="Q105" s="184"/>
      <c r="R105" s="184"/>
      <c r="S105" s="184">
        <v>0</v>
      </c>
      <c r="T105" s="184"/>
      <c r="U105" s="184">
        <f t="shared" si="28"/>
        <v>0</v>
      </c>
      <c r="V105" s="183"/>
      <c r="W105" s="183"/>
      <c r="X105" s="183"/>
      <c r="Y105" s="183"/>
      <c r="Z105" s="183">
        <f t="shared" si="29"/>
        <v>0</v>
      </c>
      <c r="AA105" s="185"/>
      <c r="AB105" s="185"/>
      <c r="AC105" s="185"/>
      <c r="AD105" s="185"/>
      <c r="AE105" s="185">
        <f t="shared" si="30"/>
        <v>0</v>
      </c>
      <c r="AF105" s="183"/>
      <c r="AG105" s="183"/>
      <c r="AH105" s="183"/>
      <c r="AI105" s="183"/>
      <c r="AJ105" s="183">
        <f t="shared" si="31"/>
        <v>0</v>
      </c>
      <c r="AK105" s="185"/>
      <c r="AL105" s="185"/>
      <c r="AM105" s="185"/>
      <c r="AN105" s="185"/>
      <c r="AO105" s="185">
        <f t="shared" si="32"/>
        <v>0</v>
      </c>
      <c r="AP105" s="159"/>
    </row>
    <row r="106" spans="1:42" ht="20.25">
      <c r="A106" s="158"/>
      <c r="B106" s="158"/>
      <c r="C106" s="158"/>
      <c r="D106" s="158"/>
      <c r="E106" s="158"/>
      <c r="F106" s="159"/>
      <c r="G106" s="182"/>
      <c r="H106" s="182"/>
      <c r="I106" s="182"/>
      <c r="J106" s="182"/>
      <c r="K106" s="182">
        <f t="shared" si="26"/>
        <v>0</v>
      </c>
      <c r="L106" s="183">
        <v>2</v>
      </c>
      <c r="M106" s="183"/>
      <c r="N106" s="183">
        <v>1</v>
      </c>
      <c r="O106" s="183"/>
      <c r="P106" s="183">
        <f>SUM(L106:O106)</f>
        <v>3</v>
      </c>
      <c r="Q106" s="184"/>
      <c r="R106" s="184"/>
      <c r="S106" s="184">
        <v>0</v>
      </c>
      <c r="T106" s="184"/>
      <c r="U106" s="184">
        <f t="shared" si="28"/>
        <v>0</v>
      </c>
      <c r="V106" s="183"/>
      <c r="W106" s="183"/>
      <c r="X106" s="183"/>
      <c r="Y106" s="183"/>
      <c r="Z106" s="183">
        <f t="shared" si="29"/>
        <v>0</v>
      </c>
      <c r="AA106" s="185"/>
      <c r="AB106" s="185"/>
      <c r="AC106" s="185"/>
      <c r="AD106" s="185"/>
      <c r="AE106" s="185">
        <f t="shared" si="30"/>
        <v>0</v>
      </c>
      <c r="AF106" s="183"/>
      <c r="AG106" s="183"/>
      <c r="AH106" s="183"/>
      <c r="AI106" s="183"/>
      <c r="AJ106" s="183">
        <f t="shared" si="31"/>
        <v>0</v>
      </c>
      <c r="AK106" s="185"/>
      <c r="AL106" s="185"/>
      <c r="AM106" s="185"/>
      <c r="AN106" s="185"/>
      <c r="AO106" s="185">
        <f t="shared" si="32"/>
        <v>0</v>
      </c>
      <c r="AP106" s="159"/>
    </row>
    <row r="107" spans="1:42" ht="20.25">
      <c r="A107" s="158"/>
      <c r="B107" s="158"/>
      <c r="C107" s="158"/>
      <c r="D107" s="158"/>
      <c r="E107" s="158"/>
      <c r="F107" s="159"/>
      <c r="G107" s="182"/>
      <c r="H107" s="182"/>
      <c r="I107" s="182"/>
      <c r="J107" s="182"/>
      <c r="K107" s="182">
        <f t="shared" si="26"/>
        <v>0</v>
      </c>
      <c r="L107" s="183">
        <v>1</v>
      </c>
      <c r="M107" s="183"/>
      <c r="N107" s="183">
        <v>0</v>
      </c>
      <c r="O107" s="183"/>
      <c r="P107" s="183">
        <f>SUM(L107:O107)</f>
        <v>1</v>
      </c>
      <c r="Q107" s="184"/>
      <c r="R107" s="184"/>
      <c r="S107" s="184">
        <v>0</v>
      </c>
      <c r="T107" s="184"/>
      <c r="U107" s="184">
        <f t="shared" si="28"/>
        <v>0</v>
      </c>
      <c r="V107" s="183"/>
      <c r="W107" s="183"/>
      <c r="X107" s="183"/>
      <c r="Y107" s="183"/>
      <c r="Z107" s="183">
        <f t="shared" si="29"/>
        <v>0</v>
      </c>
      <c r="AA107" s="185"/>
      <c r="AB107" s="185"/>
      <c r="AC107" s="185"/>
      <c r="AD107" s="185"/>
      <c r="AE107" s="185">
        <f t="shared" si="30"/>
        <v>0</v>
      </c>
      <c r="AF107" s="183"/>
      <c r="AG107" s="183"/>
      <c r="AH107" s="183"/>
      <c r="AI107" s="183"/>
      <c r="AJ107" s="183">
        <f t="shared" si="31"/>
        <v>0</v>
      </c>
      <c r="AK107" s="185"/>
      <c r="AL107" s="185"/>
      <c r="AM107" s="185"/>
      <c r="AN107" s="185"/>
      <c r="AO107" s="185">
        <f t="shared" si="32"/>
        <v>0</v>
      </c>
      <c r="AP107" s="159"/>
    </row>
    <row r="108" spans="1:42" ht="20.25">
      <c r="A108" s="158"/>
      <c r="B108" s="158"/>
      <c r="C108" s="158"/>
      <c r="D108" s="158"/>
      <c r="E108" s="158"/>
      <c r="F108" s="159"/>
      <c r="G108" s="182"/>
      <c r="H108" s="182"/>
      <c r="I108" s="182"/>
      <c r="J108" s="182"/>
      <c r="K108" s="182">
        <f t="shared" si="26"/>
        <v>0</v>
      </c>
      <c r="L108" s="183">
        <v>8</v>
      </c>
      <c r="M108" s="183"/>
      <c r="N108" s="183"/>
      <c r="O108" s="183"/>
      <c r="P108" s="183">
        <f>SUM(L108:O108)</f>
        <v>8</v>
      </c>
      <c r="Q108" s="184"/>
      <c r="R108" s="184"/>
      <c r="S108" s="184">
        <v>0</v>
      </c>
      <c r="T108" s="184"/>
      <c r="U108" s="184">
        <f t="shared" si="28"/>
        <v>0</v>
      </c>
      <c r="V108" s="183"/>
      <c r="W108" s="183"/>
      <c r="X108" s="183"/>
      <c r="Y108" s="183"/>
      <c r="Z108" s="183">
        <f t="shared" si="29"/>
        <v>0</v>
      </c>
      <c r="AA108" s="185"/>
      <c r="AB108" s="185"/>
      <c r="AC108" s="185"/>
      <c r="AD108" s="185"/>
      <c r="AE108" s="185">
        <f t="shared" si="30"/>
        <v>0</v>
      </c>
      <c r="AF108" s="183"/>
      <c r="AG108" s="183"/>
      <c r="AH108" s="183"/>
      <c r="AI108" s="183"/>
      <c r="AJ108" s="183">
        <f t="shared" si="31"/>
        <v>0</v>
      </c>
      <c r="AK108" s="185"/>
      <c r="AL108" s="185"/>
      <c r="AM108" s="185"/>
      <c r="AN108" s="185"/>
      <c r="AO108" s="185">
        <f t="shared" si="32"/>
        <v>0</v>
      </c>
      <c r="AP108" s="159"/>
    </row>
    <row r="109" spans="1:42" ht="20.25">
      <c r="A109" s="158"/>
      <c r="B109" s="158"/>
      <c r="C109" s="158"/>
      <c r="D109" s="158"/>
      <c r="E109" s="158"/>
      <c r="F109" s="159"/>
      <c r="G109" s="182"/>
      <c r="H109" s="182"/>
      <c r="I109" s="182"/>
      <c r="J109" s="182"/>
      <c r="K109" s="182">
        <f t="shared" si="26"/>
        <v>0</v>
      </c>
      <c r="L109" s="183"/>
      <c r="M109" s="183"/>
      <c r="N109" s="183"/>
      <c r="O109" s="183"/>
      <c r="P109" s="183">
        <f t="shared" si="27"/>
        <v>0</v>
      </c>
      <c r="Q109" s="184"/>
      <c r="R109" s="184"/>
      <c r="S109" s="184">
        <v>0</v>
      </c>
      <c r="T109" s="184"/>
      <c r="U109" s="184">
        <f t="shared" si="28"/>
        <v>0</v>
      </c>
      <c r="V109" s="183"/>
      <c r="W109" s="183"/>
      <c r="X109" s="183"/>
      <c r="Y109" s="183"/>
      <c r="Z109" s="183">
        <f t="shared" si="29"/>
        <v>0</v>
      </c>
      <c r="AA109" s="185"/>
      <c r="AB109" s="185"/>
      <c r="AC109" s="185"/>
      <c r="AD109" s="185"/>
      <c r="AE109" s="185">
        <f t="shared" si="30"/>
        <v>0</v>
      </c>
      <c r="AF109" s="183"/>
      <c r="AG109" s="183"/>
      <c r="AH109" s="183"/>
      <c r="AI109" s="183"/>
      <c r="AJ109" s="183">
        <f t="shared" si="31"/>
        <v>0</v>
      </c>
      <c r="AK109" s="185"/>
      <c r="AL109" s="185"/>
      <c r="AM109" s="185"/>
      <c r="AN109" s="185"/>
      <c r="AO109" s="185">
        <f t="shared" si="32"/>
        <v>0</v>
      </c>
      <c r="AP109" s="159"/>
    </row>
    <row r="110" spans="1:42" ht="20.25">
      <c r="A110" s="158"/>
      <c r="B110" s="158"/>
      <c r="C110" s="158"/>
      <c r="D110" s="158"/>
      <c r="E110" s="158"/>
      <c r="F110" s="159"/>
      <c r="G110" s="182"/>
      <c r="H110" s="182"/>
      <c r="I110" s="182"/>
      <c r="J110" s="182"/>
      <c r="K110" s="182">
        <f t="shared" si="26"/>
        <v>0</v>
      </c>
      <c r="L110" s="183"/>
      <c r="M110" s="183"/>
      <c r="N110" s="183"/>
      <c r="O110" s="183"/>
      <c r="P110" s="183">
        <f t="shared" si="27"/>
        <v>0</v>
      </c>
      <c r="Q110" s="184"/>
      <c r="R110" s="184"/>
      <c r="S110" s="184">
        <v>0</v>
      </c>
      <c r="T110" s="184"/>
      <c r="U110" s="184">
        <f t="shared" si="28"/>
        <v>0</v>
      </c>
      <c r="V110" s="183"/>
      <c r="W110" s="183"/>
      <c r="X110" s="183"/>
      <c r="Y110" s="183"/>
      <c r="Z110" s="183">
        <f t="shared" si="29"/>
        <v>0</v>
      </c>
      <c r="AA110" s="185"/>
      <c r="AB110" s="185"/>
      <c r="AC110" s="185"/>
      <c r="AD110" s="185"/>
      <c r="AE110" s="185">
        <f t="shared" si="30"/>
        <v>0</v>
      </c>
      <c r="AF110" s="183"/>
      <c r="AG110" s="183"/>
      <c r="AH110" s="183"/>
      <c r="AI110" s="183"/>
      <c r="AJ110" s="183">
        <f t="shared" si="31"/>
        <v>0</v>
      </c>
      <c r="AK110" s="185"/>
      <c r="AL110" s="185"/>
      <c r="AM110" s="185"/>
      <c r="AN110" s="185"/>
      <c r="AO110" s="185">
        <f t="shared" si="32"/>
        <v>0</v>
      </c>
      <c r="AP110" s="159"/>
    </row>
    <row r="111" spans="1:42" ht="20.25">
      <c r="A111" s="158"/>
      <c r="B111" s="158"/>
      <c r="C111" s="158"/>
      <c r="D111" s="158"/>
      <c r="E111" s="158"/>
      <c r="F111" s="159"/>
      <c r="G111" s="182"/>
      <c r="H111" s="182"/>
      <c r="I111" s="182"/>
      <c r="J111" s="182"/>
      <c r="K111" s="182">
        <f t="shared" si="26"/>
        <v>0</v>
      </c>
      <c r="L111" s="183"/>
      <c r="M111" s="183"/>
      <c r="N111" s="183"/>
      <c r="O111" s="183"/>
      <c r="P111" s="183">
        <f t="shared" si="27"/>
        <v>0</v>
      </c>
      <c r="Q111" s="184"/>
      <c r="R111" s="184"/>
      <c r="S111" s="184">
        <v>0</v>
      </c>
      <c r="T111" s="184"/>
      <c r="U111" s="184">
        <f t="shared" si="28"/>
        <v>0</v>
      </c>
      <c r="V111" s="183"/>
      <c r="W111" s="183"/>
      <c r="X111" s="183"/>
      <c r="Y111" s="183"/>
      <c r="Z111" s="183">
        <f t="shared" si="29"/>
        <v>0</v>
      </c>
      <c r="AA111" s="185"/>
      <c r="AB111" s="185"/>
      <c r="AC111" s="185"/>
      <c r="AD111" s="185"/>
      <c r="AE111" s="185">
        <f t="shared" si="30"/>
        <v>0</v>
      </c>
      <c r="AF111" s="183"/>
      <c r="AG111" s="183"/>
      <c r="AH111" s="183"/>
      <c r="AI111" s="183"/>
      <c r="AJ111" s="183">
        <f t="shared" si="31"/>
        <v>0</v>
      </c>
      <c r="AK111" s="185"/>
      <c r="AL111" s="185"/>
      <c r="AM111" s="185"/>
      <c r="AN111" s="185"/>
      <c r="AO111" s="185">
        <f t="shared" si="32"/>
        <v>0</v>
      </c>
      <c r="AP111" s="159"/>
    </row>
    <row r="112" spans="1:42" ht="20.25">
      <c r="A112" s="158"/>
      <c r="B112" s="158"/>
      <c r="C112" s="158"/>
      <c r="D112" s="158"/>
      <c r="E112" s="158"/>
      <c r="F112" s="159"/>
      <c r="G112" s="182"/>
      <c r="H112" s="182"/>
      <c r="I112" s="182"/>
      <c r="J112" s="182"/>
      <c r="K112" s="182">
        <f t="shared" si="26"/>
        <v>0</v>
      </c>
      <c r="L112" s="183"/>
      <c r="M112" s="183"/>
      <c r="N112" s="183"/>
      <c r="O112" s="183"/>
      <c r="P112" s="183">
        <f t="shared" si="27"/>
        <v>0</v>
      </c>
      <c r="Q112" s="184"/>
      <c r="R112" s="184"/>
      <c r="S112" s="184">
        <v>0</v>
      </c>
      <c r="T112" s="184"/>
      <c r="U112" s="184">
        <f t="shared" si="28"/>
        <v>0</v>
      </c>
      <c r="V112" s="183"/>
      <c r="W112" s="183"/>
      <c r="X112" s="183"/>
      <c r="Y112" s="183"/>
      <c r="Z112" s="183">
        <f t="shared" si="29"/>
        <v>0</v>
      </c>
      <c r="AA112" s="185"/>
      <c r="AB112" s="185"/>
      <c r="AC112" s="185"/>
      <c r="AD112" s="185"/>
      <c r="AE112" s="185">
        <f t="shared" si="30"/>
        <v>0</v>
      </c>
      <c r="AF112" s="183"/>
      <c r="AG112" s="183"/>
      <c r="AH112" s="183"/>
      <c r="AI112" s="183"/>
      <c r="AJ112" s="183">
        <f t="shared" si="31"/>
        <v>0</v>
      </c>
      <c r="AK112" s="185"/>
      <c r="AL112" s="185"/>
      <c r="AM112" s="185"/>
      <c r="AN112" s="185"/>
      <c r="AO112" s="185">
        <f t="shared" si="32"/>
        <v>0</v>
      </c>
      <c r="AP112" s="159"/>
    </row>
    <row r="113" spans="1:42" ht="20.25">
      <c r="A113" s="158"/>
      <c r="B113" s="158"/>
      <c r="C113" s="158"/>
      <c r="D113" s="158"/>
      <c r="E113" s="158"/>
      <c r="F113" s="159"/>
      <c r="G113" s="182"/>
      <c r="H113" s="182"/>
      <c r="I113" s="182"/>
      <c r="J113" s="182"/>
      <c r="K113" s="182">
        <f t="shared" si="26"/>
        <v>0</v>
      </c>
      <c r="L113" s="183"/>
      <c r="M113" s="183"/>
      <c r="N113" s="183"/>
      <c r="O113" s="183"/>
      <c r="P113" s="183">
        <f t="shared" si="27"/>
        <v>0</v>
      </c>
      <c r="Q113" s="184"/>
      <c r="R113" s="184"/>
      <c r="S113" s="184">
        <v>0</v>
      </c>
      <c r="T113" s="184"/>
      <c r="U113" s="184">
        <f t="shared" si="28"/>
        <v>0</v>
      </c>
      <c r="V113" s="183"/>
      <c r="W113" s="183"/>
      <c r="X113" s="183"/>
      <c r="Y113" s="183"/>
      <c r="Z113" s="183">
        <f t="shared" si="29"/>
        <v>0</v>
      </c>
      <c r="AA113" s="185"/>
      <c r="AB113" s="185"/>
      <c r="AC113" s="185"/>
      <c r="AD113" s="185"/>
      <c r="AE113" s="185">
        <f t="shared" si="30"/>
        <v>0</v>
      </c>
      <c r="AF113" s="183"/>
      <c r="AG113" s="183"/>
      <c r="AH113" s="183"/>
      <c r="AI113" s="183"/>
      <c r="AJ113" s="183">
        <f t="shared" si="31"/>
        <v>0</v>
      </c>
      <c r="AK113" s="185"/>
      <c r="AL113" s="185"/>
      <c r="AM113" s="185"/>
      <c r="AN113" s="185"/>
      <c r="AO113" s="185">
        <f t="shared" si="32"/>
        <v>0</v>
      </c>
      <c r="AP113" s="159"/>
    </row>
    <row r="114" spans="1:42" ht="20.25">
      <c r="A114" s="158"/>
      <c r="B114" s="158"/>
      <c r="C114" s="158"/>
      <c r="D114" s="158"/>
      <c r="E114" s="158"/>
      <c r="F114" s="159"/>
      <c r="G114" s="182"/>
      <c r="H114" s="182"/>
      <c r="I114" s="182"/>
      <c r="J114" s="182"/>
      <c r="K114" s="182">
        <f t="shared" si="26"/>
        <v>0</v>
      </c>
      <c r="L114" s="183"/>
      <c r="M114" s="183"/>
      <c r="N114" s="183"/>
      <c r="O114" s="183"/>
      <c r="P114" s="183">
        <f t="shared" si="27"/>
        <v>0</v>
      </c>
      <c r="Q114" s="184"/>
      <c r="R114" s="184"/>
      <c r="S114" s="184">
        <v>0</v>
      </c>
      <c r="T114" s="184"/>
      <c r="U114" s="184">
        <f t="shared" si="28"/>
        <v>0</v>
      </c>
      <c r="V114" s="183"/>
      <c r="W114" s="183"/>
      <c r="X114" s="183"/>
      <c r="Y114" s="183"/>
      <c r="Z114" s="183">
        <f t="shared" si="29"/>
        <v>0</v>
      </c>
      <c r="AA114" s="185"/>
      <c r="AB114" s="185"/>
      <c r="AC114" s="185"/>
      <c r="AD114" s="185"/>
      <c r="AE114" s="185">
        <f t="shared" si="30"/>
        <v>0</v>
      </c>
      <c r="AF114" s="183"/>
      <c r="AG114" s="183"/>
      <c r="AH114" s="183"/>
      <c r="AI114" s="183"/>
      <c r="AJ114" s="183">
        <f t="shared" si="31"/>
        <v>0</v>
      </c>
      <c r="AK114" s="185"/>
      <c r="AL114" s="185"/>
      <c r="AM114" s="185"/>
      <c r="AN114" s="185"/>
      <c r="AO114" s="185">
        <f t="shared" si="32"/>
        <v>0</v>
      </c>
      <c r="AP114" s="159"/>
    </row>
    <row r="115" spans="1:42" ht="20.25">
      <c r="A115" s="158"/>
      <c r="B115" s="158"/>
      <c r="C115" s="158"/>
      <c r="D115" s="158"/>
      <c r="E115" s="158"/>
      <c r="F115" s="159"/>
      <c r="G115" s="182"/>
      <c r="H115" s="182"/>
      <c r="I115" s="182"/>
      <c r="J115" s="182"/>
      <c r="K115" s="182"/>
      <c r="L115" s="183"/>
      <c r="M115" s="183"/>
      <c r="N115" s="183"/>
      <c r="O115" s="183"/>
      <c r="P115" s="183">
        <f t="shared" si="27"/>
        <v>0</v>
      </c>
      <c r="Q115" s="184"/>
      <c r="R115" s="184"/>
      <c r="S115" s="184">
        <v>0</v>
      </c>
      <c r="T115" s="184"/>
      <c r="U115" s="184"/>
      <c r="V115" s="183"/>
      <c r="W115" s="183"/>
      <c r="X115" s="183"/>
      <c r="Y115" s="183"/>
      <c r="Z115" s="183"/>
      <c r="AA115" s="185"/>
      <c r="AB115" s="185"/>
      <c r="AC115" s="185"/>
      <c r="AD115" s="185"/>
      <c r="AE115" s="185"/>
      <c r="AF115" s="183"/>
      <c r="AG115" s="183"/>
      <c r="AH115" s="183"/>
      <c r="AI115" s="183"/>
      <c r="AJ115" s="183"/>
      <c r="AK115" s="185"/>
      <c r="AL115" s="185"/>
      <c r="AM115" s="185"/>
      <c r="AN115" s="185"/>
      <c r="AO115" s="185"/>
      <c r="AP115" s="159"/>
    </row>
    <row r="116" spans="1:42" ht="20.25">
      <c r="A116" s="158"/>
      <c r="B116" s="158"/>
      <c r="C116" s="158"/>
      <c r="D116" s="158"/>
      <c r="E116" s="158"/>
      <c r="F116" s="159"/>
      <c r="G116" s="182"/>
      <c r="H116" s="182"/>
      <c r="I116" s="182"/>
      <c r="J116" s="182"/>
      <c r="K116" s="182"/>
      <c r="L116" s="183"/>
      <c r="M116" s="183"/>
      <c r="N116" s="183"/>
      <c r="O116" s="183"/>
      <c r="P116" s="183"/>
      <c r="Q116" s="184"/>
      <c r="R116" s="184"/>
      <c r="S116" s="184"/>
      <c r="T116" s="184"/>
      <c r="U116" s="184"/>
      <c r="V116" s="183"/>
      <c r="W116" s="183"/>
      <c r="X116" s="183"/>
      <c r="Y116" s="183"/>
      <c r="Z116" s="183"/>
      <c r="AA116" s="185"/>
      <c r="AB116" s="185"/>
      <c r="AC116" s="185"/>
      <c r="AD116" s="185"/>
      <c r="AE116" s="185"/>
      <c r="AF116" s="183"/>
      <c r="AG116" s="183"/>
      <c r="AH116" s="183"/>
      <c r="AI116" s="183"/>
      <c r="AJ116" s="183"/>
      <c r="AK116" s="185"/>
      <c r="AL116" s="185"/>
      <c r="AM116" s="185"/>
      <c r="AN116" s="185"/>
      <c r="AO116" s="185"/>
      <c r="AP116" s="159"/>
    </row>
    <row r="117" spans="1:42" ht="20.25">
      <c r="A117" s="158"/>
      <c r="B117" s="158"/>
      <c r="C117" s="158"/>
      <c r="D117" s="158"/>
      <c r="E117" s="158"/>
      <c r="F117" s="159"/>
      <c r="G117" s="159"/>
      <c r="H117" s="159"/>
      <c r="I117" s="159"/>
      <c r="J117" s="159"/>
      <c r="K117" s="159"/>
      <c r="L117" s="183"/>
      <c r="M117" s="183"/>
      <c r="N117" s="183"/>
      <c r="O117" s="183"/>
      <c r="P117" s="183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1:42" ht="20.25">
      <c r="A118" s="175" t="s">
        <v>476</v>
      </c>
      <c r="B118" s="158"/>
      <c r="C118" s="158"/>
      <c r="D118" s="158"/>
      <c r="E118" s="158"/>
      <c r="F118" s="159"/>
      <c r="G118" s="265" t="s">
        <v>484</v>
      </c>
      <c r="H118" s="265"/>
      <c r="I118" s="265"/>
      <c r="J118" s="265"/>
      <c r="K118" s="265"/>
      <c r="L118" s="266" t="s">
        <v>485</v>
      </c>
      <c r="M118" s="266"/>
      <c r="N118" s="266"/>
      <c r="O118" s="266"/>
      <c r="P118" s="266"/>
      <c r="Q118" s="267" t="s">
        <v>486</v>
      </c>
      <c r="R118" s="268"/>
      <c r="S118" s="268"/>
      <c r="T118" s="268"/>
      <c r="U118" s="269"/>
      <c r="V118" s="266" t="s">
        <v>487</v>
      </c>
      <c r="W118" s="266"/>
      <c r="X118" s="266"/>
      <c r="Y118" s="266"/>
      <c r="Z118" s="266"/>
      <c r="AA118" s="270" t="s">
        <v>488</v>
      </c>
      <c r="AB118" s="270"/>
      <c r="AC118" s="270"/>
      <c r="AD118" s="270"/>
      <c r="AE118" s="270"/>
      <c r="AF118" s="271" t="s">
        <v>489</v>
      </c>
      <c r="AG118" s="271"/>
      <c r="AH118" s="271"/>
      <c r="AI118" s="271"/>
      <c r="AJ118" s="271"/>
      <c r="AK118" s="263" t="s">
        <v>490</v>
      </c>
      <c r="AL118" s="263"/>
      <c r="AM118" s="263"/>
      <c r="AN118" s="263"/>
      <c r="AO118" s="263"/>
      <c r="AP118" s="159"/>
    </row>
    <row r="119" spans="1:42" ht="20.25">
      <c r="A119" s="158" t="s">
        <v>491</v>
      </c>
      <c r="B119" s="158" t="s">
        <v>492</v>
      </c>
      <c r="C119" s="158" t="s">
        <v>27</v>
      </c>
      <c r="D119" s="158"/>
      <c r="E119" s="158"/>
      <c r="F119" s="159"/>
      <c r="G119" s="176" t="s">
        <v>491</v>
      </c>
      <c r="H119" s="176" t="s">
        <v>493</v>
      </c>
      <c r="I119" s="176" t="s">
        <v>492</v>
      </c>
      <c r="J119" s="176" t="s">
        <v>494</v>
      </c>
      <c r="K119" s="176" t="s">
        <v>27</v>
      </c>
      <c r="L119" s="177" t="s">
        <v>491</v>
      </c>
      <c r="M119" s="176" t="s">
        <v>493</v>
      </c>
      <c r="N119" s="177" t="s">
        <v>492</v>
      </c>
      <c r="O119" s="176" t="s">
        <v>494</v>
      </c>
      <c r="P119" s="177" t="s">
        <v>27</v>
      </c>
      <c r="Q119" s="178" t="s">
        <v>491</v>
      </c>
      <c r="R119" s="176" t="s">
        <v>493</v>
      </c>
      <c r="S119" s="178" t="s">
        <v>492</v>
      </c>
      <c r="T119" s="176" t="s">
        <v>494</v>
      </c>
      <c r="U119" s="178" t="s">
        <v>27</v>
      </c>
      <c r="V119" s="177" t="s">
        <v>491</v>
      </c>
      <c r="W119" s="176" t="s">
        <v>493</v>
      </c>
      <c r="X119" s="177" t="s">
        <v>492</v>
      </c>
      <c r="Y119" s="176" t="s">
        <v>494</v>
      </c>
      <c r="Z119" s="177" t="s">
        <v>27</v>
      </c>
      <c r="AA119" s="179" t="s">
        <v>491</v>
      </c>
      <c r="AB119" s="176" t="s">
        <v>493</v>
      </c>
      <c r="AC119" s="179" t="s">
        <v>492</v>
      </c>
      <c r="AD119" s="176" t="s">
        <v>494</v>
      </c>
      <c r="AE119" s="179" t="s">
        <v>27</v>
      </c>
      <c r="AF119" s="180" t="s">
        <v>491</v>
      </c>
      <c r="AG119" s="176" t="s">
        <v>493</v>
      </c>
      <c r="AH119" s="180" t="s">
        <v>492</v>
      </c>
      <c r="AI119" s="176" t="s">
        <v>494</v>
      </c>
      <c r="AJ119" s="180" t="s">
        <v>27</v>
      </c>
      <c r="AK119" s="181" t="s">
        <v>491</v>
      </c>
      <c r="AL119" s="176" t="s">
        <v>493</v>
      </c>
      <c r="AM119" s="181" t="s">
        <v>492</v>
      </c>
      <c r="AN119" s="176" t="s">
        <v>494</v>
      </c>
      <c r="AO119" s="181" t="s">
        <v>27</v>
      </c>
      <c r="AP119" s="159"/>
    </row>
    <row r="120" spans="1:42" ht="20.25">
      <c r="A120" s="158">
        <f>G120</f>
        <v>65</v>
      </c>
      <c r="B120" s="158">
        <f>I120</f>
        <v>81</v>
      </c>
      <c r="C120" s="158">
        <f>SUM(A120:B120)</f>
        <v>146</v>
      </c>
      <c r="D120" s="158" t="s">
        <v>495</v>
      </c>
      <c r="E120" s="158">
        <f>SUM(G120,L120,Q120,V120,AA120,AF120,AK120)</f>
        <v>185</v>
      </c>
      <c r="F120" s="159"/>
      <c r="G120" s="176">
        <f aca="true" t="shared" si="33" ref="G120:AD120">SUM(G121:G144)</f>
        <v>65</v>
      </c>
      <c r="H120" s="176">
        <f t="shared" si="33"/>
        <v>1009</v>
      </c>
      <c r="I120" s="176">
        <f t="shared" si="33"/>
        <v>81</v>
      </c>
      <c r="J120" s="176">
        <f t="shared" si="33"/>
        <v>275</v>
      </c>
      <c r="K120" s="176">
        <f t="shared" si="33"/>
        <v>1430</v>
      </c>
      <c r="L120" s="177">
        <f t="shared" si="33"/>
        <v>76</v>
      </c>
      <c r="M120" s="176">
        <f t="shared" si="33"/>
        <v>696</v>
      </c>
      <c r="N120" s="177">
        <f t="shared" si="33"/>
        <v>59</v>
      </c>
      <c r="O120" s="176">
        <f t="shared" si="33"/>
        <v>145</v>
      </c>
      <c r="P120" s="253">
        <f t="shared" si="33"/>
        <v>976</v>
      </c>
      <c r="Q120" s="252">
        <f t="shared" si="33"/>
        <v>0</v>
      </c>
      <c r="R120" s="176">
        <f t="shared" si="33"/>
        <v>25</v>
      </c>
      <c r="S120" s="176">
        <f t="shared" si="33"/>
        <v>0</v>
      </c>
      <c r="T120" s="252">
        <f t="shared" si="33"/>
        <v>2</v>
      </c>
      <c r="U120" s="252">
        <f t="shared" si="33"/>
        <v>27</v>
      </c>
      <c r="V120" s="253">
        <f t="shared" si="33"/>
        <v>19</v>
      </c>
      <c r="W120" s="176">
        <f t="shared" si="33"/>
        <v>90</v>
      </c>
      <c r="X120" s="253">
        <f t="shared" si="33"/>
        <v>26</v>
      </c>
      <c r="Y120" s="176">
        <f t="shared" si="33"/>
        <v>29</v>
      </c>
      <c r="Z120" s="253">
        <f t="shared" si="33"/>
        <v>164</v>
      </c>
      <c r="AA120" s="254">
        <f t="shared" si="33"/>
        <v>0</v>
      </c>
      <c r="AB120" s="176">
        <f t="shared" si="33"/>
        <v>0</v>
      </c>
      <c r="AC120" s="254">
        <f t="shared" si="33"/>
        <v>0</v>
      </c>
      <c r="AD120" s="176">
        <f t="shared" si="33"/>
        <v>0</v>
      </c>
      <c r="AE120" s="179">
        <f>SUM(AD120)</f>
        <v>0</v>
      </c>
      <c r="AF120" s="253">
        <f aca="true" t="shared" si="34" ref="AF120:AO120">SUM(AF121:AF144)</f>
        <v>16</v>
      </c>
      <c r="AG120" s="176">
        <f t="shared" si="34"/>
        <v>64</v>
      </c>
      <c r="AH120" s="253">
        <f t="shared" si="34"/>
        <v>0</v>
      </c>
      <c r="AI120" s="176">
        <f t="shared" si="34"/>
        <v>4</v>
      </c>
      <c r="AJ120" s="253">
        <f t="shared" si="34"/>
        <v>84</v>
      </c>
      <c r="AK120" s="254">
        <f t="shared" si="34"/>
        <v>9</v>
      </c>
      <c r="AL120" s="176">
        <f t="shared" si="34"/>
        <v>68</v>
      </c>
      <c r="AM120" s="254">
        <f t="shared" si="34"/>
        <v>3</v>
      </c>
      <c r="AN120" s="176">
        <f t="shared" si="34"/>
        <v>4</v>
      </c>
      <c r="AO120" s="254">
        <f t="shared" si="34"/>
        <v>84</v>
      </c>
      <c r="AP120" s="159"/>
    </row>
    <row r="121" spans="1:42" ht="20.25">
      <c r="A121" s="158">
        <f>L120</f>
        <v>76</v>
      </c>
      <c r="B121" s="158">
        <f>N120</f>
        <v>59</v>
      </c>
      <c r="C121" s="158">
        <f aca="true" t="shared" si="35" ref="C121:C126">SUM(A121:B121)</f>
        <v>135</v>
      </c>
      <c r="D121" s="158" t="s">
        <v>496</v>
      </c>
      <c r="E121" s="158">
        <f>SUM(I120,N120,S120,X120,AC120,AH120,AM120)</f>
        <v>169</v>
      </c>
      <c r="F121" s="159"/>
      <c r="G121" s="182">
        <v>9</v>
      </c>
      <c r="H121" s="182">
        <v>142</v>
      </c>
      <c r="I121" s="182">
        <v>11</v>
      </c>
      <c r="J121" s="182">
        <v>39</v>
      </c>
      <c r="K121" s="182">
        <f>SUM(G121:J121)</f>
        <v>201</v>
      </c>
      <c r="L121" s="183">
        <v>9</v>
      </c>
      <c r="M121" s="183">
        <v>93</v>
      </c>
      <c r="N121" s="183">
        <v>7</v>
      </c>
      <c r="O121" s="183">
        <v>16</v>
      </c>
      <c r="P121" s="255">
        <f>SUM(L121:O121)</f>
        <v>125</v>
      </c>
      <c r="Q121" s="184">
        <v>0</v>
      </c>
      <c r="R121" s="184">
        <v>0</v>
      </c>
      <c r="S121" s="184">
        <v>0</v>
      </c>
      <c r="T121" s="184">
        <v>0</v>
      </c>
      <c r="U121" s="256">
        <f>SUM(Q121:T121)</f>
        <v>0</v>
      </c>
      <c r="V121" s="183">
        <v>9</v>
      </c>
      <c r="W121" s="183">
        <v>41</v>
      </c>
      <c r="X121" s="183">
        <v>12</v>
      </c>
      <c r="Y121" s="183">
        <v>11</v>
      </c>
      <c r="Z121" s="255">
        <f>SUM(V121:Y121)</f>
        <v>73</v>
      </c>
      <c r="AA121" s="185">
        <v>0</v>
      </c>
      <c r="AB121" s="185"/>
      <c r="AC121" s="185"/>
      <c r="AD121" s="185"/>
      <c r="AE121" s="185">
        <f>SUM(AA121:AD121)</f>
        <v>0</v>
      </c>
      <c r="AF121" s="183">
        <v>0</v>
      </c>
      <c r="AG121" s="183">
        <v>4</v>
      </c>
      <c r="AH121" s="183">
        <v>0</v>
      </c>
      <c r="AI121" s="183">
        <v>0</v>
      </c>
      <c r="AJ121" s="183">
        <f>SUM(AF121:AI121)</f>
        <v>4</v>
      </c>
      <c r="AK121" s="185">
        <v>5</v>
      </c>
      <c r="AL121" s="185">
        <v>55</v>
      </c>
      <c r="AM121" s="185">
        <v>3</v>
      </c>
      <c r="AN121" s="185">
        <v>4</v>
      </c>
      <c r="AO121" s="185">
        <f>SUM(AK121:AN121)</f>
        <v>67</v>
      </c>
      <c r="AP121" s="159"/>
    </row>
    <row r="122" spans="1:42" ht="20.25">
      <c r="A122" s="158">
        <f>Q120</f>
        <v>0</v>
      </c>
      <c r="B122" s="158">
        <f>S120</f>
        <v>0</v>
      </c>
      <c r="C122" s="158">
        <f t="shared" si="35"/>
        <v>0</v>
      </c>
      <c r="D122" s="158" t="s">
        <v>497</v>
      </c>
      <c r="E122" s="158">
        <f>J120+O120+T120+Y120+AD120+AI120+AN120</f>
        <v>459</v>
      </c>
      <c r="F122" s="159"/>
      <c r="G122" s="182">
        <v>9</v>
      </c>
      <c r="H122" s="182">
        <v>142</v>
      </c>
      <c r="I122" s="182">
        <v>11</v>
      </c>
      <c r="J122" s="182">
        <v>39</v>
      </c>
      <c r="K122" s="182">
        <f aca="true" t="shared" si="36" ref="K122:K144">SUM(G122:J122)</f>
        <v>201</v>
      </c>
      <c r="L122" s="183">
        <v>7</v>
      </c>
      <c r="M122" s="183">
        <v>63</v>
      </c>
      <c r="N122" s="183">
        <v>5</v>
      </c>
      <c r="O122" s="183">
        <v>14</v>
      </c>
      <c r="P122" s="255">
        <f aca="true" t="shared" si="37" ref="P122:P144">SUM(L122:O122)</f>
        <v>89</v>
      </c>
      <c r="Q122" s="184">
        <v>0</v>
      </c>
      <c r="R122" s="184">
        <v>7</v>
      </c>
      <c r="S122" s="184">
        <v>0</v>
      </c>
      <c r="T122" s="184">
        <v>1</v>
      </c>
      <c r="U122" s="256">
        <f aca="true" t="shared" si="38" ref="U122:U144">SUM(Q122:T122)</f>
        <v>8</v>
      </c>
      <c r="V122" s="183">
        <v>10</v>
      </c>
      <c r="W122" s="183">
        <v>40</v>
      </c>
      <c r="X122" s="183">
        <v>12</v>
      </c>
      <c r="Y122" s="183">
        <v>13</v>
      </c>
      <c r="Z122" s="255">
        <f aca="true" t="shared" si="39" ref="Z122:Z144">SUM(V122:Y122)</f>
        <v>75</v>
      </c>
      <c r="AA122" s="185"/>
      <c r="AB122" s="185"/>
      <c r="AC122" s="185"/>
      <c r="AD122" s="185"/>
      <c r="AE122" s="185">
        <f aca="true" t="shared" si="40" ref="AE122:AE144">SUM(AA122:AD122)</f>
        <v>0</v>
      </c>
      <c r="AF122" s="183">
        <v>0</v>
      </c>
      <c r="AG122" s="183">
        <v>0</v>
      </c>
      <c r="AH122" s="183">
        <v>0</v>
      </c>
      <c r="AI122" s="183">
        <v>0</v>
      </c>
      <c r="AJ122" s="183">
        <f aca="true" t="shared" si="41" ref="AJ122:AJ144">SUM(AF122:AI122)</f>
        <v>0</v>
      </c>
      <c r="AK122" s="185">
        <v>4</v>
      </c>
      <c r="AL122" s="185">
        <v>13</v>
      </c>
      <c r="AM122" s="185">
        <v>0</v>
      </c>
      <c r="AN122" s="185">
        <v>0</v>
      </c>
      <c r="AO122" s="185">
        <f aca="true" t="shared" si="42" ref="AO122:AO144">SUM(AK122:AN122)</f>
        <v>17</v>
      </c>
      <c r="AP122" s="159"/>
    </row>
    <row r="123" spans="1:42" ht="20.25">
      <c r="A123" s="158">
        <f>V120</f>
        <v>19</v>
      </c>
      <c r="B123" s="158">
        <f>X120</f>
        <v>26</v>
      </c>
      <c r="C123" s="158">
        <f t="shared" si="35"/>
        <v>45</v>
      </c>
      <c r="D123" s="158" t="s">
        <v>498</v>
      </c>
      <c r="E123" s="158">
        <f>H120+M120+R120+W120+AB120+AG120+AL120</f>
        <v>1952</v>
      </c>
      <c r="F123" s="159"/>
      <c r="G123" s="182">
        <v>9</v>
      </c>
      <c r="H123" s="182">
        <v>142</v>
      </c>
      <c r="I123" s="182">
        <v>11</v>
      </c>
      <c r="J123" s="182">
        <v>39</v>
      </c>
      <c r="K123" s="182">
        <f t="shared" si="36"/>
        <v>201</v>
      </c>
      <c r="L123" s="183">
        <v>7</v>
      </c>
      <c r="M123" s="183">
        <v>72</v>
      </c>
      <c r="N123" s="183">
        <v>5</v>
      </c>
      <c r="O123" s="183">
        <v>13</v>
      </c>
      <c r="P123" s="255">
        <f t="shared" si="37"/>
        <v>97</v>
      </c>
      <c r="Q123" s="184">
        <v>0</v>
      </c>
      <c r="R123" s="184">
        <v>7</v>
      </c>
      <c r="S123" s="184">
        <v>0</v>
      </c>
      <c r="T123" s="184">
        <v>1</v>
      </c>
      <c r="U123" s="256">
        <f t="shared" si="38"/>
        <v>8</v>
      </c>
      <c r="V123" s="183"/>
      <c r="W123" s="183"/>
      <c r="X123" s="183"/>
      <c r="Y123" s="183"/>
      <c r="Z123" s="255">
        <f t="shared" si="39"/>
        <v>0</v>
      </c>
      <c r="AA123" s="185"/>
      <c r="AB123" s="185"/>
      <c r="AC123" s="185"/>
      <c r="AD123" s="185"/>
      <c r="AE123" s="185">
        <f t="shared" si="40"/>
        <v>0</v>
      </c>
      <c r="AF123" s="183">
        <v>0</v>
      </c>
      <c r="AG123" s="183">
        <v>0</v>
      </c>
      <c r="AH123" s="183">
        <v>0</v>
      </c>
      <c r="AI123" s="183">
        <v>0</v>
      </c>
      <c r="AJ123" s="183">
        <f t="shared" si="41"/>
        <v>0</v>
      </c>
      <c r="AK123" s="185">
        <v>0</v>
      </c>
      <c r="AL123" s="185">
        <v>0</v>
      </c>
      <c r="AM123" s="185">
        <v>0</v>
      </c>
      <c r="AN123" s="185">
        <v>0</v>
      </c>
      <c r="AO123" s="185">
        <f t="shared" si="42"/>
        <v>0</v>
      </c>
      <c r="AP123" s="159"/>
    </row>
    <row r="124" spans="1:42" ht="20.25">
      <c r="A124" s="158">
        <f>AA120</f>
        <v>0</v>
      </c>
      <c r="B124" s="158">
        <f>AC120</f>
        <v>0</v>
      </c>
      <c r="C124" s="158">
        <f t="shared" si="35"/>
        <v>0</v>
      </c>
      <c r="D124" s="158"/>
      <c r="E124" s="158"/>
      <c r="F124" s="159"/>
      <c r="G124" s="182">
        <v>0</v>
      </c>
      <c r="H124" s="182">
        <v>11</v>
      </c>
      <c r="I124" s="182">
        <v>2</v>
      </c>
      <c r="J124" s="182">
        <v>2</v>
      </c>
      <c r="K124" s="182">
        <f t="shared" si="36"/>
        <v>15</v>
      </c>
      <c r="L124" s="183">
        <v>4</v>
      </c>
      <c r="M124" s="183">
        <v>54</v>
      </c>
      <c r="N124" s="183">
        <v>6</v>
      </c>
      <c r="O124" s="183">
        <v>8</v>
      </c>
      <c r="P124" s="255">
        <f t="shared" si="37"/>
        <v>72</v>
      </c>
      <c r="Q124" s="184"/>
      <c r="R124" s="184">
        <v>0</v>
      </c>
      <c r="S124" s="184">
        <v>0</v>
      </c>
      <c r="T124" s="184"/>
      <c r="U124" s="256">
        <f t="shared" si="38"/>
        <v>0</v>
      </c>
      <c r="V124" s="183"/>
      <c r="W124" s="183"/>
      <c r="X124" s="183"/>
      <c r="Y124" s="183"/>
      <c r="Z124" s="255">
        <f t="shared" si="39"/>
        <v>0</v>
      </c>
      <c r="AA124" s="185"/>
      <c r="AB124" s="185"/>
      <c r="AC124" s="185"/>
      <c r="AD124" s="185"/>
      <c r="AE124" s="185">
        <f t="shared" si="40"/>
        <v>0</v>
      </c>
      <c r="AF124" s="183">
        <v>0</v>
      </c>
      <c r="AG124" s="183">
        <v>0</v>
      </c>
      <c r="AH124" s="183">
        <v>0</v>
      </c>
      <c r="AI124" s="183">
        <v>0</v>
      </c>
      <c r="AJ124" s="183">
        <f t="shared" si="41"/>
        <v>0</v>
      </c>
      <c r="AK124" s="185">
        <v>0</v>
      </c>
      <c r="AL124" s="185">
        <v>0</v>
      </c>
      <c r="AM124" s="185">
        <v>0</v>
      </c>
      <c r="AN124" s="185">
        <v>0</v>
      </c>
      <c r="AO124" s="185">
        <f t="shared" si="42"/>
        <v>0</v>
      </c>
      <c r="AP124" s="159"/>
    </row>
    <row r="125" spans="1:42" ht="20.25">
      <c r="A125" s="158">
        <f>AF120</f>
        <v>16</v>
      </c>
      <c r="B125" s="158">
        <f>AH120</f>
        <v>0</v>
      </c>
      <c r="C125" s="158">
        <f t="shared" si="35"/>
        <v>16</v>
      </c>
      <c r="D125" s="158"/>
      <c r="E125" s="158"/>
      <c r="F125" s="159"/>
      <c r="G125" s="182">
        <v>9</v>
      </c>
      <c r="H125" s="182">
        <v>142</v>
      </c>
      <c r="I125" s="182">
        <v>11</v>
      </c>
      <c r="J125" s="182">
        <v>39</v>
      </c>
      <c r="K125" s="182">
        <f t="shared" si="36"/>
        <v>201</v>
      </c>
      <c r="L125" s="183">
        <v>0</v>
      </c>
      <c r="M125" s="183">
        <v>0</v>
      </c>
      <c r="N125" s="183">
        <v>0</v>
      </c>
      <c r="O125" s="183">
        <v>0</v>
      </c>
      <c r="P125" s="255">
        <f t="shared" si="37"/>
        <v>0</v>
      </c>
      <c r="Q125" s="184"/>
      <c r="R125" s="184">
        <v>0</v>
      </c>
      <c r="S125" s="184">
        <v>0</v>
      </c>
      <c r="T125" s="184"/>
      <c r="U125" s="256">
        <f t="shared" si="38"/>
        <v>0</v>
      </c>
      <c r="V125" s="183"/>
      <c r="W125" s="183"/>
      <c r="X125" s="183"/>
      <c r="Y125" s="183"/>
      <c r="Z125" s="255">
        <f t="shared" si="39"/>
        <v>0</v>
      </c>
      <c r="AA125" s="185"/>
      <c r="AB125" s="185"/>
      <c r="AC125" s="185"/>
      <c r="AD125" s="185"/>
      <c r="AE125" s="185">
        <f t="shared" si="40"/>
        <v>0</v>
      </c>
      <c r="AF125" s="183">
        <v>1</v>
      </c>
      <c r="AG125" s="183">
        <v>2</v>
      </c>
      <c r="AH125" s="183">
        <v>0</v>
      </c>
      <c r="AI125" s="183">
        <v>1</v>
      </c>
      <c r="AJ125" s="183">
        <f t="shared" si="41"/>
        <v>4</v>
      </c>
      <c r="AK125" s="185">
        <v>0</v>
      </c>
      <c r="AL125" s="185">
        <v>0</v>
      </c>
      <c r="AM125" s="185">
        <v>0</v>
      </c>
      <c r="AN125" s="185">
        <v>0</v>
      </c>
      <c r="AO125" s="185">
        <f t="shared" si="42"/>
        <v>0</v>
      </c>
      <c r="AP125" s="159"/>
    </row>
    <row r="126" spans="1:42" ht="20.25">
      <c r="A126" s="158">
        <f>AK120</f>
        <v>9</v>
      </c>
      <c r="B126" s="158">
        <f>AM120</f>
        <v>3</v>
      </c>
      <c r="C126" s="158">
        <f t="shared" si="35"/>
        <v>12</v>
      </c>
      <c r="D126" s="158" t="s">
        <v>27</v>
      </c>
      <c r="E126" s="158">
        <f>SUM(E120:E123)</f>
        <v>2765</v>
      </c>
      <c r="F126" s="159"/>
      <c r="G126" s="182">
        <v>9</v>
      </c>
      <c r="H126" s="182">
        <v>142</v>
      </c>
      <c r="I126" s="182">
        <v>11</v>
      </c>
      <c r="J126" s="182">
        <v>39</v>
      </c>
      <c r="K126" s="182">
        <f t="shared" si="36"/>
        <v>201</v>
      </c>
      <c r="L126" s="183">
        <v>2</v>
      </c>
      <c r="M126" s="183">
        <v>5</v>
      </c>
      <c r="N126" s="183">
        <v>0</v>
      </c>
      <c r="O126" s="183">
        <v>0</v>
      </c>
      <c r="P126" s="255">
        <f t="shared" si="37"/>
        <v>7</v>
      </c>
      <c r="Q126" s="184"/>
      <c r="R126" s="184">
        <v>10</v>
      </c>
      <c r="S126" s="184">
        <v>0</v>
      </c>
      <c r="T126" s="184"/>
      <c r="U126" s="256">
        <f t="shared" si="38"/>
        <v>10</v>
      </c>
      <c r="V126" s="183"/>
      <c r="W126" s="183">
        <v>9</v>
      </c>
      <c r="X126" s="183">
        <v>2</v>
      </c>
      <c r="Y126" s="183">
        <v>5</v>
      </c>
      <c r="Z126" s="255">
        <f t="shared" si="39"/>
        <v>16</v>
      </c>
      <c r="AA126" s="185"/>
      <c r="AB126" s="185"/>
      <c r="AC126" s="185"/>
      <c r="AD126" s="185"/>
      <c r="AE126" s="185">
        <f t="shared" si="40"/>
        <v>0</v>
      </c>
      <c r="AF126" s="183">
        <v>0</v>
      </c>
      <c r="AG126" s="183">
        <v>0</v>
      </c>
      <c r="AH126" s="183">
        <v>0</v>
      </c>
      <c r="AI126" s="183">
        <v>0</v>
      </c>
      <c r="AJ126" s="183">
        <f t="shared" si="41"/>
        <v>0</v>
      </c>
      <c r="AK126" s="185">
        <v>0</v>
      </c>
      <c r="AL126" s="185">
        <v>0</v>
      </c>
      <c r="AM126" s="185">
        <v>0</v>
      </c>
      <c r="AN126" s="185">
        <v>0</v>
      </c>
      <c r="AO126" s="185">
        <f t="shared" si="42"/>
        <v>0</v>
      </c>
      <c r="AP126" s="159"/>
    </row>
    <row r="127" spans="1:42" ht="20.25">
      <c r="A127" s="158">
        <f>SUM(A120:A126)</f>
        <v>185</v>
      </c>
      <c r="B127" s="158">
        <f>SUM(B120:B126)</f>
        <v>169</v>
      </c>
      <c r="C127" s="158">
        <f>SUM(C120:C126)</f>
        <v>354</v>
      </c>
      <c r="D127" s="158"/>
      <c r="E127" s="158"/>
      <c r="F127" s="159"/>
      <c r="G127" s="182">
        <v>9</v>
      </c>
      <c r="H127" s="182">
        <v>142</v>
      </c>
      <c r="I127" s="182">
        <v>11</v>
      </c>
      <c r="J127" s="182">
        <v>39</v>
      </c>
      <c r="K127" s="182">
        <f t="shared" si="36"/>
        <v>201</v>
      </c>
      <c r="L127" s="183">
        <v>4</v>
      </c>
      <c r="M127" s="183">
        <v>55</v>
      </c>
      <c r="N127" s="183">
        <v>3</v>
      </c>
      <c r="O127" s="183">
        <v>7</v>
      </c>
      <c r="P127" s="255">
        <f t="shared" si="37"/>
        <v>69</v>
      </c>
      <c r="Q127" s="184"/>
      <c r="R127" s="184">
        <v>1</v>
      </c>
      <c r="S127" s="184">
        <v>0</v>
      </c>
      <c r="T127" s="184"/>
      <c r="U127" s="256">
        <f t="shared" si="38"/>
        <v>1</v>
      </c>
      <c r="V127" s="183"/>
      <c r="W127" s="183"/>
      <c r="X127" s="183"/>
      <c r="Y127" s="183"/>
      <c r="Z127" s="255">
        <f t="shared" si="39"/>
        <v>0</v>
      </c>
      <c r="AA127" s="185"/>
      <c r="AB127" s="185"/>
      <c r="AC127" s="185"/>
      <c r="AD127" s="185"/>
      <c r="AE127" s="185">
        <f t="shared" si="40"/>
        <v>0</v>
      </c>
      <c r="AF127" s="183">
        <v>0</v>
      </c>
      <c r="AG127" s="183">
        <v>0</v>
      </c>
      <c r="AH127" s="183">
        <v>0</v>
      </c>
      <c r="AI127" s="183">
        <v>0</v>
      </c>
      <c r="AJ127" s="183">
        <f t="shared" si="41"/>
        <v>0</v>
      </c>
      <c r="AK127" s="185">
        <v>0</v>
      </c>
      <c r="AL127" s="185">
        <v>0</v>
      </c>
      <c r="AM127" s="185">
        <v>0</v>
      </c>
      <c r="AN127" s="185">
        <v>0</v>
      </c>
      <c r="AO127" s="185">
        <f t="shared" si="42"/>
        <v>0</v>
      </c>
      <c r="AP127" s="159"/>
    </row>
    <row r="128" spans="1:42" ht="20.25">
      <c r="A128" s="158"/>
      <c r="B128" s="158"/>
      <c r="C128" s="158"/>
      <c r="D128" s="158"/>
      <c r="E128" s="158"/>
      <c r="F128" s="159"/>
      <c r="G128" s="182">
        <v>0</v>
      </c>
      <c r="H128" s="182">
        <v>0</v>
      </c>
      <c r="I128" s="182">
        <v>0</v>
      </c>
      <c r="J128" s="182">
        <v>0</v>
      </c>
      <c r="K128" s="182">
        <f t="shared" si="36"/>
        <v>0</v>
      </c>
      <c r="L128" s="183">
        <v>6</v>
      </c>
      <c r="M128" s="183">
        <v>62</v>
      </c>
      <c r="N128" s="183">
        <v>6</v>
      </c>
      <c r="O128" s="183">
        <v>16</v>
      </c>
      <c r="P128" s="255">
        <f t="shared" si="37"/>
        <v>90</v>
      </c>
      <c r="Q128" s="184"/>
      <c r="R128" s="184"/>
      <c r="S128" s="184">
        <v>0</v>
      </c>
      <c r="T128" s="184"/>
      <c r="U128" s="256">
        <f t="shared" si="38"/>
        <v>0</v>
      </c>
      <c r="V128" s="183"/>
      <c r="W128" s="183"/>
      <c r="X128" s="183"/>
      <c r="Y128" s="183"/>
      <c r="Z128" s="255">
        <f t="shared" si="39"/>
        <v>0</v>
      </c>
      <c r="AA128" s="185"/>
      <c r="AB128" s="185"/>
      <c r="AC128" s="185"/>
      <c r="AD128" s="185"/>
      <c r="AE128" s="185">
        <f t="shared" si="40"/>
        <v>0</v>
      </c>
      <c r="AF128" s="183">
        <v>7</v>
      </c>
      <c r="AG128" s="183">
        <v>29</v>
      </c>
      <c r="AH128" s="183">
        <v>0</v>
      </c>
      <c r="AI128" s="183">
        <v>1</v>
      </c>
      <c r="AJ128" s="183">
        <f t="shared" si="41"/>
        <v>37</v>
      </c>
      <c r="AK128" s="185">
        <v>0</v>
      </c>
      <c r="AL128" s="185">
        <v>0</v>
      </c>
      <c r="AM128" s="185">
        <v>0</v>
      </c>
      <c r="AN128" s="185">
        <v>0</v>
      </c>
      <c r="AO128" s="185">
        <f t="shared" si="42"/>
        <v>0</v>
      </c>
      <c r="AP128" s="159"/>
    </row>
    <row r="129" spans="1:42" ht="20.25">
      <c r="A129" s="158"/>
      <c r="B129" s="158"/>
      <c r="C129" s="158"/>
      <c r="D129" s="158"/>
      <c r="E129" s="158"/>
      <c r="F129" s="159"/>
      <c r="G129" s="182">
        <v>1</v>
      </c>
      <c r="H129" s="182">
        <v>2</v>
      </c>
      <c r="I129" s="182">
        <v>1</v>
      </c>
      <c r="J129" s="182">
        <v>0</v>
      </c>
      <c r="K129" s="182">
        <f t="shared" si="36"/>
        <v>4</v>
      </c>
      <c r="L129" s="183">
        <v>6</v>
      </c>
      <c r="M129" s="183">
        <v>62</v>
      </c>
      <c r="N129" s="183">
        <v>6</v>
      </c>
      <c r="O129" s="183">
        <v>16</v>
      </c>
      <c r="P129" s="255">
        <f t="shared" si="37"/>
        <v>90</v>
      </c>
      <c r="Q129" s="184"/>
      <c r="R129" s="184"/>
      <c r="S129" s="184">
        <v>0</v>
      </c>
      <c r="T129" s="184"/>
      <c r="U129" s="256">
        <f t="shared" si="38"/>
        <v>0</v>
      </c>
      <c r="V129" s="183"/>
      <c r="W129" s="183"/>
      <c r="X129" s="183"/>
      <c r="Y129" s="183"/>
      <c r="Z129" s="255">
        <f t="shared" si="39"/>
        <v>0</v>
      </c>
      <c r="AA129" s="185"/>
      <c r="AB129" s="185"/>
      <c r="AC129" s="185"/>
      <c r="AD129" s="185"/>
      <c r="AE129" s="185">
        <f t="shared" si="40"/>
        <v>0</v>
      </c>
      <c r="AF129" s="183">
        <v>7</v>
      </c>
      <c r="AG129" s="183">
        <v>25</v>
      </c>
      <c r="AH129" s="183">
        <v>0</v>
      </c>
      <c r="AI129" s="183">
        <v>1</v>
      </c>
      <c r="AJ129" s="183">
        <f t="shared" si="41"/>
        <v>33</v>
      </c>
      <c r="AK129" s="185">
        <v>0</v>
      </c>
      <c r="AL129" s="185">
        <v>0</v>
      </c>
      <c r="AM129" s="185">
        <v>0</v>
      </c>
      <c r="AN129" s="185">
        <v>0</v>
      </c>
      <c r="AO129" s="185">
        <f t="shared" si="42"/>
        <v>0</v>
      </c>
      <c r="AP129" s="159"/>
    </row>
    <row r="130" spans="1:42" ht="20.25">
      <c r="A130" s="158"/>
      <c r="B130" s="158"/>
      <c r="C130" s="158"/>
      <c r="D130" s="158"/>
      <c r="E130" s="158"/>
      <c r="F130" s="159"/>
      <c r="G130" s="182">
        <v>1</v>
      </c>
      <c r="H130" s="182">
        <v>2</v>
      </c>
      <c r="I130" s="182">
        <v>1</v>
      </c>
      <c r="J130" s="182">
        <v>0</v>
      </c>
      <c r="K130" s="182">
        <f t="shared" si="36"/>
        <v>4</v>
      </c>
      <c r="L130" s="183">
        <v>2</v>
      </c>
      <c r="M130" s="183">
        <v>19</v>
      </c>
      <c r="N130" s="183">
        <v>1</v>
      </c>
      <c r="O130" s="183">
        <v>2</v>
      </c>
      <c r="P130" s="255">
        <f t="shared" si="37"/>
        <v>24</v>
      </c>
      <c r="Q130" s="184"/>
      <c r="R130" s="184"/>
      <c r="S130" s="184">
        <v>0</v>
      </c>
      <c r="T130" s="184"/>
      <c r="U130" s="256">
        <f t="shared" si="38"/>
        <v>0</v>
      </c>
      <c r="V130" s="183"/>
      <c r="W130" s="183"/>
      <c r="X130" s="183"/>
      <c r="Y130" s="183"/>
      <c r="Z130" s="255">
        <f t="shared" si="39"/>
        <v>0</v>
      </c>
      <c r="AA130" s="185"/>
      <c r="AB130" s="185"/>
      <c r="AC130" s="185"/>
      <c r="AD130" s="185"/>
      <c r="AE130" s="185">
        <f t="shared" si="40"/>
        <v>0</v>
      </c>
      <c r="AF130" s="183">
        <v>1</v>
      </c>
      <c r="AG130" s="183">
        <v>4</v>
      </c>
      <c r="AH130" s="183">
        <v>0</v>
      </c>
      <c r="AI130" s="183">
        <v>1</v>
      </c>
      <c r="AJ130" s="183">
        <f t="shared" si="41"/>
        <v>6</v>
      </c>
      <c r="AK130" s="185">
        <v>0</v>
      </c>
      <c r="AL130" s="185">
        <v>0</v>
      </c>
      <c r="AM130" s="185">
        <v>0</v>
      </c>
      <c r="AN130" s="185">
        <v>0</v>
      </c>
      <c r="AO130" s="185">
        <f t="shared" si="42"/>
        <v>0</v>
      </c>
      <c r="AP130" s="159"/>
    </row>
    <row r="131" spans="1:42" ht="20.25">
      <c r="A131" s="158"/>
      <c r="B131" s="158"/>
      <c r="C131" s="158"/>
      <c r="D131" s="158"/>
      <c r="E131" s="158"/>
      <c r="F131" s="159"/>
      <c r="G131" s="182">
        <v>0</v>
      </c>
      <c r="H131" s="182">
        <v>0</v>
      </c>
      <c r="I131" s="182">
        <v>0</v>
      </c>
      <c r="J131" s="182">
        <v>0</v>
      </c>
      <c r="K131" s="182">
        <f t="shared" si="36"/>
        <v>0</v>
      </c>
      <c r="L131" s="183">
        <v>0</v>
      </c>
      <c r="M131" s="183">
        <v>0</v>
      </c>
      <c r="N131" s="183">
        <v>0</v>
      </c>
      <c r="O131" s="183">
        <v>0</v>
      </c>
      <c r="P131" s="255">
        <f t="shared" si="37"/>
        <v>0</v>
      </c>
      <c r="Q131" s="184"/>
      <c r="R131" s="184"/>
      <c r="S131" s="184">
        <v>0</v>
      </c>
      <c r="T131" s="184"/>
      <c r="U131" s="256">
        <f t="shared" si="38"/>
        <v>0</v>
      </c>
      <c r="V131" s="183"/>
      <c r="W131" s="183"/>
      <c r="X131" s="183"/>
      <c r="Y131" s="183"/>
      <c r="Z131" s="255">
        <f t="shared" si="39"/>
        <v>0</v>
      </c>
      <c r="AA131" s="185"/>
      <c r="AB131" s="185"/>
      <c r="AC131" s="185"/>
      <c r="AD131" s="185"/>
      <c r="AE131" s="185">
        <f t="shared" si="40"/>
        <v>0</v>
      </c>
      <c r="AF131" s="183">
        <v>0</v>
      </c>
      <c r="AG131" s="183">
        <v>0</v>
      </c>
      <c r="AH131" s="183">
        <v>0</v>
      </c>
      <c r="AI131" s="183">
        <v>0</v>
      </c>
      <c r="AJ131" s="183">
        <f t="shared" si="41"/>
        <v>0</v>
      </c>
      <c r="AK131" s="185">
        <v>0</v>
      </c>
      <c r="AL131" s="185">
        <v>0</v>
      </c>
      <c r="AM131" s="185">
        <v>0</v>
      </c>
      <c r="AN131" s="185">
        <v>0</v>
      </c>
      <c r="AO131" s="185">
        <f t="shared" si="42"/>
        <v>0</v>
      </c>
      <c r="AP131" s="159"/>
    </row>
    <row r="132" spans="1:42" ht="20.25">
      <c r="A132" s="158"/>
      <c r="B132" s="158"/>
      <c r="C132" s="158"/>
      <c r="D132" s="158"/>
      <c r="E132" s="158"/>
      <c r="F132" s="159"/>
      <c r="G132" s="182">
        <v>9</v>
      </c>
      <c r="H132" s="182">
        <v>142</v>
      </c>
      <c r="I132" s="182">
        <v>11</v>
      </c>
      <c r="J132" s="182">
        <v>39</v>
      </c>
      <c r="K132" s="182">
        <f t="shared" si="36"/>
        <v>201</v>
      </c>
      <c r="L132" s="183">
        <v>6</v>
      </c>
      <c r="M132" s="183">
        <v>37</v>
      </c>
      <c r="N132" s="183">
        <v>5</v>
      </c>
      <c r="O132" s="183">
        <v>10</v>
      </c>
      <c r="P132" s="255">
        <f t="shared" si="37"/>
        <v>58</v>
      </c>
      <c r="Q132" s="184"/>
      <c r="R132" s="184"/>
      <c r="S132" s="184">
        <v>0</v>
      </c>
      <c r="T132" s="184"/>
      <c r="U132" s="256">
        <f t="shared" si="38"/>
        <v>0</v>
      </c>
      <c r="V132" s="183"/>
      <c r="W132" s="183"/>
      <c r="X132" s="183"/>
      <c r="Y132" s="183"/>
      <c r="Z132" s="255">
        <f t="shared" si="39"/>
        <v>0</v>
      </c>
      <c r="AA132" s="185"/>
      <c r="AB132" s="185"/>
      <c r="AC132" s="185"/>
      <c r="AD132" s="185"/>
      <c r="AE132" s="185">
        <f t="shared" si="40"/>
        <v>0</v>
      </c>
      <c r="AF132" s="183"/>
      <c r="AG132" s="183"/>
      <c r="AH132" s="183"/>
      <c r="AI132" s="183"/>
      <c r="AJ132" s="183">
        <f t="shared" si="41"/>
        <v>0</v>
      </c>
      <c r="AK132" s="185">
        <v>0</v>
      </c>
      <c r="AL132" s="185">
        <v>0</v>
      </c>
      <c r="AM132" s="185">
        <v>0</v>
      </c>
      <c r="AN132" s="185">
        <v>0</v>
      </c>
      <c r="AO132" s="185">
        <f t="shared" si="42"/>
        <v>0</v>
      </c>
      <c r="AP132" s="159"/>
    </row>
    <row r="133" spans="1:42" ht="20.25">
      <c r="A133" s="158"/>
      <c r="B133" s="158"/>
      <c r="C133" s="158"/>
      <c r="D133" s="158"/>
      <c r="E133" s="158"/>
      <c r="F133" s="159"/>
      <c r="G133" s="182"/>
      <c r="H133" s="182"/>
      <c r="I133" s="182"/>
      <c r="J133" s="182"/>
      <c r="K133" s="182">
        <f t="shared" si="36"/>
        <v>0</v>
      </c>
      <c r="L133" s="183">
        <v>6</v>
      </c>
      <c r="M133" s="183">
        <v>37</v>
      </c>
      <c r="N133" s="183">
        <v>5</v>
      </c>
      <c r="O133" s="183">
        <v>10</v>
      </c>
      <c r="P133" s="255">
        <f t="shared" si="37"/>
        <v>58</v>
      </c>
      <c r="Q133" s="184"/>
      <c r="R133" s="184"/>
      <c r="S133" s="184">
        <v>0</v>
      </c>
      <c r="T133" s="184"/>
      <c r="U133" s="256">
        <f t="shared" si="38"/>
        <v>0</v>
      </c>
      <c r="V133" s="183"/>
      <c r="W133" s="183"/>
      <c r="X133" s="183"/>
      <c r="Y133" s="183"/>
      <c r="Z133" s="255">
        <f t="shared" si="39"/>
        <v>0</v>
      </c>
      <c r="AA133" s="185"/>
      <c r="AB133" s="185"/>
      <c r="AC133" s="185"/>
      <c r="AD133" s="185"/>
      <c r="AE133" s="185">
        <f t="shared" si="40"/>
        <v>0</v>
      </c>
      <c r="AF133" s="183"/>
      <c r="AG133" s="183"/>
      <c r="AH133" s="183"/>
      <c r="AI133" s="183"/>
      <c r="AJ133" s="183">
        <f t="shared" si="41"/>
        <v>0</v>
      </c>
      <c r="AK133" s="185">
        <v>0</v>
      </c>
      <c r="AL133" s="185">
        <v>0</v>
      </c>
      <c r="AM133" s="185">
        <v>0</v>
      </c>
      <c r="AN133" s="185">
        <v>0</v>
      </c>
      <c r="AO133" s="185">
        <f t="shared" si="42"/>
        <v>0</v>
      </c>
      <c r="AP133" s="159"/>
    </row>
    <row r="134" spans="1:42" ht="20.25">
      <c r="A134" s="158"/>
      <c r="B134" s="158"/>
      <c r="C134" s="158"/>
      <c r="D134" s="158"/>
      <c r="E134" s="158"/>
      <c r="F134" s="159"/>
      <c r="G134" s="182"/>
      <c r="H134" s="182"/>
      <c r="I134" s="182"/>
      <c r="J134" s="182"/>
      <c r="K134" s="182">
        <f t="shared" si="36"/>
        <v>0</v>
      </c>
      <c r="L134" s="183">
        <v>6</v>
      </c>
      <c r="M134" s="183">
        <v>37</v>
      </c>
      <c r="N134" s="183">
        <v>5</v>
      </c>
      <c r="O134" s="183">
        <v>10</v>
      </c>
      <c r="P134" s="255">
        <f t="shared" si="37"/>
        <v>58</v>
      </c>
      <c r="Q134" s="184"/>
      <c r="R134" s="184"/>
      <c r="S134" s="184">
        <v>0</v>
      </c>
      <c r="T134" s="184"/>
      <c r="U134" s="256">
        <f t="shared" si="38"/>
        <v>0</v>
      </c>
      <c r="V134" s="183"/>
      <c r="W134" s="183"/>
      <c r="X134" s="183"/>
      <c r="Y134" s="183"/>
      <c r="Z134" s="255">
        <f t="shared" si="39"/>
        <v>0</v>
      </c>
      <c r="AA134" s="185"/>
      <c r="AB134" s="185"/>
      <c r="AC134" s="185"/>
      <c r="AD134" s="185"/>
      <c r="AE134" s="185">
        <f t="shared" si="40"/>
        <v>0</v>
      </c>
      <c r="AF134" s="183"/>
      <c r="AG134" s="183"/>
      <c r="AH134" s="183"/>
      <c r="AI134" s="183"/>
      <c r="AJ134" s="183">
        <f t="shared" si="41"/>
        <v>0</v>
      </c>
      <c r="AK134" s="185">
        <v>0</v>
      </c>
      <c r="AL134" s="185">
        <v>0</v>
      </c>
      <c r="AM134" s="185">
        <v>0</v>
      </c>
      <c r="AN134" s="185">
        <v>0</v>
      </c>
      <c r="AO134" s="185">
        <f t="shared" si="42"/>
        <v>0</v>
      </c>
      <c r="AP134" s="159"/>
    </row>
    <row r="135" spans="1:42" ht="20.25">
      <c r="A135" s="158"/>
      <c r="B135" s="158"/>
      <c r="C135" s="158"/>
      <c r="D135" s="158"/>
      <c r="E135" s="158"/>
      <c r="F135" s="159"/>
      <c r="G135" s="182"/>
      <c r="H135" s="182"/>
      <c r="I135" s="182"/>
      <c r="J135" s="182"/>
      <c r="K135" s="182">
        <f t="shared" si="36"/>
        <v>0</v>
      </c>
      <c r="L135" s="183">
        <v>3</v>
      </c>
      <c r="M135" s="183">
        <v>25</v>
      </c>
      <c r="N135" s="183">
        <v>1</v>
      </c>
      <c r="O135" s="183">
        <v>6</v>
      </c>
      <c r="P135" s="255">
        <f t="shared" si="37"/>
        <v>35</v>
      </c>
      <c r="Q135" s="184"/>
      <c r="R135" s="184"/>
      <c r="S135" s="184">
        <v>0</v>
      </c>
      <c r="T135" s="184"/>
      <c r="U135" s="256">
        <f t="shared" si="38"/>
        <v>0</v>
      </c>
      <c r="V135" s="183"/>
      <c r="W135" s="183"/>
      <c r="X135" s="183"/>
      <c r="Y135" s="183"/>
      <c r="Z135" s="255">
        <f t="shared" si="39"/>
        <v>0</v>
      </c>
      <c r="AA135" s="185"/>
      <c r="AB135" s="185"/>
      <c r="AC135" s="185"/>
      <c r="AD135" s="185"/>
      <c r="AE135" s="185">
        <f t="shared" si="40"/>
        <v>0</v>
      </c>
      <c r="AF135" s="183"/>
      <c r="AG135" s="183"/>
      <c r="AH135" s="183"/>
      <c r="AI135" s="183"/>
      <c r="AJ135" s="183">
        <f t="shared" si="41"/>
        <v>0</v>
      </c>
      <c r="AK135" s="185">
        <v>0</v>
      </c>
      <c r="AL135" s="185">
        <v>0</v>
      </c>
      <c r="AM135" s="185">
        <v>0</v>
      </c>
      <c r="AN135" s="185">
        <v>0</v>
      </c>
      <c r="AO135" s="185">
        <f t="shared" si="42"/>
        <v>0</v>
      </c>
      <c r="AP135" s="159"/>
    </row>
    <row r="136" spans="1:42" ht="20.25">
      <c r="A136" s="158"/>
      <c r="B136" s="158"/>
      <c r="C136" s="158"/>
      <c r="D136" s="158"/>
      <c r="E136" s="158"/>
      <c r="F136" s="159"/>
      <c r="G136" s="182"/>
      <c r="H136" s="182"/>
      <c r="I136" s="182"/>
      <c r="J136" s="182"/>
      <c r="K136" s="182">
        <f t="shared" si="36"/>
        <v>0</v>
      </c>
      <c r="L136" s="183">
        <v>3</v>
      </c>
      <c r="M136" s="183">
        <v>25</v>
      </c>
      <c r="N136" s="183">
        <v>1</v>
      </c>
      <c r="O136" s="183">
        <v>6</v>
      </c>
      <c r="P136" s="255">
        <f t="shared" si="37"/>
        <v>35</v>
      </c>
      <c r="Q136" s="184"/>
      <c r="R136" s="184"/>
      <c r="S136" s="184">
        <v>0</v>
      </c>
      <c r="T136" s="184"/>
      <c r="U136" s="256">
        <f t="shared" si="38"/>
        <v>0</v>
      </c>
      <c r="V136" s="183"/>
      <c r="W136" s="183"/>
      <c r="X136" s="183"/>
      <c r="Y136" s="183"/>
      <c r="Z136" s="255">
        <f t="shared" si="39"/>
        <v>0</v>
      </c>
      <c r="AA136" s="185"/>
      <c r="AB136" s="185"/>
      <c r="AC136" s="185"/>
      <c r="AD136" s="185"/>
      <c r="AE136" s="185">
        <f t="shared" si="40"/>
        <v>0</v>
      </c>
      <c r="AF136" s="183"/>
      <c r="AG136" s="183"/>
      <c r="AH136" s="183"/>
      <c r="AI136" s="183"/>
      <c r="AJ136" s="183">
        <f t="shared" si="41"/>
        <v>0</v>
      </c>
      <c r="AK136" s="185">
        <v>0</v>
      </c>
      <c r="AL136" s="185">
        <v>0</v>
      </c>
      <c r="AM136" s="185">
        <v>0</v>
      </c>
      <c r="AN136" s="185">
        <v>0</v>
      </c>
      <c r="AO136" s="185">
        <f t="shared" si="42"/>
        <v>0</v>
      </c>
      <c r="AP136" s="159"/>
    </row>
    <row r="137" spans="1:42" ht="20.25">
      <c r="A137" s="158"/>
      <c r="B137" s="158"/>
      <c r="C137" s="158"/>
      <c r="D137" s="158"/>
      <c r="E137" s="158"/>
      <c r="F137" s="159"/>
      <c r="G137" s="182"/>
      <c r="H137" s="182"/>
      <c r="I137" s="182"/>
      <c r="J137" s="182"/>
      <c r="K137" s="182">
        <f t="shared" si="36"/>
        <v>0</v>
      </c>
      <c r="L137" s="183">
        <v>3</v>
      </c>
      <c r="M137" s="183">
        <v>25</v>
      </c>
      <c r="N137" s="183">
        <v>1</v>
      </c>
      <c r="O137" s="183">
        <v>6</v>
      </c>
      <c r="P137" s="255">
        <f t="shared" si="37"/>
        <v>35</v>
      </c>
      <c r="Q137" s="184"/>
      <c r="R137" s="184"/>
      <c r="S137" s="184">
        <v>0</v>
      </c>
      <c r="T137" s="184"/>
      <c r="U137" s="256">
        <f t="shared" si="38"/>
        <v>0</v>
      </c>
      <c r="V137" s="183"/>
      <c r="W137" s="183"/>
      <c r="X137" s="183"/>
      <c r="Y137" s="183"/>
      <c r="Z137" s="255">
        <f t="shared" si="39"/>
        <v>0</v>
      </c>
      <c r="AA137" s="185"/>
      <c r="AB137" s="185"/>
      <c r="AC137" s="185"/>
      <c r="AD137" s="185"/>
      <c r="AE137" s="185">
        <f t="shared" si="40"/>
        <v>0</v>
      </c>
      <c r="AF137" s="183"/>
      <c r="AG137" s="183"/>
      <c r="AH137" s="183"/>
      <c r="AI137" s="183"/>
      <c r="AJ137" s="183">
        <f t="shared" si="41"/>
        <v>0</v>
      </c>
      <c r="AK137" s="185">
        <v>0</v>
      </c>
      <c r="AL137" s="185">
        <v>0</v>
      </c>
      <c r="AM137" s="185">
        <v>0</v>
      </c>
      <c r="AN137" s="185">
        <v>0</v>
      </c>
      <c r="AO137" s="185">
        <f t="shared" si="42"/>
        <v>0</v>
      </c>
      <c r="AP137" s="159"/>
    </row>
    <row r="138" spans="1:42" ht="20.25">
      <c r="A138" s="158"/>
      <c r="B138" s="158"/>
      <c r="C138" s="158"/>
      <c r="D138" s="158"/>
      <c r="E138" s="158"/>
      <c r="F138" s="159"/>
      <c r="G138" s="182"/>
      <c r="H138" s="182"/>
      <c r="I138" s="182"/>
      <c r="J138" s="182"/>
      <c r="K138" s="182">
        <f t="shared" si="36"/>
        <v>0</v>
      </c>
      <c r="L138" s="183">
        <v>0</v>
      </c>
      <c r="M138" s="183">
        <v>3</v>
      </c>
      <c r="N138" s="183">
        <v>0</v>
      </c>
      <c r="O138" s="183">
        <v>1</v>
      </c>
      <c r="P138" s="255">
        <f t="shared" si="37"/>
        <v>4</v>
      </c>
      <c r="Q138" s="184"/>
      <c r="R138" s="184"/>
      <c r="S138" s="184">
        <v>0</v>
      </c>
      <c r="T138" s="184"/>
      <c r="U138" s="256">
        <f t="shared" si="38"/>
        <v>0</v>
      </c>
      <c r="V138" s="183"/>
      <c r="W138" s="183"/>
      <c r="X138" s="183"/>
      <c r="Y138" s="183"/>
      <c r="Z138" s="255">
        <f t="shared" si="39"/>
        <v>0</v>
      </c>
      <c r="AA138" s="185"/>
      <c r="AB138" s="185"/>
      <c r="AC138" s="185"/>
      <c r="AD138" s="185"/>
      <c r="AE138" s="185">
        <f t="shared" si="40"/>
        <v>0</v>
      </c>
      <c r="AF138" s="183"/>
      <c r="AG138" s="183"/>
      <c r="AH138" s="183"/>
      <c r="AI138" s="183"/>
      <c r="AJ138" s="183">
        <f t="shared" si="41"/>
        <v>0</v>
      </c>
      <c r="AK138" s="185">
        <v>0</v>
      </c>
      <c r="AL138" s="185">
        <v>0</v>
      </c>
      <c r="AM138" s="185">
        <v>0</v>
      </c>
      <c r="AN138" s="185">
        <v>0</v>
      </c>
      <c r="AO138" s="185">
        <f t="shared" si="42"/>
        <v>0</v>
      </c>
      <c r="AP138" s="159"/>
    </row>
    <row r="139" spans="1:42" ht="20.25">
      <c r="A139" s="158"/>
      <c r="B139" s="158"/>
      <c r="C139" s="158"/>
      <c r="D139" s="158"/>
      <c r="E139" s="158"/>
      <c r="F139" s="159"/>
      <c r="G139" s="182"/>
      <c r="H139" s="182"/>
      <c r="I139" s="182"/>
      <c r="J139" s="182"/>
      <c r="K139" s="182">
        <f t="shared" si="36"/>
        <v>0</v>
      </c>
      <c r="L139" s="183">
        <v>0</v>
      </c>
      <c r="M139" s="183">
        <v>0</v>
      </c>
      <c r="N139" s="183">
        <v>0</v>
      </c>
      <c r="O139" s="183">
        <v>0</v>
      </c>
      <c r="P139" s="255">
        <f t="shared" si="37"/>
        <v>0</v>
      </c>
      <c r="Q139" s="184"/>
      <c r="R139" s="184"/>
      <c r="S139" s="184">
        <v>0</v>
      </c>
      <c r="T139" s="184"/>
      <c r="U139" s="256">
        <f t="shared" si="38"/>
        <v>0</v>
      </c>
      <c r="V139" s="183"/>
      <c r="W139" s="183"/>
      <c r="X139" s="183"/>
      <c r="Y139" s="183"/>
      <c r="Z139" s="255">
        <f t="shared" si="39"/>
        <v>0</v>
      </c>
      <c r="AA139" s="185"/>
      <c r="AB139" s="185"/>
      <c r="AC139" s="185"/>
      <c r="AD139" s="185"/>
      <c r="AE139" s="185">
        <f t="shared" si="40"/>
        <v>0</v>
      </c>
      <c r="AF139" s="183"/>
      <c r="AG139" s="183"/>
      <c r="AH139" s="183"/>
      <c r="AI139" s="183"/>
      <c r="AJ139" s="183">
        <f t="shared" si="41"/>
        <v>0</v>
      </c>
      <c r="AK139" s="185">
        <v>0</v>
      </c>
      <c r="AL139" s="185">
        <v>0</v>
      </c>
      <c r="AM139" s="185">
        <v>0</v>
      </c>
      <c r="AN139" s="185">
        <v>0</v>
      </c>
      <c r="AO139" s="185">
        <f t="shared" si="42"/>
        <v>0</v>
      </c>
      <c r="AP139" s="159"/>
    </row>
    <row r="140" spans="1:42" ht="20.25">
      <c r="A140" s="158"/>
      <c r="B140" s="158"/>
      <c r="C140" s="158"/>
      <c r="D140" s="158"/>
      <c r="E140" s="158"/>
      <c r="F140" s="159"/>
      <c r="G140" s="182"/>
      <c r="H140" s="182"/>
      <c r="I140" s="182"/>
      <c r="J140" s="182"/>
      <c r="K140" s="182">
        <f t="shared" si="36"/>
        <v>0</v>
      </c>
      <c r="L140" s="183">
        <v>2</v>
      </c>
      <c r="M140" s="183">
        <v>4</v>
      </c>
      <c r="N140" s="183">
        <v>2</v>
      </c>
      <c r="O140" s="183">
        <v>1</v>
      </c>
      <c r="P140" s="255">
        <f t="shared" si="37"/>
        <v>9</v>
      </c>
      <c r="Q140" s="184"/>
      <c r="R140" s="184"/>
      <c r="S140" s="184">
        <v>0</v>
      </c>
      <c r="T140" s="184"/>
      <c r="U140" s="256">
        <f t="shared" si="38"/>
        <v>0</v>
      </c>
      <c r="V140" s="183"/>
      <c r="W140" s="183"/>
      <c r="X140" s="183"/>
      <c r="Y140" s="183"/>
      <c r="Z140" s="255">
        <f t="shared" si="39"/>
        <v>0</v>
      </c>
      <c r="AA140" s="185"/>
      <c r="AB140" s="185"/>
      <c r="AC140" s="185"/>
      <c r="AD140" s="185"/>
      <c r="AE140" s="185">
        <f t="shared" si="40"/>
        <v>0</v>
      </c>
      <c r="AF140" s="183"/>
      <c r="AG140" s="183"/>
      <c r="AH140" s="183"/>
      <c r="AI140" s="183"/>
      <c r="AJ140" s="183">
        <f t="shared" si="41"/>
        <v>0</v>
      </c>
      <c r="AK140" s="185">
        <v>0</v>
      </c>
      <c r="AL140" s="185">
        <v>0</v>
      </c>
      <c r="AM140" s="185">
        <v>0</v>
      </c>
      <c r="AN140" s="185">
        <v>0</v>
      </c>
      <c r="AO140" s="185">
        <f t="shared" si="42"/>
        <v>0</v>
      </c>
      <c r="AP140" s="159"/>
    </row>
    <row r="141" spans="1:42" ht="20.25">
      <c r="A141" s="158"/>
      <c r="B141" s="158"/>
      <c r="C141" s="158"/>
      <c r="D141" s="158"/>
      <c r="E141" s="158"/>
      <c r="F141" s="159"/>
      <c r="G141" s="182"/>
      <c r="H141" s="182"/>
      <c r="I141" s="182"/>
      <c r="J141" s="182"/>
      <c r="K141" s="182">
        <f t="shared" si="36"/>
        <v>0</v>
      </c>
      <c r="L141" s="183">
        <v>0</v>
      </c>
      <c r="M141" s="183">
        <v>0</v>
      </c>
      <c r="N141" s="183">
        <v>0</v>
      </c>
      <c r="O141" s="183">
        <v>0</v>
      </c>
      <c r="P141" s="255">
        <f t="shared" si="37"/>
        <v>0</v>
      </c>
      <c r="Q141" s="184"/>
      <c r="R141" s="184"/>
      <c r="S141" s="184">
        <v>0</v>
      </c>
      <c r="T141" s="184"/>
      <c r="U141" s="256">
        <f t="shared" si="38"/>
        <v>0</v>
      </c>
      <c r="V141" s="183"/>
      <c r="W141" s="183"/>
      <c r="X141" s="183"/>
      <c r="Y141" s="183"/>
      <c r="Z141" s="255">
        <f t="shared" si="39"/>
        <v>0</v>
      </c>
      <c r="AA141" s="185"/>
      <c r="AB141" s="185"/>
      <c r="AC141" s="185"/>
      <c r="AD141" s="185"/>
      <c r="AE141" s="185">
        <f t="shared" si="40"/>
        <v>0</v>
      </c>
      <c r="AF141" s="183"/>
      <c r="AG141" s="183"/>
      <c r="AH141" s="183"/>
      <c r="AI141" s="183"/>
      <c r="AJ141" s="183">
        <f t="shared" si="41"/>
        <v>0</v>
      </c>
      <c r="AK141" s="185">
        <v>0</v>
      </c>
      <c r="AL141" s="185">
        <v>0</v>
      </c>
      <c r="AM141" s="185">
        <v>0</v>
      </c>
      <c r="AN141" s="185">
        <v>0</v>
      </c>
      <c r="AO141" s="185">
        <f t="shared" si="42"/>
        <v>0</v>
      </c>
      <c r="AP141" s="159"/>
    </row>
    <row r="142" spans="1:42" ht="20.25">
      <c r="A142" s="158"/>
      <c r="B142" s="158"/>
      <c r="C142" s="158"/>
      <c r="D142" s="158"/>
      <c r="E142" s="158"/>
      <c r="F142" s="159"/>
      <c r="G142" s="182"/>
      <c r="H142" s="182"/>
      <c r="I142" s="182"/>
      <c r="J142" s="182"/>
      <c r="K142" s="182">
        <f t="shared" si="36"/>
        <v>0</v>
      </c>
      <c r="L142" s="183">
        <v>0</v>
      </c>
      <c r="M142" s="183">
        <v>6</v>
      </c>
      <c r="N142" s="183">
        <v>0</v>
      </c>
      <c r="O142" s="183">
        <v>1</v>
      </c>
      <c r="P142" s="255">
        <f t="shared" si="37"/>
        <v>7</v>
      </c>
      <c r="Q142" s="184"/>
      <c r="R142" s="184"/>
      <c r="S142" s="184">
        <v>0</v>
      </c>
      <c r="T142" s="184"/>
      <c r="U142" s="256">
        <f t="shared" si="38"/>
        <v>0</v>
      </c>
      <c r="V142" s="183"/>
      <c r="W142" s="183"/>
      <c r="X142" s="183"/>
      <c r="Y142" s="183"/>
      <c r="Z142" s="255">
        <f t="shared" si="39"/>
        <v>0</v>
      </c>
      <c r="AA142" s="185"/>
      <c r="AB142" s="185"/>
      <c r="AC142" s="185"/>
      <c r="AD142" s="185"/>
      <c r="AE142" s="185">
        <f t="shared" si="40"/>
        <v>0</v>
      </c>
      <c r="AF142" s="183"/>
      <c r="AG142" s="183"/>
      <c r="AH142" s="183"/>
      <c r="AI142" s="183"/>
      <c r="AJ142" s="183">
        <f t="shared" si="41"/>
        <v>0</v>
      </c>
      <c r="AK142" s="185">
        <v>0</v>
      </c>
      <c r="AL142" s="185">
        <v>0</v>
      </c>
      <c r="AM142" s="185">
        <v>0</v>
      </c>
      <c r="AN142" s="185">
        <v>0</v>
      </c>
      <c r="AO142" s="185">
        <f t="shared" si="42"/>
        <v>0</v>
      </c>
      <c r="AP142" s="159"/>
    </row>
    <row r="143" spans="1:42" ht="20.25">
      <c r="A143" s="158"/>
      <c r="B143" s="158"/>
      <c r="C143" s="158"/>
      <c r="D143" s="158"/>
      <c r="E143" s="158"/>
      <c r="F143" s="159"/>
      <c r="G143" s="182"/>
      <c r="H143" s="182"/>
      <c r="I143" s="182"/>
      <c r="J143" s="182"/>
      <c r="K143" s="182"/>
      <c r="L143" s="183">
        <v>0</v>
      </c>
      <c r="M143" s="183">
        <v>6</v>
      </c>
      <c r="N143" s="183">
        <v>0</v>
      </c>
      <c r="O143" s="183">
        <v>1</v>
      </c>
      <c r="P143" s="255">
        <f t="shared" si="37"/>
        <v>7</v>
      </c>
      <c r="Q143" s="184"/>
      <c r="R143" s="184"/>
      <c r="S143" s="184">
        <v>0</v>
      </c>
      <c r="T143" s="184"/>
      <c r="U143" s="256">
        <f t="shared" si="38"/>
        <v>0</v>
      </c>
      <c r="V143" s="183"/>
      <c r="W143" s="183"/>
      <c r="X143" s="183"/>
      <c r="Y143" s="183"/>
      <c r="Z143" s="255">
        <f t="shared" si="39"/>
        <v>0</v>
      </c>
      <c r="AA143" s="185"/>
      <c r="AB143" s="185"/>
      <c r="AC143" s="185"/>
      <c r="AD143" s="185"/>
      <c r="AE143" s="185">
        <f t="shared" si="40"/>
        <v>0</v>
      </c>
      <c r="AF143" s="183"/>
      <c r="AG143" s="183"/>
      <c r="AH143" s="183"/>
      <c r="AI143" s="183"/>
      <c r="AJ143" s="183">
        <f t="shared" si="41"/>
        <v>0</v>
      </c>
      <c r="AK143" s="185">
        <v>0</v>
      </c>
      <c r="AL143" s="185">
        <v>0</v>
      </c>
      <c r="AM143" s="185">
        <v>0</v>
      </c>
      <c r="AN143" s="185">
        <v>0</v>
      </c>
      <c r="AO143" s="185">
        <f>SUM(AK143:AN143)</f>
        <v>0</v>
      </c>
      <c r="AP143" s="159"/>
    </row>
    <row r="144" spans="1:42" ht="20.25">
      <c r="A144" s="158"/>
      <c r="B144" s="158"/>
      <c r="C144" s="158"/>
      <c r="D144" s="158"/>
      <c r="E144" s="158"/>
      <c r="F144" s="159"/>
      <c r="G144" s="182"/>
      <c r="H144" s="182"/>
      <c r="I144" s="182"/>
      <c r="J144" s="182"/>
      <c r="K144" s="182">
        <f t="shared" si="36"/>
        <v>0</v>
      </c>
      <c r="L144" s="183">
        <v>0</v>
      </c>
      <c r="M144" s="183">
        <v>6</v>
      </c>
      <c r="N144" s="183">
        <v>0</v>
      </c>
      <c r="O144" s="183">
        <v>1</v>
      </c>
      <c r="P144" s="255">
        <f t="shared" si="37"/>
        <v>7</v>
      </c>
      <c r="Q144" s="184"/>
      <c r="R144" s="184"/>
      <c r="S144" s="184">
        <v>0</v>
      </c>
      <c r="T144" s="184"/>
      <c r="U144" s="256">
        <f t="shared" si="38"/>
        <v>0</v>
      </c>
      <c r="V144" s="183"/>
      <c r="W144" s="183"/>
      <c r="X144" s="183"/>
      <c r="Y144" s="183"/>
      <c r="Z144" s="255">
        <f t="shared" si="39"/>
        <v>0</v>
      </c>
      <c r="AA144" s="185"/>
      <c r="AB144" s="185"/>
      <c r="AC144" s="185"/>
      <c r="AD144" s="185"/>
      <c r="AE144" s="185">
        <f t="shared" si="40"/>
        <v>0</v>
      </c>
      <c r="AF144" s="183"/>
      <c r="AG144" s="183"/>
      <c r="AH144" s="183"/>
      <c r="AI144" s="183"/>
      <c r="AJ144" s="183">
        <f t="shared" si="41"/>
        <v>0</v>
      </c>
      <c r="AK144" s="185">
        <v>0</v>
      </c>
      <c r="AL144" s="185">
        <v>0</v>
      </c>
      <c r="AM144" s="185">
        <v>0</v>
      </c>
      <c r="AN144" s="185">
        <v>0</v>
      </c>
      <c r="AO144" s="185">
        <f t="shared" si="42"/>
        <v>0</v>
      </c>
      <c r="AP144" s="159"/>
    </row>
    <row r="145" spans="1:42" ht="20.25">
      <c r="A145" s="158"/>
      <c r="B145" s="158"/>
      <c r="C145" s="158"/>
      <c r="D145" s="158"/>
      <c r="E145" s="158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1:42" ht="20.25">
      <c r="A146" s="175" t="s">
        <v>477</v>
      </c>
      <c r="B146" s="158"/>
      <c r="C146" s="158"/>
      <c r="D146" s="158"/>
      <c r="E146" s="158"/>
      <c r="F146" s="159"/>
      <c r="G146" s="265" t="s">
        <v>484</v>
      </c>
      <c r="H146" s="265"/>
      <c r="I146" s="265"/>
      <c r="J146" s="265"/>
      <c r="K146" s="265"/>
      <c r="L146" s="266" t="s">
        <v>485</v>
      </c>
      <c r="M146" s="266"/>
      <c r="N146" s="266"/>
      <c r="O146" s="266"/>
      <c r="P146" s="266"/>
      <c r="Q146" s="267" t="s">
        <v>486</v>
      </c>
      <c r="R146" s="268"/>
      <c r="S146" s="268"/>
      <c r="T146" s="268"/>
      <c r="U146" s="269"/>
      <c r="V146" s="272" t="s">
        <v>487</v>
      </c>
      <c r="W146" s="272"/>
      <c r="X146" s="272"/>
      <c r="Y146" s="272"/>
      <c r="Z146" s="272"/>
      <c r="AA146" s="270" t="s">
        <v>488</v>
      </c>
      <c r="AB146" s="270"/>
      <c r="AC146" s="270"/>
      <c r="AD146" s="270"/>
      <c r="AE146" s="270"/>
      <c r="AF146" s="271" t="s">
        <v>489</v>
      </c>
      <c r="AG146" s="271"/>
      <c r="AH146" s="271"/>
      <c r="AI146" s="271"/>
      <c r="AJ146" s="271"/>
      <c r="AK146" s="291" t="s">
        <v>490</v>
      </c>
      <c r="AL146" s="291"/>
      <c r="AM146" s="291"/>
      <c r="AN146" s="291"/>
      <c r="AO146" s="291"/>
      <c r="AP146" s="159"/>
    </row>
    <row r="147" spans="1:42" ht="20.25">
      <c r="A147" s="158" t="s">
        <v>491</v>
      </c>
      <c r="B147" s="158" t="s">
        <v>492</v>
      </c>
      <c r="C147" s="158" t="s">
        <v>27</v>
      </c>
      <c r="D147" s="158"/>
      <c r="E147" s="158"/>
      <c r="F147" s="159"/>
      <c r="G147" s="176" t="s">
        <v>491</v>
      </c>
      <c r="H147" s="176" t="s">
        <v>493</v>
      </c>
      <c r="I147" s="176" t="s">
        <v>492</v>
      </c>
      <c r="J147" s="176" t="s">
        <v>494</v>
      </c>
      <c r="K147" s="176" t="s">
        <v>27</v>
      </c>
      <c r="L147" s="177" t="s">
        <v>491</v>
      </c>
      <c r="M147" s="176" t="s">
        <v>493</v>
      </c>
      <c r="N147" s="177" t="s">
        <v>492</v>
      </c>
      <c r="O147" s="176" t="s">
        <v>494</v>
      </c>
      <c r="P147" s="177" t="s">
        <v>27</v>
      </c>
      <c r="Q147" s="178" t="s">
        <v>491</v>
      </c>
      <c r="R147" s="176" t="s">
        <v>493</v>
      </c>
      <c r="S147" s="178" t="s">
        <v>492</v>
      </c>
      <c r="T147" s="176" t="s">
        <v>494</v>
      </c>
      <c r="U147" s="178" t="s">
        <v>27</v>
      </c>
      <c r="V147" s="177" t="s">
        <v>491</v>
      </c>
      <c r="W147" s="176" t="s">
        <v>493</v>
      </c>
      <c r="X147" s="177" t="s">
        <v>492</v>
      </c>
      <c r="Y147" s="176" t="s">
        <v>494</v>
      </c>
      <c r="Z147" s="177" t="s">
        <v>27</v>
      </c>
      <c r="AA147" s="179" t="s">
        <v>491</v>
      </c>
      <c r="AB147" s="176" t="s">
        <v>493</v>
      </c>
      <c r="AC147" s="179" t="s">
        <v>492</v>
      </c>
      <c r="AD147" s="176" t="s">
        <v>494</v>
      </c>
      <c r="AE147" s="179" t="s">
        <v>27</v>
      </c>
      <c r="AF147" s="180" t="s">
        <v>491</v>
      </c>
      <c r="AG147" s="176" t="s">
        <v>493</v>
      </c>
      <c r="AH147" s="180" t="s">
        <v>492</v>
      </c>
      <c r="AI147" s="176" t="s">
        <v>494</v>
      </c>
      <c r="AJ147" s="180" t="s">
        <v>27</v>
      </c>
      <c r="AK147" s="181" t="s">
        <v>491</v>
      </c>
      <c r="AL147" s="176" t="s">
        <v>493</v>
      </c>
      <c r="AM147" s="181" t="s">
        <v>492</v>
      </c>
      <c r="AN147" s="176" t="s">
        <v>494</v>
      </c>
      <c r="AO147" s="181" t="s">
        <v>27</v>
      </c>
      <c r="AP147" s="159"/>
    </row>
    <row r="148" spans="1:42" ht="20.25">
      <c r="A148" s="158">
        <f>G148</f>
        <v>46</v>
      </c>
      <c r="B148" s="158">
        <f>I148</f>
        <v>247</v>
      </c>
      <c r="C148" s="158">
        <f>SUM(A148:B148)</f>
        <v>293</v>
      </c>
      <c r="D148" s="158" t="s">
        <v>495</v>
      </c>
      <c r="E148" s="158">
        <f>SUM(G148,L148,Q148,V148,AA148,AF148,AK148)</f>
        <v>86</v>
      </c>
      <c r="F148" s="159"/>
      <c r="G148" s="176">
        <f aca="true" t="shared" si="43" ref="G148:AO148">SUM(G149:G171)</f>
        <v>46</v>
      </c>
      <c r="H148" s="176">
        <f t="shared" si="43"/>
        <v>1156</v>
      </c>
      <c r="I148" s="176">
        <f t="shared" si="43"/>
        <v>247</v>
      </c>
      <c r="J148" s="176">
        <f t="shared" si="43"/>
        <v>433</v>
      </c>
      <c r="K148" s="176">
        <f t="shared" si="43"/>
        <v>1882</v>
      </c>
      <c r="L148" s="176">
        <f t="shared" si="43"/>
        <v>29</v>
      </c>
      <c r="M148" s="176">
        <f t="shared" si="43"/>
        <v>733</v>
      </c>
      <c r="N148" s="176">
        <f t="shared" si="43"/>
        <v>94</v>
      </c>
      <c r="O148" s="176">
        <f t="shared" si="43"/>
        <v>241</v>
      </c>
      <c r="P148" s="176">
        <f t="shared" si="43"/>
        <v>1097</v>
      </c>
      <c r="Q148" s="178">
        <f t="shared" si="43"/>
        <v>0</v>
      </c>
      <c r="R148" s="176">
        <f t="shared" si="43"/>
        <v>34</v>
      </c>
      <c r="S148" s="178">
        <f t="shared" si="43"/>
        <v>3</v>
      </c>
      <c r="T148" s="176">
        <f t="shared" si="43"/>
        <v>2</v>
      </c>
      <c r="U148" s="178">
        <f t="shared" si="43"/>
        <v>39</v>
      </c>
      <c r="V148" s="176">
        <f t="shared" si="43"/>
        <v>0</v>
      </c>
      <c r="W148" s="176">
        <f t="shared" si="43"/>
        <v>94</v>
      </c>
      <c r="X148" s="176">
        <f t="shared" si="43"/>
        <v>14</v>
      </c>
      <c r="Y148" s="176">
        <f t="shared" si="43"/>
        <v>19</v>
      </c>
      <c r="Z148" s="176">
        <f t="shared" si="43"/>
        <v>127</v>
      </c>
      <c r="AA148" s="176">
        <f t="shared" si="43"/>
        <v>0</v>
      </c>
      <c r="AB148" s="176">
        <f t="shared" si="43"/>
        <v>0</v>
      </c>
      <c r="AC148" s="176">
        <f t="shared" si="43"/>
        <v>0</v>
      </c>
      <c r="AD148" s="176">
        <f t="shared" si="43"/>
        <v>0</v>
      </c>
      <c r="AE148" s="176">
        <f t="shared" si="43"/>
        <v>0</v>
      </c>
      <c r="AF148" s="176">
        <f t="shared" si="43"/>
        <v>5</v>
      </c>
      <c r="AG148" s="176">
        <f t="shared" si="43"/>
        <v>39</v>
      </c>
      <c r="AH148" s="176">
        <f t="shared" si="43"/>
        <v>23</v>
      </c>
      <c r="AI148" s="176">
        <f t="shared" si="43"/>
        <v>11</v>
      </c>
      <c r="AJ148" s="176">
        <f t="shared" si="43"/>
        <v>78</v>
      </c>
      <c r="AK148" s="176">
        <f t="shared" si="43"/>
        <v>6</v>
      </c>
      <c r="AL148" s="176">
        <f t="shared" si="43"/>
        <v>72</v>
      </c>
      <c r="AM148" s="176">
        <f t="shared" si="43"/>
        <v>10</v>
      </c>
      <c r="AN148" s="176">
        <f t="shared" si="43"/>
        <v>9</v>
      </c>
      <c r="AO148" s="176">
        <f t="shared" si="43"/>
        <v>97</v>
      </c>
      <c r="AP148" s="159"/>
    </row>
    <row r="149" spans="1:42" ht="20.25">
      <c r="A149" s="158">
        <f>L148</f>
        <v>29</v>
      </c>
      <c r="B149" s="158">
        <f>N148</f>
        <v>94</v>
      </c>
      <c r="C149" s="158">
        <f aca="true" t="shared" si="44" ref="C149:C154">SUM(A149:B149)</f>
        <v>123</v>
      </c>
      <c r="D149" s="158" t="s">
        <v>496</v>
      </c>
      <c r="E149" s="158">
        <f>SUM(I148,N148,S148,X148,AC148,AH148,AM148)</f>
        <v>391</v>
      </c>
      <c r="F149" s="159"/>
      <c r="G149" s="182">
        <v>6</v>
      </c>
      <c r="H149" s="182">
        <v>162</v>
      </c>
      <c r="I149" s="182">
        <v>35</v>
      </c>
      <c r="J149" s="182">
        <v>61</v>
      </c>
      <c r="K149" s="182">
        <f>SUM(G149:J149)</f>
        <v>264</v>
      </c>
      <c r="L149" s="183">
        <v>3</v>
      </c>
      <c r="M149" s="183">
        <v>94</v>
      </c>
      <c r="N149" s="183">
        <v>25</v>
      </c>
      <c r="O149" s="183">
        <v>31</v>
      </c>
      <c r="P149" s="183">
        <f>SUM(L149:O149)</f>
        <v>153</v>
      </c>
      <c r="Q149" s="184">
        <v>0</v>
      </c>
      <c r="R149" s="184">
        <v>0</v>
      </c>
      <c r="S149" s="184">
        <v>0</v>
      </c>
      <c r="T149" s="184">
        <v>0</v>
      </c>
      <c r="U149" s="184">
        <f>SUM(Q149:T149)</f>
        <v>0</v>
      </c>
      <c r="V149" s="183">
        <v>0</v>
      </c>
      <c r="W149" s="183">
        <v>25</v>
      </c>
      <c r="X149" s="183">
        <v>6</v>
      </c>
      <c r="Y149" s="183">
        <v>8</v>
      </c>
      <c r="Z149" s="183">
        <f>SUM(V149:Y149)</f>
        <v>39</v>
      </c>
      <c r="AA149" s="185"/>
      <c r="AB149" s="185"/>
      <c r="AC149" s="185"/>
      <c r="AD149" s="185"/>
      <c r="AE149" s="185">
        <f>SUM(AA149:AD149)</f>
        <v>0</v>
      </c>
      <c r="AF149" s="183">
        <v>2</v>
      </c>
      <c r="AG149" s="183">
        <v>0</v>
      </c>
      <c r="AH149" s="183">
        <v>0</v>
      </c>
      <c r="AI149" s="183">
        <v>0</v>
      </c>
      <c r="AJ149" s="183">
        <f>SUM(AF149:AI149)</f>
        <v>2</v>
      </c>
      <c r="AK149" s="185">
        <v>0</v>
      </c>
      <c r="AL149" s="185">
        <v>49</v>
      </c>
      <c r="AM149" s="185">
        <v>7</v>
      </c>
      <c r="AN149" s="185">
        <v>9</v>
      </c>
      <c r="AO149" s="185">
        <f>SUM(AK149:AN149)</f>
        <v>65</v>
      </c>
      <c r="AP149" s="159"/>
    </row>
    <row r="150" spans="1:42" ht="20.25">
      <c r="A150" s="158">
        <f>Q148</f>
        <v>0</v>
      </c>
      <c r="B150" s="158">
        <f>S148</f>
        <v>3</v>
      </c>
      <c r="C150" s="158">
        <f t="shared" si="44"/>
        <v>3</v>
      </c>
      <c r="D150" s="158" t="s">
        <v>497</v>
      </c>
      <c r="E150" s="158">
        <f>J148+O148+T148+Y148+AD148+AI148+AN148</f>
        <v>715</v>
      </c>
      <c r="F150" s="159"/>
      <c r="G150" s="182">
        <v>6</v>
      </c>
      <c r="H150" s="182">
        <v>162</v>
      </c>
      <c r="I150" s="182">
        <v>35</v>
      </c>
      <c r="J150" s="182">
        <v>61</v>
      </c>
      <c r="K150" s="182">
        <f aca="true" t="shared" si="45" ref="K150:K171">SUM(G150:J150)</f>
        <v>264</v>
      </c>
      <c r="L150" s="183">
        <v>2</v>
      </c>
      <c r="M150" s="183">
        <v>67</v>
      </c>
      <c r="N150" s="183">
        <v>6</v>
      </c>
      <c r="O150" s="183">
        <v>19</v>
      </c>
      <c r="P150" s="183">
        <f aca="true" t="shared" si="46" ref="P150:P170">SUM(L150:O150)</f>
        <v>94</v>
      </c>
      <c r="Q150" s="184">
        <v>0</v>
      </c>
      <c r="R150" s="184">
        <v>8</v>
      </c>
      <c r="S150" s="184">
        <v>1</v>
      </c>
      <c r="T150" s="184">
        <v>1</v>
      </c>
      <c r="U150" s="184">
        <f aca="true" t="shared" si="47" ref="U150:U171">SUM(Q150:T150)</f>
        <v>10</v>
      </c>
      <c r="V150" s="183">
        <v>0</v>
      </c>
      <c r="W150" s="183">
        <v>58</v>
      </c>
      <c r="X150" s="183">
        <v>8</v>
      </c>
      <c r="Y150" s="183">
        <v>8</v>
      </c>
      <c r="Z150" s="183">
        <f aca="true" t="shared" si="48" ref="Z150:Z171">SUM(V150:Y150)</f>
        <v>74</v>
      </c>
      <c r="AA150" s="185"/>
      <c r="AB150" s="185"/>
      <c r="AC150" s="185"/>
      <c r="AD150" s="185"/>
      <c r="AE150" s="185">
        <f aca="true" t="shared" si="49" ref="AE150:AE171">SUM(AA150:AD150)</f>
        <v>0</v>
      </c>
      <c r="AF150" s="183">
        <v>0</v>
      </c>
      <c r="AG150" s="183">
        <v>0</v>
      </c>
      <c r="AH150" s="183">
        <v>17</v>
      </c>
      <c r="AI150" s="183">
        <v>0</v>
      </c>
      <c r="AJ150" s="183">
        <f aca="true" t="shared" si="50" ref="AJ150:AJ171">SUM(AF150:AI150)</f>
        <v>17</v>
      </c>
      <c r="AK150" s="185">
        <v>6</v>
      </c>
      <c r="AL150" s="185">
        <v>22</v>
      </c>
      <c r="AM150" s="185">
        <v>3</v>
      </c>
      <c r="AN150" s="185">
        <v>0</v>
      </c>
      <c r="AO150" s="185">
        <f aca="true" t="shared" si="51" ref="AO150:AO171">SUM(AK150:AN150)</f>
        <v>31</v>
      </c>
      <c r="AP150" s="159"/>
    </row>
    <row r="151" spans="1:42" ht="20.25">
      <c r="A151" s="158">
        <f>V148</f>
        <v>0</v>
      </c>
      <c r="B151" s="158">
        <f>X148</f>
        <v>14</v>
      </c>
      <c r="C151" s="158">
        <f t="shared" si="44"/>
        <v>14</v>
      </c>
      <c r="D151" s="158" t="s">
        <v>498</v>
      </c>
      <c r="E151" s="158">
        <f>H148+M148+R148+W148+AB148+AG148+AL148</f>
        <v>2128</v>
      </c>
      <c r="F151" s="159"/>
      <c r="G151" s="182">
        <v>6</v>
      </c>
      <c r="H151" s="182">
        <v>162</v>
      </c>
      <c r="I151" s="182">
        <v>35</v>
      </c>
      <c r="J151" s="182">
        <v>61</v>
      </c>
      <c r="K151" s="182">
        <f t="shared" si="45"/>
        <v>264</v>
      </c>
      <c r="L151" s="183">
        <v>4</v>
      </c>
      <c r="M151" s="183">
        <v>85</v>
      </c>
      <c r="N151" s="183">
        <v>8</v>
      </c>
      <c r="O151" s="183">
        <v>19</v>
      </c>
      <c r="P151" s="183">
        <f t="shared" si="46"/>
        <v>116</v>
      </c>
      <c r="Q151" s="184">
        <v>0</v>
      </c>
      <c r="R151" s="184">
        <v>8</v>
      </c>
      <c r="S151" s="184">
        <v>1</v>
      </c>
      <c r="T151" s="184">
        <v>1</v>
      </c>
      <c r="U151" s="184">
        <f t="shared" si="47"/>
        <v>10</v>
      </c>
      <c r="V151" s="183">
        <v>0</v>
      </c>
      <c r="W151" s="183">
        <v>0</v>
      </c>
      <c r="X151" s="183">
        <v>0</v>
      </c>
      <c r="Y151" s="183">
        <v>0</v>
      </c>
      <c r="Z151" s="183">
        <f t="shared" si="48"/>
        <v>0</v>
      </c>
      <c r="AA151" s="185"/>
      <c r="AB151" s="185"/>
      <c r="AC151" s="185"/>
      <c r="AD151" s="185"/>
      <c r="AE151" s="185">
        <f t="shared" si="49"/>
        <v>0</v>
      </c>
      <c r="AF151" s="183">
        <v>0</v>
      </c>
      <c r="AG151" s="183">
        <v>0</v>
      </c>
      <c r="AH151" s="183">
        <v>0</v>
      </c>
      <c r="AI151" s="183">
        <v>0</v>
      </c>
      <c r="AJ151" s="183">
        <f t="shared" si="50"/>
        <v>0</v>
      </c>
      <c r="AK151" s="185">
        <v>0</v>
      </c>
      <c r="AL151" s="185">
        <v>0</v>
      </c>
      <c r="AM151" s="185">
        <v>0</v>
      </c>
      <c r="AN151" s="185">
        <v>0</v>
      </c>
      <c r="AO151" s="185">
        <f t="shared" si="51"/>
        <v>0</v>
      </c>
      <c r="AP151" s="159"/>
    </row>
    <row r="152" spans="1:42" ht="20.25">
      <c r="A152" s="158">
        <f>AA148</f>
        <v>0</v>
      </c>
      <c r="B152" s="158">
        <f>AC148</f>
        <v>0</v>
      </c>
      <c r="C152" s="158">
        <f t="shared" si="44"/>
        <v>0</v>
      </c>
      <c r="D152" s="158"/>
      <c r="E152" s="158"/>
      <c r="F152" s="159"/>
      <c r="G152" s="182">
        <v>2</v>
      </c>
      <c r="H152" s="182">
        <v>12</v>
      </c>
      <c r="I152" s="182">
        <v>2</v>
      </c>
      <c r="J152" s="182">
        <v>2</v>
      </c>
      <c r="K152" s="182">
        <f t="shared" si="45"/>
        <v>18</v>
      </c>
      <c r="L152" s="183">
        <v>2</v>
      </c>
      <c r="M152" s="183">
        <v>59</v>
      </c>
      <c r="N152" s="183">
        <v>8</v>
      </c>
      <c r="O152" s="183">
        <v>26</v>
      </c>
      <c r="P152" s="183">
        <f t="shared" si="46"/>
        <v>95</v>
      </c>
      <c r="Q152" s="184">
        <v>0</v>
      </c>
      <c r="R152" s="184">
        <v>0</v>
      </c>
      <c r="S152" s="184">
        <v>0</v>
      </c>
      <c r="T152" s="184">
        <v>0</v>
      </c>
      <c r="U152" s="184">
        <f t="shared" si="47"/>
        <v>0</v>
      </c>
      <c r="V152" s="183">
        <v>0</v>
      </c>
      <c r="W152" s="183">
        <v>0</v>
      </c>
      <c r="X152" s="183">
        <v>0</v>
      </c>
      <c r="Y152" s="183">
        <v>0</v>
      </c>
      <c r="Z152" s="183">
        <f t="shared" si="48"/>
        <v>0</v>
      </c>
      <c r="AA152" s="185"/>
      <c r="AB152" s="185"/>
      <c r="AC152" s="185"/>
      <c r="AD152" s="185"/>
      <c r="AE152" s="185">
        <f t="shared" si="49"/>
        <v>0</v>
      </c>
      <c r="AF152" s="183">
        <v>1</v>
      </c>
      <c r="AG152" s="183">
        <v>3</v>
      </c>
      <c r="AH152" s="183">
        <v>1</v>
      </c>
      <c r="AI152" s="183">
        <v>1</v>
      </c>
      <c r="AJ152" s="183">
        <f t="shared" si="50"/>
        <v>6</v>
      </c>
      <c r="AK152" s="185">
        <v>0</v>
      </c>
      <c r="AL152" s="185">
        <v>0</v>
      </c>
      <c r="AM152" s="185">
        <v>0</v>
      </c>
      <c r="AN152" s="185">
        <v>0</v>
      </c>
      <c r="AO152" s="185">
        <f t="shared" si="51"/>
        <v>0</v>
      </c>
      <c r="AP152" s="159"/>
    </row>
    <row r="153" spans="1:42" ht="20.25">
      <c r="A153" s="158">
        <f>AF148</f>
        <v>5</v>
      </c>
      <c r="B153" s="158">
        <f>AH148</f>
        <v>23</v>
      </c>
      <c r="C153" s="158">
        <f t="shared" si="44"/>
        <v>28</v>
      </c>
      <c r="D153" s="158"/>
      <c r="E153" s="158"/>
      <c r="F153" s="159"/>
      <c r="G153" s="182">
        <v>6</v>
      </c>
      <c r="H153" s="182">
        <v>162</v>
      </c>
      <c r="I153" s="182">
        <v>35</v>
      </c>
      <c r="J153" s="182">
        <v>61</v>
      </c>
      <c r="K153" s="182">
        <f t="shared" si="45"/>
        <v>264</v>
      </c>
      <c r="L153" s="183">
        <v>0</v>
      </c>
      <c r="M153" s="183">
        <v>0</v>
      </c>
      <c r="N153" s="183">
        <v>0</v>
      </c>
      <c r="O153" s="183">
        <v>0</v>
      </c>
      <c r="P153" s="183">
        <f t="shared" si="46"/>
        <v>0</v>
      </c>
      <c r="Q153" s="184">
        <v>0</v>
      </c>
      <c r="R153" s="184">
        <v>0</v>
      </c>
      <c r="S153" s="184">
        <v>0</v>
      </c>
      <c r="T153" s="184">
        <v>0</v>
      </c>
      <c r="U153" s="184">
        <f t="shared" si="47"/>
        <v>0</v>
      </c>
      <c r="V153" s="183">
        <v>0</v>
      </c>
      <c r="W153" s="183">
        <v>11</v>
      </c>
      <c r="X153" s="183">
        <v>0</v>
      </c>
      <c r="Y153" s="183">
        <v>3</v>
      </c>
      <c r="Z153" s="183">
        <f t="shared" si="48"/>
        <v>14</v>
      </c>
      <c r="AA153" s="185"/>
      <c r="AB153" s="185"/>
      <c r="AC153" s="185"/>
      <c r="AD153" s="185"/>
      <c r="AE153" s="185">
        <f t="shared" si="49"/>
        <v>0</v>
      </c>
      <c r="AF153" s="183">
        <v>0</v>
      </c>
      <c r="AG153" s="183">
        <v>0</v>
      </c>
      <c r="AH153" s="183">
        <v>0</v>
      </c>
      <c r="AI153" s="183">
        <v>0</v>
      </c>
      <c r="AJ153" s="183">
        <f t="shared" si="50"/>
        <v>0</v>
      </c>
      <c r="AK153" s="185">
        <v>0</v>
      </c>
      <c r="AL153" s="185">
        <v>1</v>
      </c>
      <c r="AM153" s="185">
        <v>0</v>
      </c>
      <c r="AN153" s="185">
        <v>0</v>
      </c>
      <c r="AO153" s="185">
        <f t="shared" si="51"/>
        <v>1</v>
      </c>
      <c r="AP153" s="159"/>
    </row>
    <row r="154" spans="1:42" ht="20.25">
      <c r="A154" s="158">
        <f>AK148</f>
        <v>6</v>
      </c>
      <c r="B154" s="158">
        <f>AM148</f>
        <v>10</v>
      </c>
      <c r="C154" s="158">
        <f t="shared" si="44"/>
        <v>16</v>
      </c>
      <c r="D154" s="158" t="s">
        <v>27</v>
      </c>
      <c r="E154" s="158">
        <f>SUM(E148:E151)</f>
        <v>3320</v>
      </c>
      <c r="F154" s="159"/>
      <c r="G154" s="182">
        <v>0</v>
      </c>
      <c r="H154" s="182">
        <v>0</v>
      </c>
      <c r="I154" s="182">
        <v>0</v>
      </c>
      <c r="J154" s="182">
        <v>0</v>
      </c>
      <c r="K154" s="182">
        <f t="shared" si="45"/>
        <v>0</v>
      </c>
      <c r="L154" s="183">
        <v>1</v>
      </c>
      <c r="M154" s="183">
        <v>14</v>
      </c>
      <c r="N154" s="183">
        <v>0</v>
      </c>
      <c r="O154" s="183">
        <v>10</v>
      </c>
      <c r="P154" s="183">
        <f t="shared" si="46"/>
        <v>25</v>
      </c>
      <c r="Q154" s="184">
        <v>0</v>
      </c>
      <c r="R154" s="184">
        <v>17</v>
      </c>
      <c r="S154" s="184">
        <v>0</v>
      </c>
      <c r="T154" s="184">
        <v>0</v>
      </c>
      <c r="U154" s="184">
        <f t="shared" si="47"/>
        <v>17</v>
      </c>
      <c r="V154" s="183"/>
      <c r="W154" s="183"/>
      <c r="X154" s="183"/>
      <c r="Y154" s="183"/>
      <c r="Z154" s="183">
        <f t="shared" si="48"/>
        <v>0</v>
      </c>
      <c r="AA154" s="185"/>
      <c r="AB154" s="185"/>
      <c r="AC154" s="185"/>
      <c r="AD154" s="185"/>
      <c r="AE154" s="185">
        <f t="shared" si="49"/>
        <v>0</v>
      </c>
      <c r="AF154" s="183">
        <v>1</v>
      </c>
      <c r="AG154" s="183">
        <v>22</v>
      </c>
      <c r="AH154" s="183">
        <v>2</v>
      </c>
      <c r="AI154" s="183">
        <v>5</v>
      </c>
      <c r="AJ154" s="183">
        <f t="shared" si="50"/>
        <v>30</v>
      </c>
      <c r="AK154" s="185"/>
      <c r="AL154" s="185"/>
      <c r="AM154" s="185"/>
      <c r="AN154" s="185"/>
      <c r="AO154" s="185">
        <f t="shared" si="51"/>
        <v>0</v>
      </c>
      <c r="AP154" s="159"/>
    </row>
    <row r="155" spans="1:42" ht="20.25">
      <c r="A155" s="158">
        <f>SUM(A148:A154)</f>
        <v>86</v>
      </c>
      <c r="B155" s="158">
        <f>SUM(B148:B154)</f>
        <v>391</v>
      </c>
      <c r="C155" s="158">
        <f>SUM(C148:C154)</f>
        <v>477</v>
      </c>
      <c r="D155" s="158"/>
      <c r="E155" s="158"/>
      <c r="F155" s="159"/>
      <c r="G155" s="182">
        <v>0</v>
      </c>
      <c r="H155" s="182">
        <v>0</v>
      </c>
      <c r="I155" s="182">
        <v>0</v>
      </c>
      <c r="J155" s="182">
        <v>0</v>
      </c>
      <c r="K155" s="182">
        <f t="shared" si="45"/>
        <v>0</v>
      </c>
      <c r="L155" s="183">
        <v>1</v>
      </c>
      <c r="M155" s="183">
        <v>57</v>
      </c>
      <c r="N155" s="183">
        <v>8</v>
      </c>
      <c r="O155" s="183">
        <v>18</v>
      </c>
      <c r="P155" s="183">
        <f t="shared" si="46"/>
        <v>84</v>
      </c>
      <c r="Q155" s="184">
        <v>0</v>
      </c>
      <c r="R155" s="184">
        <v>1</v>
      </c>
      <c r="S155" s="184">
        <v>1</v>
      </c>
      <c r="T155" s="184">
        <v>0</v>
      </c>
      <c r="U155" s="184">
        <f t="shared" si="47"/>
        <v>2</v>
      </c>
      <c r="V155" s="183"/>
      <c r="W155" s="183"/>
      <c r="X155" s="183"/>
      <c r="Y155" s="183"/>
      <c r="Z155" s="183">
        <f t="shared" si="48"/>
        <v>0</v>
      </c>
      <c r="AA155" s="185"/>
      <c r="AB155" s="185"/>
      <c r="AC155" s="185"/>
      <c r="AD155" s="185"/>
      <c r="AE155" s="185">
        <f t="shared" si="49"/>
        <v>0</v>
      </c>
      <c r="AF155" s="183">
        <v>1</v>
      </c>
      <c r="AG155" s="183">
        <v>12</v>
      </c>
      <c r="AH155" s="183">
        <v>2</v>
      </c>
      <c r="AI155" s="183">
        <v>4</v>
      </c>
      <c r="AJ155" s="183">
        <f t="shared" si="50"/>
        <v>19</v>
      </c>
      <c r="AK155" s="185"/>
      <c r="AL155" s="185"/>
      <c r="AM155" s="185"/>
      <c r="AN155" s="185"/>
      <c r="AO155" s="185">
        <f t="shared" si="51"/>
        <v>0</v>
      </c>
      <c r="AP155" s="159"/>
    </row>
    <row r="156" spans="1:42" ht="20.25">
      <c r="A156" s="158"/>
      <c r="B156" s="158"/>
      <c r="C156" s="158"/>
      <c r="D156" s="158"/>
      <c r="E156" s="158"/>
      <c r="F156" s="159"/>
      <c r="G156" s="182">
        <v>0</v>
      </c>
      <c r="H156" s="182">
        <v>0</v>
      </c>
      <c r="I156" s="182">
        <v>0</v>
      </c>
      <c r="J156" s="182">
        <v>0</v>
      </c>
      <c r="K156" s="182">
        <f t="shared" si="45"/>
        <v>0</v>
      </c>
      <c r="L156" s="183">
        <v>4</v>
      </c>
      <c r="M156" s="183">
        <v>67</v>
      </c>
      <c r="N156" s="183">
        <v>7</v>
      </c>
      <c r="O156" s="183">
        <v>26</v>
      </c>
      <c r="P156" s="183">
        <f t="shared" si="46"/>
        <v>104</v>
      </c>
      <c r="Q156" s="184">
        <v>0</v>
      </c>
      <c r="R156" s="184">
        <v>0</v>
      </c>
      <c r="S156" s="184">
        <v>0</v>
      </c>
      <c r="T156" s="184">
        <v>0</v>
      </c>
      <c r="U156" s="184">
        <f t="shared" si="47"/>
        <v>0</v>
      </c>
      <c r="V156" s="183"/>
      <c r="W156" s="183"/>
      <c r="X156" s="183"/>
      <c r="Y156" s="183"/>
      <c r="Z156" s="183">
        <f t="shared" si="48"/>
        <v>0</v>
      </c>
      <c r="AA156" s="185"/>
      <c r="AB156" s="185"/>
      <c r="AC156" s="185"/>
      <c r="AD156" s="185"/>
      <c r="AE156" s="185">
        <f t="shared" si="49"/>
        <v>0</v>
      </c>
      <c r="AF156" s="183">
        <v>0</v>
      </c>
      <c r="AG156" s="183">
        <v>2</v>
      </c>
      <c r="AH156" s="183">
        <v>1</v>
      </c>
      <c r="AI156" s="183">
        <v>1</v>
      </c>
      <c r="AJ156" s="183">
        <f t="shared" si="50"/>
        <v>4</v>
      </c>
      <c r="AK156" s="185"/>
      <c r="AL156" s="185"/>
      <c r="AM156" s="185"/>
      <c r="AN156" s="185"/>
      <c r="AO156" s="185">
        <f t="shared" si="51"/>
        <v>0</v>
      </c>
      <c r="AP156" s="159"/>
    </row>
    <row r="157" spans="1:42" ht="20.25">
      <c r="A157" s="158"/>
      <c r="B157" s="158"/>
      <c r="C157" s="158" t="b">
        <f>C155=E150</f>
        <v>0</v>
      </c>
      <c r="D157" s="158"/>
      <c r="E157" s="158"/>
      <c r="F157" s="159"/>
      <c r="G157" s="182">
        <v>1</v>
      </c>
      <c r="H157" s="182">
        <v>5</v>
      </c>
      <c r="I157" s="182">
        <v>0</v>
      </c>
      <c r="J157" s="182">
        <v>2</v>
      </c>
      <c r="K157" s="182">
        <f t="shared" si="45"/>
        <v>8</v>
      </c>
      <c r="L157" s="183">
        <v>4</v>
      </c>
      <c r="M157" s="183">
        <v>67</v>
      </c>
      <c r="N157" s="183">
        <v>7</v>
      </c>
      <c r="O157" s="183">
        <v>26</v>
      </c>
      <c r="P157" s="183">
        <f t="shared" si="46"/>
        <v>104</v>
      </c>
      <c r="Q157" s="184"/>
      <c r="R157" s="184"/>
      <c r="S157" s="184"/>
      <c r="T157" s="184"/>
      <c r="U157" s="184">
        <f t="shared" si="47"/>
        <v>0</v>
      </c>
      <c r="V157" s="183"/>
      <c r="W157" s="183"/>
      <c r="X157" s="183"/>
      <c r="Y157" s="183"/>
      <c r="Z157" s="183">
        <f t="shared" si="48"/>
        <v>0</v>
      </c>
      <c r="AA157" s="185"/>
      <c r="AB157" s="185"/>
      <c r="AC157" s="185"/>
      <c r="AD157" s="185"/>
      <c r="AE157" s="185">
        <f t="shared" si="49"/>
        <v>0</v>
      </c>
      <c r="AF157" s="183"/>
      <c r="AG157" s="183"/>
      <c r="AH157" s="183"/>
      <c r="AI157" s="183"/>
      <c r="AJ157" s="183">
        <f t="shared" si="50"/>
        <v>0</v>
      </c>
      <c r="AK157" s="185"/>
      <c r="AL157" s="185"/>
      <c r="AM157" s="185"/>
      <c r="AN157" s="185"/>
      <c r="AO157" s="185">
        <f t="shared" si="51"/>
        <v>0</v>
      </c>
      <c r="AP157" s="159"/>
    </row>
    <row r="158" spans="1:42" ht="20.25">
      <c r="A158" s="158"/>
      <c r="B158" s="158"/>
      <c r="C158" s="158"/>
      <c r="D158" s="158"/>
      <c r="E158" s="158"/>
      <c r="F158" s="159"/>
      <c r="G158" s="182">
        <v>1</v>
      </c>
      <c r="H158" s="182">
        <v>5</v>
      </c>
      <c r="I158" s="182">
        <v>0</v>
      </c>
      <c r="J158" s="182">
        <v>2</v>
      </c>
      <c r="K158" s="182">
        <f>SUM(G158:J158)</f>
        <v>8</v>
      </c>
      <c r="L158" s="183">
        <v>2</v>
      </c>
      <c r="M158" s="183">
        <v>26</v>
      </c>
      <c r="N158" s="183">
        <v>4</v>
      </c>
      <c r="O158" s="183">
        <v>8</v>
      </c>
      <c r="P158" s="183">
        <f t="shared" si="46"/>
        <v>40</v>
      </c>
      <c r="Q158" s="184"/>
      <c r="R158" s="184"/>
      <c r="S158" s="184"/>
      <c r="T158" s="184"/>
      <c r="U158" s="184">
        <f t="shared" si="47"/>
        <v>0</v>
      </c>
      <c r="V158" s="183"/>
      <c r="W158" s="183"/>
      <c r="X158" s="183"/>
      <c r="Y158" s="183"/>
      <c r="Z158" s="183">
        <f t="shared" si="48"/>
        <v>0</v>
      </c>
      <c r="AA158" s="185"/>
      <c r="AB158" s="185"/>
      <c r="AC158" s="185"/>
      <c r="AD158" s="185"/>
      <c r="AE158" s="185">
        <f t="shared" si="49"/>
        <v>0</v>
      </c>
      <c r="AF158" s="183"/>
      <c r="AG158" s="183"/>
      <c r="AH158" s="183"/>
      <c r="AI158" s="183"/>
      <c r="AJ158" s="183">
        <f t="shared" si="50"/>
        <v>0</v>
      </c>
      <c r="AK158" s="185"/>
      <c r="AL158" s="185"/>
      <c r="AM158" s="185"/>
      <c r="AN158" s="185"/>
      <c r="AO158" s="185">
        <f t="shared" si="51"/>
        <v>0</v>
      </c>
      <c r="AP158" s="159"/>
    </row>
    <row r="159" spans="1:42" ht="20.25">
      <c r="A159" s="158"/>
      <c r="B159" s="158"/>
      <c r="C159" s="158"/>
      <c r="D159" s="158"/>
      <c r="E159" s="158"/>
      <c r="F159" s="159"/>
      <c r="G159" s="182">
        <v>6</v>
      </c>
      <c r="H159" s="182">
        <v>162</v>
      </c>
      <c r="I159" s="182">
        <v>35</v>
      </c>
      <c r="J159" s="182">
        <v>61</v>
      </c>
      <c r="K159" s="182">
        <f>SUM(G159:J159)</f>
        <v>264</v>
      </c>
      <c r="L159" s="183">
        <v>0</v>
      </c>
      <c r="M159" s="183">
        <v>0</v>
      </c>
      <c r="N159" s="183">
        <v>0</v>
      </c>
      <c r="O159" s="183">
        <v>0</v>
      </c>
      <c r="P159" s="183">
        <f t="shared" si="46"/>
        <v>0</v>
      </c>
      <c r="Q159" s="184"/>
      <c r="R159" s="184"/>
      <c r="S159" s="184"/>
      <c r="T159" s="184"/>
      <c r="U159" s="184">
        <f t="shared" si="47"/>
        <v>0</v>
      </c>
      <c r="V159" s="183"/>
      <c r="W159" s="183"/>
      <c r="X159" s="183"/>
      <c r="Y159" s="183"/>
      <c r="Z159" s="183">
        <f t="shared" si="48"/>
        <v>0</v>
      </c>
      <c r="AA159" s="185"/>
      <c r="AB159" s="185"/>
      <c r="AC159" s="185"/>
      <c r="AD159" s="185"/>
      <c r="AE159" s="185">
        <f t="shared" si="49"/>
        <v>0</v>
      </c>
      <c r="AF159" s="183"/>
      <c r="AG159" s="183"/>
      <c r="AH159" s="183"/>
      <c r="AI159" s="183"/>
      <c r="AJ159" s="183">
        <f t="shared" si="50"/>
        <v>0</v>
      </c>
      <c r="AK159" s="185"/>
      <c r="AL159" s="185"/>
      <c r="AM159" s="185"/>
      <c r="AN159" s="185"/>
      <c r="AO159" s="185">
        <f t="shared" si="51"/>
        <v>0</v>
      </c>
      <c r="AP159" s="159"/>
    </row>
    <row r="160" spans="1:42" ht="20.25">
      <c r="A160" s="158"/>
      <c r="B160" s="158"/>
      <c r="C160" s="158"/>
      <c r="D160" s="158"/>
      <c r="E160" s="159"/>
      <c r="F160" s="159"/>
      <c r="G160" s="182">
        <v>6</v>
      </c>
      <c r="H160" s="182">
        <v>162</v>
      </c>
      <c r="I160" s="182">
        <v>35</v>
      </c>
      <c r="J160" s="182">
        <v>61</v>
      </c>
      <c r="K160" s="182">
        <f>SUM(G160:J160)</f>
        <v>264</v>
      </c>
      <c r="L160" s="183">
        <v>0</v>
      </c>
      <c r="M160" s="183">
        <v>32</v>
      </c>
      <c r="N160" s="183">
        <v>5</v>
      </c>
      <c r="O160" s="183">
        <v>14</v>
      </c>
      <c r="P160" s="183">
        <f t="shared" si="46"/>
        <v>51</v>
      </c>
      <c r="Q160" s="184"/>
      <c r="R160" s="184"/>
      <c r="S160" s="184"/>
      <c r="T160" s="184"/>
      <c r="U160" s="184">
        <f t="shared" si="47"/>
        <v>0</v>
      </c>
      <c r="V160" s="183"/>
      <c r="W160" s="183"/>
      <c r="X160" s="183"/>
      <c r="Y160" s="183"/>
      <c r="Z160" s="183">
        <f t="shared" si="48"/>
        <v>0</v>
      </c>
      <c r="AA160" s="185"/>
      <c r="AB160" s="185"/>
      <c r="AC160" s="185"/>
      <c r="AD160" s="185"/>
      <c r="AE160" s="185">
        <f t="shared" si="49"/>
        <v>0</v>
      </c>
      <c r="AF160" s="183"/>
      <c r="AG160" s="183"/>
      <c r="AH160" s="183"/>
      <c r="AI160" s="183"/>
      <c r="AJ160" s="183">
        <f t="shared" si="50"/>
        <v>0</v>
      </c>
      <c r="AK160" s="185"/>
      <c r="AL160" s="185"/>
      <c r="AM160" s="185"/>
      <c r="AN160" s="185"/>
      <c r="AO160" s="185">
        <f t="shared" si="51"/>
        <v>0</v>
      </c>
      <c r="AP160" s="159"/>
    </row>
    <row r="161" spans="1:42" ht="20.25">
      <c r="A161" s="158"/>
      <c r="B161" s="158"/>
      <c r="C161" s="158"/>
      <c r="D161" s="158"/>
      <c r="E161" s="159"/>
      <c r="F161" s="159"/>
      <c r="G161" s="182">
        <v>6</v>
      </c>
      <c r="H161" s="182">
        <v>162</v>
      </c>
      <c r="I161" s="182">
        <v>35</v>
      </c>
      <c r="J161" s="182">
        <v>61</v>
      </c>
      <c r="K161" s="182">
        <f>SUM(G161:J161)</f>
        <v>264</v>
      </c>
      <c r="L161" s="183">
        <v>0</v>
      </c>
      <c r="M161" s="183">
        <v>32</v>
      </c>
      <c r="N161" s="183">
        <v>5</v>
      </c>
      <c r="O161" s="183">
        <v>14</v>
      </c>
      <c r="P161" s="183">
        <f t="shared" si="46"/>
        <v>51</v>
      </c>
      <c r="Q161" s="184"/>
      <c r="R161" s="184"/>
      <c r="S161" s="184"/>
      <c r="T161" s="184"/>
      <c r="U161" s="184">
        <f t="shared" si="47"/>
        <v>0</v>
      </c>
      <c r="V161" s="183"/>
      <c r="W161" s="183"/>
      <c r="X161" s="183"/>
      <c r="Y161" s="183"/>
      <c r="Z161" s="183">
        <f t="shared" si="48"/>
        <v>0</v>
      </c>
      <c r="AA161" s="185"/>
      <c r="AB161" s="185"/>
      <c r="AC161" s="185"/>
      <c r="AD161" s="185"/>
      <c r="AE161" s="185">
        <f t="shared" si="49"/>
        <v>0</v>
      </c>
      <c r="AF161" s="183"/>
      <c r="AG161" s="183"/>
      <c r="AH161" s="183"/>
      <c r="AI161" s="183"/>
      <c r="AJ161" s="183">
        <f t="shared" si="50"/>
        <v>0</v>
      </c>
      <c r="AK161" s="185"/>
      <c r="AL161" s="185"/>
      <c r="AM161" s="185"/>
      <c r="AN161" s="185"/>
      <c r="AO161" s="185">
        <f t="shared" si="51"/>
        <v>0</v>
      </c>
      <c r="AP161" s="159"/>
    </row>
    <row r="162" spans="1:42" ht="20.25">
      <c r="A162" s="158"/>
      <c r="B162" s="158"/>
      <c r="C162" s="158"/>
      <c r="D162" s="158"/>
      <c r="E162" s="159"/>
      <c r="F162" s="159"/>
      <c r="G162" s="182"/>
      <c r="H162" s="182"/>
      <c r="I162" s="182"/>
      <c r="J162" s="182"/>
      <c r="K162" s="182">
        <f t="shared" si="45"/>
        <v>0</v>
      </c>
      <c r="L162" s="183">
        <v>0</v>
      </c>
      <c r="M162" s="183">
        <v>32</v>
      </c>
      <c r="N162" s="183">
        <v>5</v>
      </c>
      <c r="O162" s="183">
        <v>14</v>
      </c>
      <c r="P162" s="183">
        <f t="shared" si="46"/>
        <v>51</v>
      </c>
      <c r="Q162" s="184"/>
      <c r="R162" s="184"/>
      <c r="S162" s="184"/>
      <c r="T162" s="184"/>
      <c r="U162" s="184">
        <f t="shared" si="47"/>
        <v>0</v>
      </c>
      <c r="V162" s="183"/>
      <c r="W162" s="183"/>
      <c r="X162" s="183"/>
      <c r="Y162" s="183"/>
      <c r="Z162" s="183">
        <f t="shared" si="48"/>
        <v>0</v>
      </c>
      <c r="AA162" s="185"/>
      <c r="AB162" s="185"/>
      <c r="AC162" s="185"/>
      <c r="AD162" s="185"/>
      <c r="AE162" s="185">
        <f t="shared" si="49"/>
        <v>0</v>
      </c>
      <c r="AF162" s="183"/>
      <c r="AG162" s="183"/>
      <c r="AH162" s="183"/>
      <c r="AI162" s="183"/>
      <c r="AJ162" s="183">
        <f t="shared" si="50"/>
        <v>0</v>
      </c>
      <c r="AK162" s="185"/>
      <c r="AL162" s="185"/>
      <c r="AM162" s="185"/>
      <c r="AN162" s="185"/>
      <c r="AO162" s="185">
        <f t="shared" si="51"/>
        <v>0</v>
      </c>
      <c r="AP162" s="159"/>
    </row>
    <row r="163" spans="1:42" ht="20.25">
      <c r="A163" s="158"/>
      <c r="B163" s="158"/>
      <c r="C163" s="158"/>
      <c r="D163" s="158"/>
      <c r="E163" s="159"/>
      <c r="F163" s="159"/>
      <c r="G163" s="182"/>
      <c r="H163" s="182"/>
      <c r="I163" s="182"/>
      <c r="J163" s="182"/>
      <c r="K163" s="182">
        <f t="shared" si="45"/>
        <v>0</v>
      </c>
      <c r="L163" s="183">
        <v>1</v>
      </c>
      <c r="M163" s="183">
        <v>19</v>
      </c>
      <c r="N163" s="183">
        <v>1</v>
      </c>
      <c r="O163" s="183">
        <v>5</v>
      </c>
      <c r="P163" s="183">
        <f t="shared" si="46"/>
        <v>26</v>
      </c>
      <c r="Q163" s="184"/>
      <c r="R163" s="184"/>
      <c r="S163" s="184"/>
      <c r="T163" s="184"/>
      <c r="U163" s="184">
        <f t="shared" si="47"/>
        <v>0</v>
      </c>
      <c r="V163" s="183"/>
      <c r="W163" s="183"/>
      <c r="X163" s="183"/>
      <c r="Y163" s="183"/>
      <c r="Z163" s="183">
        <f t="shared" si="48"/>
        <v>0</v>
      </c>
      <c r="AA163" s="185"/>
      <c r="AB163" s="185"/>
      <c r="AC163" s="185"/>
      <c r="AD163" s="185"/>
      <c r="AE163" s="185">
        <f t="shared" si="49"/>
        <v>0</v>
      </c>
      <c r="AF163" s="183"/>
      <c r="AG163" s="183"/>
      <c r="AH163" s="183"/>
      <c r="AI163" s="183"/>
      <c r="AJ163" s="183">
        <f t="shared" si="50"/>
        <v>0</v>
      </c>
      <c r="AK163" s="185"/>
      <c r="AL163" s="185"/>
      <c r="AM163" s="185"/>
      <c r="AN163" s="185"/>
      <c r="AO163" s="185">
        <f t="shared" si="51"/>
        <v>0</v>
      </c>
      <c r="AP163" s="159"/>
    </row>
    <row r="164" spans="1:42" ht="20.25">
      <c r="A164" s="158"/>
      <c r="B164" s="158"/>
      <c r="C164" s="158"/>
      <c r="D164" s="158"/>
      <c r="E164" s="159"/>
      <c r="F164" s="159"/>
      <c r="G164" s="182"/>
      <c r="H164" s="182"/>
      <c r="I164" s="182"/>
      <c r="J164" s="182"/>
      <c r="K164" s="182">
        <f t="shared" si="45"/>
        <v>0</v>
      </c>
      <c r="L164" s="183">
        <v>1</v>
      </c>
      <c r="M164" s="183">
        <v>19</v>
      </c>
      <c r="N164" s="183">
        <v>1</v>
      </c>
      <c r="O164" s="183">
        <v>5</v>
      </c>
      <c r="P164" s="183">
        <f t="shared" si="46"/>
        <v>26</v>
      </c>
      <c r="Q164" s="184"/>
      <c r="R164" s="184"/>
      <c r="S164" s="184"/>
      <c r="T164" s="184"/>
      <c r="U164" s="184">
        <f t="shared" si="47"/>
        <v>0</v>
      </c>
      <c r="V164" s="183"/>
      <c r="W164" s="183"/>
      <c r="X164" s="183"/>
      <c r="Y164" s="183"/>
      <c r="Z164" s="183">
        <f t="shared" si="48"/>
        <v>0</v>
      </c>
      <c r="AA164" s="185"/>
      <c r="AB164" s="185"/>
      <c r="AC164" s="185"/>
      <c r="AD164" s="185"/>
      <c r="AE164" s="185">
        <f t="shared" si="49"/>
        <v>0</v>
      </c>
      <c r="AF164" s="183"/>
      <c r="AG164" s="183"/>
      <c r="AH164" s="183"/>
      <c r="AI164" s="183"/>
      <c r="AJ164" s="183">
        <f t="shared" si="50"/>
        <v>0</v>
      </c>
      <c r="AK164" s="185"/>
      <c r="AL164" s="185"/>
      <c r="AM164" s="185"/>
      <c r="AN164" s="185"/>
      <c r="AO164" s="185">
        <f t="shared" si="51"/>
        <v>0</v>
      </c>
      <c r="AP164" s="159"/>
    </row>
    <row r="165" spans="1:42" ht="20.25">
      <c r="A165" s="158"/>
      <c r="B165" s="158"/>
      <c r="C165" s="158"/>
      <c r="D165" s="158"/>
      <c r="E165" s="159"/>
      <c r="F165" s="159"/>
      <c r="G165" s="182"/>
      <c r="H165" s="182"/>
      <c r="I165" s="182"/>
      <c r="J165" s="182"/>
      <c r="K165" s="182">
        <f t="shared" si="45"/>
        <v>0</v>
      </c>
      <c r="L165" s="183">
        <v>1</v>
      </c>
      <c r="M165" s="183">
        <v>19</v>
      </c>
      <c r="N165" s="183">
        <v>1</v>
      </c>
      <c r="O165" s="183">
        <v>5</v>
      </c>
      <c r="P165" s="183">
        <f t="shared" si="46"/>
        <v>26</v>
      </c>
      <c r="Q165" s="184"/>
      <c r="R165" s="184"/>
      <c r="S165" s="184"/>
      <c r="T165" s="184"/>
      <c r="U165" s="184">
        <f t="shared" si="47"/>
        <v>0</v>
      </c>
      <c r="V165" s="183"/>
      <c r="W165" s="183"/>
      <c r="X165" s="183"/>
      <c r="Y165" s="183"/>
      <c r="Z165" s="183">
        <f t="shared" si="48"/>
        <v>0</v>
      </c>
      <c r="AA165" s="185"/>
      <c r="AB165" s="185"/>
      <c r="AC165" s="185"/>
      <c r="AD165" s="185"/>
      <c r="AE165" s="185">
        <f t="shared" si="49"/>
        <v>0</v>
      </c>
      <c r="AF165" s="183"/>
      <c r="AG165" s="183"/>
      <c r="AH165" s="183"/>
      <c r="AI165" s="183"/>
      <c r="AJ165" s="183">
        <f t="shared" si="50"/>
        <v>0</v>
      </c>
      <c r="AK165" s="185"/>
      <c r="AL165" s="185"/>
      <c r="AM165" s="185"/>
      <c r="AN165" s="185"/>
      <c r="AO165" s="185">
        <f t="shared" si="51"/>
        <v>0</v>
      </c>
      <c r="AP165" s="159"/>
    </row>
    <row r="166" spans="1:42" ht="20.25">
      <c r="A166" s="158"/>
      <c r="B166" s="158"/>
      <c r="C166" s="158"/>
      <c r="D166" s="158"/>
      <c r="E166" s="159"/>
      <c r="F166" s="159"/>
      <c r="G166" s="182"/>
      <c r="H166" s="182"/>
      <c r="I166" s="182"/>
      <c r="J166" s="182"/>
      <c r="K166" s="182">
        <f t="shared" si="45"/>
        <v>0</v>
      </c>
      <c r="L166" s="183">
        <v>0</v>
      </c>
      <c r="M166" s="183">
        <v>5</v>
      </c>
      <c r="N166" s="183">
        <v>0</v>
      </c>
      <c r="O166" s="183">
        <v>0</v>
      </c>
      <c r="P166" s="183">
        <f t="shared" si="46"/>
        <v>5</v>
      </c>
      <c r="Q166" s="184"/>
      <c r="R166" s="184"/>
      <c r="S166" s="184"/>
      <c r="T166" s="184"/>
      <c r="U166" s="184">
        <f t="shared" si="47"/>
        <v>0</v>
      </c>
      <c r="V166" s="183"/>
      <c r="W166" s="183"/>
      <c r="X166" s="183"/>
      <c r="Y166" s="183"/>
      <c r="Z166" s="183">
        <f t="shared" si="48"/>
        <v>0</v>
      </c>
      <c r="AA166" s="185"/>
      <c r="AB166" s="185"/>
      <c r="AC166" s="185"/>
      <c r="AD166" s="185"/>
      <c r="AE166" s="185">
        <f t="shared" si="49"/>
        <v>0</v>
      </c>
      <c r="AF166" s="183"/>
      <c r="AG166" s="183"/>
      <c r="AH166" s="183"/>
      <c r="AI166" s="183"/>
      <c r="AJ166" s="183">
        <f t="shared" si="50"/>
        <v>0</v>
      </c>
      <c r="AK166" s="185"/>
      <c r="AL166" s="185"/>
      <c r="AM166" s="185"/>
      <c r="AN166" s="185"/>
      <c r="AO166" s="185">
        <f t="shared" si="51"/>
        <v>0</v>
      </c>
      <c r="AP166" s="159"/>
    </row>
    <row r="167" spans="1:42" ht="20.25">
      <c r="A167" s="158"/>
      <c r="B167" s="158"/>
      <c r="C167" s="158"/>
      <c r="D167" s="158"/>
      <c r="E167" s="159"/>
      <c r="F167" s="192"/>
      <c r="G167" s="182"/>
      <c r="H167" s="182"/>
      <c r="I167" s="182"/>
      <c r="J167" s="182"/>
      <c r="K167" s="182">
        <f t="shared" si="45"/>
        <v>0</v>
      </c>
      <c r="L167" s="183">
        <v>0</v>
      </c>
      <c r="M167" s="183">
        <v>5</v>
      </c>
      <c r="N167" s="183">
        <v>0</v>
      </c>
      <c r="O167" s="183">
        <v>0</v>
      </c>
      <c r="P167" s="183">
        <f t="shared" si="46"/>
        <v>5</v>
      </c>
      <c r="Q167" s="184"/>
      <c r="R167" s="184"/>
      <c r="S167" s="184"/>
      <c r="T167" s="184"/>
      <c r="U167" s="184">
        <f t="shared" si="47"/>
        <v>0</v>
      </c>
      <c r="V167" s="183"/>
      <c r="W167" s="183"/>
      <c r="X167" s="183"/>
      <c r="Y167" s="183"/>
      <c r="Z167" s="183">
        <f t="shared" si="48"/>
        <v>0</v>
      </c>
      <c r="AA167" s="185"/>
      <c r="AB167" s="185"/>
      <c r="AC167" s="185"/>
      <c r="AD167" s="185"/>
      <c r="AE167" s="185">
        <f t="shared" si="49"/>
        <v>0</v>
      </c>
      <c r="AF167" s="183"/>
      <c r="AG167" s="183"/>
      <c r="AH167" s="183"/>
      <c r="AI167" s="183"/>
      <c r="AJ167" s="183">
        <f t="shared" si="50"/>
        <v>0</v>
      </c>
      <c r="AK167" s="185"/>
      <c r="AL167" s="185"/>
      <c r="AM167" s="185"/>
      <c r="AN167" s="185"/>
      <c r="AO167" s="185">
        <f t="shared" si="51"/>
        <v>0</v>
      </c>
      <c r="AP167" s="159"/>
    </row>
    <row r="168" spans="1:42" ht="20.25">
      <c r="A168" s="158"/>
      <c r="B168" s="158"/>
      <c r="C168" s="158"/>
      <c r="D168" s="158"/>
      <c r="E168" s="192"/>
      <c r="F168" s="159"/>
      <c r="G168" s="182"/>
      <c r="H168" s="182"/>
      <c r="I168" s="182"/>
      <c r="J168" s="182"/>
      <c r="K168" s="182">
        <f t="shared" si="45"/>
        <v>0</v>
      </c>
      <c r="L168" s="183">
        <v>0</v>
      </c>
      <c r="M168" s="183">
        <v>1</v>
      </c>
      <c r="N168" s="183">
        <v>0</v>
      </c>
      <c r="O168" s="183">
        <v>1</v>
      </c>
      <c r="P168" s="183">
        <f t="shared" si="46"/>
        <v>2</v>
      </c>
      <c r="Q168" s="184"/>
      <c r="R168" s="184"/>
      <c r="S168" s="184"/>
      <c r="T168" s="184"/>
      <c r="U168" s="184">
        <f t="shared" si="47"/>
        <v>0</v>
      </c>
      <c r="V168" s="183"/>
      <c r="W168" s="183"/>
      <c r="X168" s="183"/>
      <c r="Y168" s="183"/>
      <c r="Z168" s="183">
        <f t="shared" si="48"/>
        <v>0</v>
      </c>
      <c r="AA168" s="185"/>
      <c r="AB168" s="185"/>
      <c r="AC168" s="185"/>
      <c r="AD168" s="185"/>
      <c r="AE168" s="185">
        <f t="shared" si="49"/>
        <v>0</v>
      </c>
      <c r="AF168" s="183"/>
      <c r="AG168" s="183"/>
      <c r="AH168" s="183"/>
      <c r="AI168" s="183"/>
      <c r="AJ168" s="183">
        <f t="shared" si="50"/>
        <v>0</v>
      </c>
      <c r="AK168" s="185"/>
      <c r="AL168" s="185"/>
      <c r="AM168" s="185"/>
      <c r="AN168" s="185"/>
      <c r="AO168" s="185">
        <f t="shared" si="51"/>
        <v>0</v>
      </c>
      <c r="AP168" s="159"/>
    </row>
    <row r="169" spans="1:42" ht="20.25">
      <c r="A169" s="158"/>
      <c r="B169" s="158"/>
      <c r="C169" s="158"/>
      <c r="D169" s="158"/>
      <c r="E169" s="159"/>
      <c r="F169" s="159"/>
      <c r="G169" s="182"/>
      <c r="H169" s="182"/>
      <c r="I169" s="182"/>
      <c r="J169" s="182"/>
      <c r="K169" s="182">
        <f t="shared" si="45"/>
        <v>0</v>
      </c>
      <c r="L169" s="183">
        <v>1</v>
      </c>
      <c r="M169" s="183">
        <v>11</v>
      </c>
      <c r="N169" s="183">
        <v>1</v>
      </c>
      <c r="O169" s="183">
        <v>0</v>
      </c>
      <c r="P169" s="183">
        <f t="shared" si="46"/>
        <v>13</v>
      </c>
      <c r="Q169" s="184"/>
      <c r="R169" s="184"/>
      <c r="S169" s="184"/>
      <c r="T169" s="184"/>
      <c r="U169" s="184">
        <f t="shared" si="47"/>
        <v>0</v>
      </c>
      <c r="V169" s="183"/>
      <c r="W169" s="183"/>
      <c r="X169" s="183"/>
      <c r="Y169" s="183"/>
      <c r="Z169" s="183">
        <f t="shared" si="48"/>
        <v>0</v>
      </c>
      <c r="AA169" s="185"/>
      <c r="AB169" s="185"/>
      <c r="AC169" s="185"/>
      <c r="AD169" s="185"/>
      <c r="AE169" s="185">
        <f t="shared" si="49"/>
        <v>0</v>
      </c>
      <c r="AF169" s="183"/>
      <c r="AG169" s="183"/>
      <c r="AH169" s="183"/>
      <c r="AI169" s="183"/>
      <c r="AJ169" s="183">
        <f t="shared" si="50"/>
        <v>0</v>
      </c>
      <c r="AK169" s="185"/>
      <c r="AL169" s="185"/>
      <c r="AM169" s="185"/>
      <c r="AN169" s="185"/>
      <c r="AO169" s="185">
        <f t="shared" si="51"/>
        <v>0</v>
      </c>
      <c r="AP169" s="159"/>
    </row>
    <row r="170" spans="1:42" ht="20.25">
      <c r="A170" s="158"/>
      <c r="B170" s="158"/>
      <c r="C170" s="158"/>
      <c r="D170" s="158"/>
      <c r="E170" s="159"/>
      <c r="F170" s="159"/>
      <c r="G170" s="182"/>
      <c r="H170" s="182"/>
      <c r="I170" s="182"/>
      <c r="J170" s="182"/>
      <c r="K170" s="182">
        <f t="shared" si="45"/>
        <v>0</v>
      </c>
      <c r="L170" s="183">
        <v>1</v>
      </c>
      <c r="M170" s="183">
        <v>11</v>
      </c>
      <c r="N170" s="183">
        <v>1</v>
      </c>
      <c r="O170" s="183">
        <v>0</v>
      </c>
      <c r="P170" s="183">
        <f t="shared" si="46"/>
        <v>13</v>
      </c>
      <c r="Q170" s="184"/>
      <c r="R170" s="184"/>
      <c r="S170" s="184"/>
      <c r="T170" s="184"/>
      <c r="U170" s="184">
        <f t="shared" si="47"/>
        <v>0</v>
      </c>
      <c r="V170" s="183"/>
      <c r="W170" s="183"/>
      <c r="X170" s="183"/>
      <c r="Y170" s="183"/>
      <c r="Z170" s="183">
        <f t="shared" si="48"/>
        <v>0</v>
      </c>
      <c r="AA170" s="185"/>
      <c r="AB170" s="185"/>
      <c r="AC170" s="185"/>
      <c r="AD170" s="185"/>
      <c r="AE170" s="185">
        <f t="shared" si="49"/>
        <v>0</v>
      </c>
      <c r="AF170" s="183"/>
      <c r="AG170" s="183"/>
      <c r="AH170" s="183"/>
      <c r="AI170" s="183"/>
      <c r="AJ170" s="183">
        <f t="shared" si="50"/>
        <v>0</v>
      </c>
      <c r="AK170" s="185"/>
      <c r="AL170" s="185"/>
      <c r="AM170" s="185"/>
      <c r="AN170" s="185"/>
      <c r="AO170" s="185">
        <f t="shared" si="51"/>
        <v>0</v>
      </c>
      <c r="AP170" s="159"/>
    </row>
    <row r="171" spans="1:42" ht="20.25">
      <c r="A171" s="158"/>
      <c r="B171" s="158"/>
      <c r="C171" s="193"/>
      <c r="D171" s="158"/>
      <c r="E171" s="159"/>
      <c r="F171" s="159"/>
      <c r="G171" s="182"/>
      <c r="H171" s="182"/>
      <c r="I171" s="182"/>
      <c r="J171" s="182"/>
      <c r="K171" s="182">
        <f t="shared" si="45"/>
        <v>0</v>
      </c>
      <c r="L171" s="183">
        <v>1</v>
      </c>
      <c r="M171" s="183">
        <v>11</v>
      </c>
      <c r="N171" s="183">
        <v>1</v>
      </c>
      <c r="O171" s="183">
        <v>0</v>
      </c>
      <c r="P171" s="183">
        <f>SUM(L171:O171)</f>
        <v>13</v>
      </c>
      <c r="Q171" s="184"/>
      <c r="R171" s="184"/>
      <c r="S171" s="184"/>
      <c r="T171" s="184"/>
      <c r="U171" s="184">
        <f t="shared" si="47"/>
        <v>0</v>
      </c>
      <c r="V171" s="183"/>
      <c r="W171" s="183"/>
      <c r="X171" s="183"/>
      <c r="Y171" s="183"/>
      <c r="Z171" s="183">
        <f t="shared" si="48"/>
        <v>0</v>
      </c>
      <c r="AA171" s="185"/>
      <c r="AB171" s="185"/>
      <c r="AC171" s="185"/>
      <c r="AD171" s="185"/>
      <c r="AE171" s="185">
        <f t="shared" si="49"/>
        <v>0</v>
      </c>
      <c r="AF171" s="183"/>
      <c r="AG171" s="183"/>
      <c r="AH171" s="183"/>
      <c r="AI171" s="183"/>
      <c r="AJ171" s="183">
        <f t="shared" si="50"/>
        <v>0</v>
      </c>
      <c r="AK171" s="185"/>
      <c r="AL171" s="185"/>
      <c r="AM171" s="185"/>
      <c r="AN171" s="185"/>
      <c r="AO171" s="185">
        <f t="shared" si="51"/>
        <v>0</v>
      </c>
      <c r="AP171" s="159"/>
    </row>
    <row r="172" spans="1:42" ht="20.25">
      <c r="A172" s="158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</row>
    <row r="173" spans="1:42" ht="20.25">
      <c r="A173" s="158"/>
      <c r="B173" s="158"/>
      <c r="C173" s="158"/>
      <c r="D173" s="158"/>
      <c r="E173" s="159"/>
      <c r="F173" s="159"/>
      <c r="G173" s="194" t="e">
        <f>#N/A</f>
        <v>#N/A</v>
      </c>
      <c r="H173" s="194"/>
      <c r="I173" s="194" t="e">
        <f>#N/A</f>
        <v>#N/A</v>
      </c>
      <c r="J173" s="194"/>
      <c r="K173" s="194" t="e">
        <f>#N/A</f>
        <v>#N/A</v>
      </c>
      <c r="L173" s="194" t="e">
        <f>#N/A</f>
        <v>#N/A</v>
      </c>
      <c r="M173" s="194"/>
      <c r="N173" s="194" t="e">
        <f>#N/A</f>
        <v>#N/A</v>
      </c>
      <c r="O173" s="194"/>
      <c r="P173" s="194" t="e">
        <f>#N/A</f>
        <v>#N/A</v>
      </c>
      <c r="Q173" s="194" t="e">
        <f>#N/A</f>
        <v>#N/A</v>
      </c>
      <c r="R173" s="194"/>
      <c r="S173" s="194" t="e">
        <f>#N/A</f>
        <v>#N/A</v>
      </c>
      <c r="T173" s="194"/>
      <c r="U173" s="194" t="e">
        <f>#N/A</f>
        <v>#N/A</v>
      </c>
      <c r="V173" s="194" t="e">
        <f>#N/A</f>
        <v>#N/A</v>
      </c>
      <c r="W173" s="194"/>
      <c r="X173" s="194" t="e">
        <f>#N/A</f>
        <v>#N/A</v>
      </c>
      <c r="Y173" s="194"/>
      <c r="Z173" s="194" t="e">
        <f>#N/A</f>
        <v>#N/A</v>
      </c>
      <c r="AA173" s="194" t="e">
        <f>#N/A</f>
        <v>#N/A</v>
      </c>
      <c r="AB173" s="194"/>
      <c r="AC173" s="194" t="e">
        <f>#N/A</f>
        <v>#N/A</v>
      </c>
      <c r="AD173" s="194"/>
      <c r="AE173" s="194" t="e">
        <f>#N/A</f>
        <v>#N/A</v>
      </c>
      <c r="AF173" s="194" t="e">
        <f>#N/A</f>
        <v>#N/A</v>
      </c>
      <c r="AG173" s="194"/>
      <c r="AH173" s="194" t="e">
        <f>#N/A</f>
        <v>#N/A</v>
      </c>
      <c r="AI173" s="194"/>
      <c r="AJ173" s="194" t="e">
        <f>#N/A</f>
        <v>#N/A</v>
      </c>
      <c r="AK173" s="194" t="e">
        <f>#N/A</f>
        <v>#N/A</v>
      </c>
      <c r="AL173" s="194"/>
      <c r="AM173" s="194" t="e">
        <f>#N/A</f>
        <v>#N/A</v>
      </c>
      <c r="AN173" s="194"/>
      <c r="AO173" s="194" t="e">
        <f>#N/A</f>
        <v>#N/A</v>
      </c>
      <c r="AP173" s="159"/>
    </row>
    <row r="174" spans="1:42" ht="20.25">
      <c r="A174" s="195"/>
      <c r="B174" s="195"/>
      <c r="C174" s="195"/>
      <c r="D174" s="195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</row>
    <row r="175" spans="1:42" ht="20.25">
      <c r="A175" s="195"/>
      <c r="B175" s="195"/>
      <c r="C175" s="195"/>
      <c r="D175" s="195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</row>
    <row r="176" spans="1:42" ht="20.25">
      <c r="A176" s="158"/>
      <c r="B176" s="158"/>
      <c r="C176" s="160"/>
      <c r="D176" s="160"/>
      <c r="E176" s="160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</row>
    <row r="177" spans="1:42" ht="20.25">
      <c r="A177" s="158"/>
      <c r="B177" s="158"/>
      <c r="C177" s="158"/>
      <c r="D177" s="158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</row>
    <row r="178" spans="1:42" ht="20.25">
      <c r="A178" s="158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</row>
    <row r="179" spans="1:42" ht="20.25">
      <c r="A179" s="175" t="s">
        <v>478</v>
      </c>
      <c r="B179" s="158"/>
      <c r="C179" s="158"/>
      <c r="D179" s="158"/>
      <c r="E179" s="159"/>
      <c r="F179" s="159"/>
      <c r="G179" s="265" t="s">
        <v>484</v>
      </c>
      <c r="H179" s="265"/>
      <c r="I179" s="265"/>
      <c r="J179" s="265"/>
      <c r="K179" s="265"/>
      <c r="L179" s="266" t="s">
        <v>485</v>
      </c>
      <c r="M179" s="266"/>
      <c r="N179" s="266"/>
      <c r="O179" s="266"/>
      <c r="P179" s="266"/>
      <c r="Q179" s="267" t="s">
        <v>486</v>
      </c>
      <c r="R179" s="268"/>
      <c r="S179" s="268"/>
      <c r="T179" s="268"/>
      <c r="U179" s="269"/>
      <c r="V179" s="288" t="s">
        <v>487</v>
      </c>
      <c r="W179" s="289"/>
      <c r="X179" s="289"/>
      <c r="Y179" s="289"/>
      <c r="Z179" s="290"/>
      <c r="AA179" s="270" t="s">
        <v>488</v>
      </c>
      <c r="AB179" s="270"/>
      <c r="AC179" s="270"/>
      <c r="AD179" s="270"/>
      <c r="AE179" s="270"/>
      <c r="AF179" s="271" t="s">
        <v>489</v>
      </c>
      <c r="AG179" s="271"/>
      <c r="AH179" s="271"/>
      <c r="AI179" s="271"/>
      <c r="AJ179" s="271"/>
      <c r="AK179" s="263" t="s">
        <v>490</v>
      </c>
      <c r="AL179" s="263"/>
      <c r="AM179" s="263"/>
      <c r="AN179" s="263"/>
      <c r="AO179" s="263"/>
      <c r="AP179" s="159"/>
    </row>
    <row r="180" spans="1:42" ht="20.25">
      <c r="A180" s="158" t="s">
        <v>491</v>
      </c>
      <c r="B180" s="158" t="s">
        <v>492</v>
      </c>
      <c r="C180" s="158" t="s">
        <v>27</v>
      </c>
      <c r="D180" s="158"/>
      <c r="E180" s="158"/>
      <c r="F180" s="159"/>
      <c r="G180" s="176" t="s">
        <v>491</v>
      </c>
      <c r="H180" s="176" t="s">
        <v>493</v>
      </c>
      <c r="I180" s="176" t="s">
        <v>492</v>
      </c>
      <c r="J180" s="176" t="s">
        <v>494</v>
      </c>
      <c r="K180" s="176" t="s">
        <v>27</v>
      </c>
      <c r="L180" s="177" t="s">
        <v>491</v>
      </c>
      <c r="M180" s="176" t="s">
        <v>493</v>
      </c>
      <c r="N180" s="177" t="s">
        <v>492</v>
      </c>
      <c r="O180" s="176" t="s">
        <v>494</v>
      </c>
      <c r="P180" s="177" t="s">
        <v>27</v>
      </c>
      <c r="Q180" s="178" t="s">
        <v>491</v>
      </c>
      <c r="R180" s="176" t="s">
        <v>493</v>
      </c>
      <c r="S180" s="178" t="s">
        <v>492</v>
      </c>
      <c r="T180" s="176" t="s">
        <v>494</v>
      </c>
      <c r="U180" s="178" t="s">
        <v>27</v>
      </c>
      <c r="V180" s="177" t="s">
        <v>491</v>
      </c>
      <c r="W180" s="176" t="s">
        <v>493</v>
      </c>
      <c r="X180" s="177" t="s">
        <v>492</v>
      </c>
      <c r="Y180" s="176" t="s">
        <v>494</v>
      </c>
      <c r="Z180" s="177" t="s">
        <v>27</v>
      </c>
      <c r="AA180" s="179" t="s">
        <v>491</v>
      </c>
      <c r="AB180" s="176" t="s">
        <v>493</v>
      </c>
      <c r="AC180" s="179" t="s">
        <v>492</v>
      </c>
      <c r="AD180" s="176" t="s">
        <v>494</v>
      </c>
      <c r="AE180" s="179" t="s">
        <v>27</v>
      </c>
      <c r="AF180" s="180" t="s">
        <v>491</v>
      </c>
      <c r="AG180" s="176" t="s">
        <v>493</v>
      </c>
      <c r="AH180" s="180" t="s">
        <v>492</v>
      </c>
      <c r="AI180" s="176" t="s">
        <v>494</v>
      </c>
      <c r="AJ180" s="180" t="s">
        <v>27</v>
      </c>
      <c r="AK180" s="181" t="s">
        <v>491</v>
      </c>
      <c r="AL180" s="176" t="s">
        <v>493</v>
      </c>
      <c r="AM180" s="181" t="s">
        <v>492</v>
      </c>
      <c r="AN180" s="176" t="s">
        <v>494</v>
      </c>
      <c r="AO180" s="181" t="s">
        <v>27</v>
      </c>
      <c r="AP180" s="159"/>
    </row>
    <row r="181" spans="1:42" ht="20.25">
      <c r="A181" s="158">
        <f>G181</f>
        <v>0</v>
      </c>
      <c r="B181" s="158" t="e">
        <f>I181</f>
        <v>#N/A</v>
      </c>
      <c r="C181" s="158" t="e">
        <f>#N/A</f>
        <v>#N/A</v>
      </c>
      <c r="D181" s="158" t="s">
        <v>495</v>
      </c>
      <c r="E181" s="158" t="e">
        <f>SUM(G181,L181,Q181,V181,AA181,AF181,AK181)</f>
        <v>#N/A</v>
      </c>
      <c r="F181" s="159"/>
      <c r="G181" s="176">
        <f>SUM(G182:G204)</f>
        <v>0</v>
      </c>
      <c r="H181" s="176">
        <f>SUM(H182:H204)</f>
        <v>0</v>
      </c>
      <c r="I181" s="176" t="e">
        <f>#N/A</f>
        <v>#N/A</v>
      </c>
      <c r="J181" s="176">
        <f>SUM(J182:J204)</f>
        <v>0</v>
      </c>
      <c r="K181" s="176" t="e">
        <f>#N/A</f>
        <v>#N/A</v>
      </c>
      <c r="L181" s="177" t="e">
        <f>#N/A</f>
        <v>#N/A</v>
      </c>
      <c r="M181" s="176">
        <f>SUM(M182:M204)</f>
        <v>0</v>
      </c>
      <c r="N181" s="177" t="e">
        <f>#N/A</f>
        <v>#N/A</v>
      </c>
      <c r="O181" s="176">
        <f>SUM(O182:O204)</f>
        <v>0</v>
      </c>
      <c r="P181" s="177" t="e">
        <f>#N/A</f>
        <v>#N/A</v>
      </c>
      <c r="Q181" s="178" t="e">
        <f>#N/A</f>
        <v>#N/A</v>
      </c>
      <c r="R181" s="176">
        <f>SUM(R182:R206)</f>
        <v>0</v>
      </c>
      <c r="S181" s="178" t="e">
        <f>#N/A</f>
        <v>#N/A</v>
      </c>
      <c r="T181" s="176">
        <f>SUM(T182:T206)</f>
        <v>0</v>
      </c>
      <c r="U181" s="178" t="e">
        <f>#N/A</f>
        <v>#N/A</v>
      </c>
      <c r="V181" s="177" t="e">
        <f>#N/A</f>
        <v>#N/A</v>
      </c>
      <c r="W181" s="176">
        <f>SUM(W182:W206)</f>
        <v>0</v>
      </c>
      <c r="X181" s="177" t="e">
        <f>#N/A</f>
        <v>#N/A</v>
      </c>
      <c r="Y181" s="176">
        <f>SUM(Y182:Y206)</f>
        <v>0</v>
      </c>
      <c r="Z181" s="177" t="e">
        <f>#N/A</f>
        <v>#N/A</v>
      </c>
      <c r="AA181" s="179" t="e">
        <f>#N/A</f>
        <v>#N/A</v>
      </c>
      <c r="AB181" s="176">
        <f>SUM(AB182:AB206)</f>
        <v>0</v>
      </c>
      <c r="AC181" s="179" t="e">
        <f>#N/A</f>
        <v>#N/A</v>
      </c>
      <c r="AD181" s="176">
        <f>SUM(AD182:AD206)</f>
        <v>0</v>
      </c>
      <c r="AE181" s="179" t="e">
        <f>#N/A</f>
        <v>#N/A</v>
      </c>
      <c r="AF181" s="180" t="e">
        <f>#N/A</f>
        <v>#N/A</v>
      </c>
      <c r="AG181" s="176">
        <f>SUM(AG182:AG206)</f>
        <v>0</v>
      </c>
      <c r="AH181" s="180" t="e">
        <f>#N/A</f>
        <v>#N/A</v>
      </c>
      <c r="AI181" s="176">
        <f>SUM(AI182:AI206)</f>
        <v>0</v>
      </c>
      <c r="AJ181" s="180" t="e">
        <f>#N/A</f>
        <v>#N/A</v>
      </c>
      <c r="AK181" s="181" t="e">
        <f>#N/A</f>
        <v>#N/A</v>
      </c>
      <c r="AL181" s="176">
        <f>SUM(AL182:AL206)</f>
        <v>0</v>
      </c>
      <c r="AM181" s="181" t="e">
        <f>#N/A</f>
        <v>#N/A</v>
      </c>
      <c r="AN181" s="176">
        <f>SUM(AN182:AN206)</f>
        <v>0</v>
      </c>
      <c r="AO181" s="181" t="e">
        <f>#N/A</f>
        <v>#N/A</v>
      </c>
      <c r="AP181" s="159"/>
    </row>
    <row r="182" spans="1:42" ht="20.25">
      <c r="A182" s="158" t="e">
        <f>L181</f>
        <v>#N/A</v>
      </c>
      <c r="B182" s="158" t="e">
        <f>N181</f>
        <v>#N/A</v>
      </c>
      <c r="C182" s="158" t="e">
        <f>#N/A</f>
        <v>#N/A</v>
      </c>
      <c r="D182" s="158" t="s">
        <v>496</v>
      </c>
      <c r="E182" s="158" t="e">
        <f>SUM(I181,N181,S181,X181,AC181,AH181,AM181)</f>
        <v>#N/A</v>
      </c>
      <c r="F182" s="159"/>
      <c r="G182" s="182"/>
      <c r="H182" s="182"/>
      <c r="I182" s="182"/>
      <c r="J182" s="182"/>
      <c r="K182" s="182">
        <f>SUM(G182:J182)</f>
        <v>0</v>
      </c>
      <c r="L182" s="183"/>
      <c r="M182" s="183"/>
      <c r="N182" s="183"/>
      <c r="O182" s="183"/>
      <c r="P182" s="183" t="e">
        <f>#N/A</f>
        <v>#N/A</v>
      </c>
      <c r="Q182" s="184"/>
      <c r="R182" s="184"/>
      <c r="S182" s="184"/>
      <c r="T182" s="184"/>
      <c r="U182" s="184">
        <f>SUM(Q182:T182)</f>
        <v>0</v>
      </c>
      <c r="V182" s="183"/>
      <c r="W182" s="183"/>
      <c r="X182" s="183"/>
      <c r="Y182" s="183"/>
      <c r="Z182" s="183">
        <f>SUM(V182:Y182)</f>
        <v>0</v>
      </c>
      <c r="AA182" s="185"/>
      <c r="AB182" s="185"/>
      <c r="AC182" s="185"/>
      <c r="AD182" s="185"/>
      <c r="AE182" s="185">
        <f>SUM(AA182:AD182)</f>
        <v>0</v>
      </c>
      <c r="AF182" s="183"/>
      <c r="AG182" s="183"/>
      <c r="AH182" s="183"/>
      <c r="AI182" s="183"/>
      <c r="AJ182" s="183">
        <f>SUM(AF182:AI182)</f>
        <v>0</v>
      </c>
      <c r="AK182" s="185"/>
      <c r="AL182" s="185"/>
      <c r="AM182" s="185"/>
      <c r="AN182" s="185"/>
      <c r="AO182" s="185" t="e">
        <f>#N/A</f>
        <v>#N/A</v>
      </c>
      <c r="AP182" s="159"/>
    </row>
    <row r="183" spans="1:42" ht="20.25">
      <c r="A183" s="158" t="e">
        <f>Q181</f>
        <v>#N/A</v>
      </c>
      <c r="B183" s="158" t="e">
        <f>S181</f>
        <v>#N/A</v>
      </c>
      <c r="C183" s="158" t="e">
        <f>#N/A</f>
        <v>#N/A</v>
      </c>
      <c r="D183" s="158" t="s">
        <v>497</v>
      </c>
      <c r="E183" s="158">
        <f>J181+O181+T181+Y181+AD181+AI181+AN181</f>
        <v>0</v>
      </c>
      <c r="F183" s="159"/>
      <c r="G183" s="182"/>
      <c r="H183" s="182"/>
      <c r="I183" s="182"/>
      <c r="J183" s="182"/>
      <c r="K183" s="182" t="e">
        <f>#N/A</f>
        <v>#N/A</v>
      </c>
      <c r="L183" s="183"/>
      <c r="M183" s="183"/>
      <c r="N183" s="183"/>
      <c r="O183" s="183"/>
      <c r="P183" s="183" t="e">
        <f>#N/A</f>
        <v>#N/A</v>
      </c>
      <c r="Q183" s="184"/>
      <c r="R183" s="184"/>
      <c r="S183" s="184"/>
      <c r="T183" s="184"/>
      <c r="U183" s="184" t="e">
        <f>#N/A</f>
        <v>#N/A</v>
      </c>
      <c r="V183" s="183"/>
      <c r="W183" s="183"/>
      <c r="X183" s="183"/>
      <c r="Y183" s="183"/>
      <c r="Z183" s="183">
        <f>SUM(V183:Y183)</f>
        <v>0</v>
      </c>
      <c r="AA183" s="185"/>
      <c r="AB183" s="185"/>
      <c r="AC183" s="185"/>
      <c r="AD183" s="185"/>
      <c r="AE183" s="185">
        <f>SUM(AA183:AD183)</f>
        <v>0</v>
      </c>
      <c r="AF183" s="183"/>
      <c r="AG183" s="183"/>
      <c r="AH183" s="183"/>
      <c r="AI183" s="183"/>
      <c r="AJ183" s="183">
        <f>SUM(AF183:AI183)</f>
        <v>0</v>
      </c>
      <c r="AK183" s="185"/>
      <c r="AL183" s="185"/>
      <c r="AM183" s="185"/>
      <c r="AN183" s="185"/>
      <c r="AO183" s="185" t="e">
        <f>#N/A</f>
        <v>#N/A</v>
      </c>
      <c r="AP183" s="159"/>
    </row>
    <row r="184" spans="1:42" ht="20.25">
      <c r="A184" s="158" t="e">
        <f>V181</f>
        <v>#N/A</v>
      </c>
      <c r="B184" s="158" t="e">
        <f>X181</f>
        <v>#N/A</v>
      </c>
      <c r="C184" s="158" t="e">
        <f>#N/A</f>
        <v>#N/A</v>
      </c>
      <c r="D184" s="158" t="s">
        <v>498</v>
      </c>
      <c r="E184" s="158">
        <f>H181+M181+R181+W181+AB181+AG181+AL181</f>
        <v>0</v>
      </c>
      <c r="F184" s="159"/>
      <c r="G184" s="182"/>
      <c r="H184" s="182"/>
      <c r="I184" s="182"/>
      <c r="J184" s="182"/>
      <c r="K184" s="182" t="e">
        <f>#N/A</f>
        <v>#N/A</v>
      </c>
      <c r="L184" s="183"/>
      <c r="M184" s="183"/>
      <c r="N184" s="183"/>
      <c r="O184" s="183"/>
      <c r="P184" s="183" t="e">
        <f>#N/A</f>
        <v>#N/A</v>
      </c>
      <c r="Q184" s="184"/>
      <c r="R184" s="184"/>
      <c r="S184" s="184"/>
      <c r="T184" s="184"/>
      <c r="U184" s="184" t="e">
        <f>#N/A</f>
        <v>#N/A</v>
      </c>
      <c r="V184" s="183"/>
      <c r="W184" s="183"/>
      <c r="X184" s="183"/>
      <c r="Y184" s="183"/>
      <c r="Z184" s="183" t="e">
        <f>#N/A</f>
        <v>#N/A</v>
      </c>
      <c r="AA184" s="185"/>
      <c r="AB184" s="185"/>
      <c r="AC184" s="185"/>
      <c r="AD184" s="185"/>
      <c r="AE184" s="185" t="e">
        <f>#N/A</f>
        <v>#N/A</v>
      </c>
      <c r="AF184" s="183"/>
      <c r="AG184" s="183"/>
      <c r="AH184" s="183"/>
      <c r="AI184" s="183"/>
      <c r="AJ184" s="183">
        <f>SUM(AF184:AI184)</f>
        <v>0</v>
      </c>
      <c r="AK184" s="185"/>
      <c r="AL184" s="185"/>
      <c r="AM184" s="185"/>
      <c r="AN184" s="185"/>
      <c r="AO184" s="185" t="e">
        <f>#N/A</f>
        <v>#N/A</v>
      </c>
      <c r="AP184" s="159"/>
    </row>
    <row r="185" spans="1:42" ht="20.25">
      <c r="A185" s="158" t="e">
        <f>AA181</f>
        <v>#N/A</v>
      </c>
      <c r="B185" s="158" t="e">
        <f>AC181</f>
        <v>#N/A</v>
      </c>
      <c r="C185" s="158" t="e">
        <f>#N/A</f>
        <v>#N/A</v>
      </c>
      <c r="D185" s="158"/>
      <c r="E185" s="158"/>
      <c r="F185" s="159"/>
      <c r="G185" s="182"/>
      <c r="H185" s="182"/>
      <c r="I185" s="182"/>
      <c r="J185" s="182"/>
      <c r="K185" s="182" t="e">
        <f>#N/A</f>
        <v>#N/A</v>
      </c>
      <c r="L185" s="183"/>
      <c r="M185" s="183"/>
      <c r="N185" s="183"/>
      <c r="O185" s="183"/>
      <c r="P185" s="183" t="e">
        <f>#N/A</f>
        <v>#N/A</v>
      </c>
      <c r="Q185" s="184"/>
      <c r="R185" s="184"/>
      <c r="S185" s="184"/>
      <c r="T185" s="184"/>
      <c r="U185" s="184" t="e">
        <f>#N/A</f>
        <v>#N/A</v>
      </c>
      <c r="V185" s="183"/>
      <c r="W185" s="183"/>
      <c r="X185" s="183"/>
      <c r="Y185" s="183"/>
      <c r="Z185" s="183" t="e">
        <f>#N/A</f>
        <v>#N/A</v>
      </c>
      <c r="AA185" s="185"/>
      <c r="AB185" s="185"/>
      <c r="AC185" s="185"/>
      <c r="AD185" s="185"/>
      <c r="AE185" s="185" t="e">
        <f>#N/A</f>
        <v>#N/A</v>
      </c>
      <c r="AF185" s="183"/>
      <c r="AG185" s="183"/>
      <c r="AH185" s="183"/>
      <c r="AI185" s="183"/>
      <c r="AJ185" s="183" t="e">
        <f>#N/A</f>
        <v>#N/A</v>
      </c>
      <c r="AK185" s="185"/>
      <c r="AL185" s="185"/>
      <c r="AM185" s="185"/>
      <c r="AN185" s="185"/>
      <c r="AO185" s="185" t="e">
        <f>#N/A</f>
        <v>#N/A</v>
      </c>
      <c r="AP185" s="159"/>
    </row>
    <row r="186" spans="1:42" ht="20.25">
      <c r="A186" s="158" t="e">
        <f>AF181</f>
        <v>#N/A</v>
      </c>
      <c r="B186" s="158" t="e">
        <f>AH181</f>
        <v>#N/A</v>
      </c>
      <c r="C186" s="158" t="e">
        <f>#N/A</f>
        <v>#N/A</v>
      </c>
      <c r="D186" s="158"/>
      <c r="E186" s="158"/>
      <c r="F186" s="159"/>
      <c r="G186" s="182"/>
      <c r="H186" s="182"/>
      <c r="I186" s="182"/>
      <c r="J186" s="182"/>
      <c r="K186" s="182" t="e">
        <f>#N/A</f>
        <v>#N/A</v>
      </c>
      <c r="L186" s="183"/>
      <c r="M186" s="183"/>
      <c r="N186" s="183"/>
      <c r="O186" s="183"/>
      <c r="P186" s="183" t="e">
        <f>#N/A</f>
        <v>#N/A</v>
      </c>
      <c r="Q186" s="184"/>
      <c r="R186" s="184"/>
      <c r="S186" s="184"/>
      <c r="T186" s="184"/>
      <c r="U186" s="184" t="e">
        <f>#N/A</f>
        <v>#N/A</v>
      </c>
      <c r="V186" s="183"/>
      <c r="W186" s="183"/>
      <c r="X186" s="183"/>
      <c r="Y186" s="183"/>
      <c r="Z186" s="183" t="e">
        <f>#N/A</f>
        <v>#N/A</v>
      </c>
      <c r="AA186" s="185"/>
      <c r="AB186" s="185"/>
      <c r="AC186" s="185"/>
      <c r="AD186" s="185"/>
      <c r="AE186" s="185" t="e">
        <f>#N/A</f>
        <v>#N/A</v>
      </c>
      <c r="AF186" s="183"/>
      <c r="AG186" s="183"/>
      <c r="AH186" s="183"/>
      <c r="AI186" s="183"/>
      <c r="AJ186" s="183" t="e">
        <f>#N/A</f>
        <v>#N/A</v>
      </c>
      <c r="AK186" s="185"/>
      <c r="AL186" s="185"/>
      <c r="AM186" s="185"/>
      <c r="AN186" s="185"/>
      <c r="AO186" s="185" t="e">
        <f>#N/A</f>
        <v>#N/A</v>
      </c>
      <c r="AP186" s="159"/>
    </row>
    <row r="187" spans="1:42" ht="20.25">
      <c r="A187" s="158" t="e">
        <f>AK181</f>
        <v>#N/A</v>
      </c>
      <c r="B187" s="158" t="e">
        <f>AM181</f>
        <v>#N/A</v>
      </c>
      <c r="C187" s="158" t="e">
        <f>#N/A</f>
        <v>#N/A</v>
      </c>
      <c r="D187" s="158" t="s">
        <v>27</v>
      </c>
      <c r="E187" s="158" t="e">
        <f>SUM(E181:E184)</f>
        <v>#N/A</v>
      </c>
      <c r="F187" s="159"/>
      <c r="G187" s="182"/>
      <c r="H187" s="182"/>
      <c r="I187" s="182"/>
      <c r="J187" s="182"/>
      <c r="K187" s="182" t="e">
        <f>#N/A</f>
        <v>#N/A</v>
      </c>
      <c r="L187" s="183"/>
      <c r="M187" s="183"/>
      <c r="N187" s="183"/>
      <c r="O187" s="183"/>
      <c r="P187" s="183" t="e">
        <f>#N/A</f>
        <v>#N/A</v>
      </c>
      <c r="Q187" s="184"/>
      <c r="R187" s="184"/>
      <c r="S187" s="184"/>
      <c r="T187" s="184"/>
      <c r="U187" s="184" t="e">
        <f>#N/A</f>
        <v>#N/A</v>
      </c>
      <c r="V187" s="183"/>
      <c r="W187" s="183"/>
      <c r="X187" s="183"/>
      <c r="Y187" s="183"/>
      <c r="Z187" s="183" t="e">
        <f>#N/A</f>
        <v>#N/A</v>
      </c>
      <c r="AA187" s="185"/>
      <c r="AB187" s="185"/>
      <c r="AC187" s="185"/>
      <c r="AD187" s="185"/>
      <c r="AE187" s="185" t="e">
        <f>#N/A</f>
        <v>#N/A</v>
      </c>
      <c r="AF187" s="183"/>
      <c r="AG187" s="183"/>
      <c r="AH187" s="183"/>
      <c r="AI187" s="183"/>
      <c r="AJ187" s="183" t="e">
        <f>#N/A</f>
        <v>#N/A</v>
      </c>
      <c r="AK187" s="185"/>
      <c r="AL187" s="185"/>
      <c r="AM187" s="185"/>
      <c r="AN187" s="185"/>
      <c r="AO187" s="185" t="e">
        <f>#N/A</f>
        <v>#N/A</v>
      </c>
      <c r="AP187" s="159"/>
    </row>
    <row r="188" spans="1:42" ht="20.25">
      <c r="A188" s="158" t="e">
        <f>SUM(A181:A187)</f>
        <v>#N/A</v>
      </c>
      <c r="B188" s="158" t="e">
        <f>SUM(B181:B187)</f>
        <v>#N/A</v>
      </c>
      <c r="C188" s="158" t="e">
        <f>SUM(C181:C187)</f>
        <v>#N/A</v>
      </c>
      <c r="D188" s="158"/>
      <c r="E188" s="158"/>
      <c r="F188" s="159"/>
      <c r="G188" s="182"/>
      <c r="H188" s="182"/>
      <c r="I188" s="182"/>
      <c r="J188" s="182"/>
      <c r="K188" s="182" t="e">
        <f>#N/A</f>
        <v>#N/A</v>
      </c>
      <c r="L188" s="183"/>
      <c r="M188" s="183"/>
      <c r="N188" s="183"/>
      <c r="O188" s="183"/>
      <c r="P188" s="183" t="e">
        <f>#N/A</f>
        <v>#N/A</v>
      </c>
      <c r="Q188" s="184"/>
      <c r="R188" s="184"/>
      <c r="S188" s="184"/>
      <c r="T188" s="184"/>
      <c r="U188" s="184" t="e">
        <f>#N/A</f>
        <v>#N/A</v>
      </c>
      <c r="V188" s="183"/>
      <c r="W188" s="183"/>
      <c r="X188" s="183"/>
      <c r="Y188" s="183"/>
      <c r="Z188" s="183" t="e">
        <f>#N/A</f>
        <v>#N/A</v>
      </c>
      <c r="AA188" s="185"/>
      <c r="AB188" s="185"/>
      <c r="AC188" s="185"/>
      <c r="AD188" s="185"/>
      <c r="AE188" s="185" t="e">
        <f>#N/A</f>
        <v>#N/A</v>
      </c>
      <c r="AF188" s="183"/>
      <c r="AG188" s="183"/>
      <c r="AH188" s="183"/>
      <c r="AI188" s="183"/>
      <c r="AJ188" s="183" t="e">
        <f>#N/A</f>
        <v>#N/A</v>
      </c>
      <c r="AK188" s="185"/>
      <c r="AL188" s="185"/>
      <c r="AM188" s="185"/>
      <c r="AN188" s="185"/>
      <c r="AO188" s="185" t="e">
        <f>#N/A</f>
        <v>#N/A</v>
      </c>
      <c r="AP188" s="159"/>
    </row>
    <row r="189" spans="1:42" ht="20.25">
      <c r="A189" s="158"/>
      <c r="B189" s="158"/>
      <c r="C189" s="158"/>
      <c r="D189" s="158"/>
      <c r="E189" s="158"/>
      <c r="F189" s="159"/>
      <c r="G189" s="182"/>
      <c r="H189" s="182"/>
      <c r="I189" s="182"/>
      <c r="J189" s="182"/>
      <c r="K189" s="182" t="e">
        <f>#N/A</f>
        <v>#N/A</v>
      </c>
      <c r="L189" s="183"/>
      <c r="M189" s="183"/>
      <c r="N189" s="183"/>
      <c r="O189" s="183"/>
      <c r="P189" s="183" t="e">
        <f>#N/A</f>
        <v>#N/A</v>
      </c>
      <c r="Q189" s="184"/>
      <c r="R189" s="184"/>
      <c r="S189" s="184"/>
      <c r="T189" s="184"/>
      <c r="U189" s="184" t="e">
        <f>#N/A</f>
        <v>#N/A</v>
      </c>
      <c r="V189" s="183"/>
      <c r="W189" s="183"/>
      <c r="X189" s="183"/>
      <c r="Y189" s="183"/>
      <c r="Z189" s="183" t="e">
        <f>#N/A</f>
        <v>#N/A</v>
      </c>
      <c r="AA189" s="185"/>
      <c r="AB189" s="185"/>
      <c r="AC189" s="185"/>
      <c r="AD189" s="185"/>
      <c r="AE189" s="185" t="e">
        <f>#N/A</f>
        <v>#N/A</v>
      </c>
      <c r="AF189" s="183"/>
      <c r="AG189" s="183"/>
      <c r="AH189" s="183"/>
      <c r="AI189" s="183"/>
      <c r="AJ189" s="183" t="e">
        <f>#N/A</f>
        <v>#N/A</v>
      </c>
      <c r="AK189" s="185"/>
      <c r="AL189" s="185"/>
      <c r="AM189" s="185"/>
      <c r="AN189" s="185"/>
      <c r="AO189" s="185" t="e">
        <f>#N/A</f>
        <v>#N/A</v>
      </c>
      <c r="AP189" s="159"/>
    </row>
    <row r="190" spans="1:42" ht="20.25">
      <c r="A190" s="158"/>
      <c r="B190" s="158"/>
      <c r="C190" s="158" t="e">
        <f>C188=E183</f>
        <v>#N/A</v>
      </c>
      <c r="D190" s="158"/>
      <c r="E190" s="158"/>
      <c r="F190" s="159"/>
      <c r="G190" s="182"/>
      <c r="H190" s="182"/>
      <c r="I190" s="182"/>
      <c r="J190" s="182"/>
      <c r="K190" s="182" t="e">
        <f>#N/A</f>
        <v>#N/A</v>
      </c>
      <c r="L190" s="183"/>
      <c r="M190" s="183"/>
      <c r="N190" s="183"/>
      <c r="O190" s="183"/>
      <c r="P190" s="183" t="e">
        <f>#N/A</f>
        <v>#N/A</v>
      </c>
      <c r="Q190" s="184"/>
      <c r="R190" s="184"/>
      <c r="S190" s="184"/>
      <c r="T190" s="184"/>
      <c r="U190" s="184" t="e">
        <f>#N/A</f>
        <v>#N/A</v>
      </c>
      <c r="V190" s="183"/>
      <c r="W190" s="183"/>
      <c r="X190" s="183"/>
      <c r="Y190" s="183"/>
      <c r="Z190" s="183" t="e">
        <f>#N/A</f>
        <v>#N/A</v>
      </c>
      <c r="AA190" s="185"/>
      <c r="AB190" s="185"/>
      <c r="AC190" s="185"/>
      <c r="AD190" s="185"/>
      <c r="AE190" s="185" t="e">
        <f>#N/A</f>
        <v>#N/A</v>
      </c>
      <c r="AF190" s="183"/>
      <c r="AG190" s="183"/>
      <c r="AH190" s="183"/>
      <c r="AI190" s="183"/>
      <c r="AJ190" s="183" t="e">
        <f>#N/A</f>
        <v>#N/A</v>
      </c>
      <c r="AK190" s="185"/>
      <c r="AL190" s="185"/>
      <c r="AM190" s="185"/>
      <c r="AN190" s="185"/>
      <c r="AO190" s="185" t="e">
        <f>#N/A</f>
        <v>#N/A</v>
      </c>
      <c r="AP190" s="159"/>
    </row>
    <row r="191" spans="1:42" ht="20.25">
      <c r="A191" s="158"/>
      <c r="B191" s="158"/>
      <c r="C191" s="158"/>
      <c r="D191" s="158"/>
      <c r="E191" s="158"/>
      <c r="F191" s="159"/>
      <c r="G191" s="182"/>
      <c r="H191" s="182"/>
      <c r="I191" s="182"/>
      <c r="J191" s="182"/>
      <c r="K191" s="182" t="e">
        <f>#N/A</f>
        <v>#N/A</v>
      </c>
      <c r="L191" s="183"/>
      <c r="M191" s="183"/>
      <c r="N191" s="183"/>
      <c r="O191" s="183"/>
      <c r="P191" s="183" t="e">
        <f>#N/A</f>
        <v>#N/A</v>
      </c>
      <c r="Q191" s="184"/>
      <c r="R191" s="184"/>
      <c r="S191" s="184"/>
      <c r="T191" s="184"/>
      <c r="U191" s="184" t="e">
        <f>#N/A</f>
        <v>#N/A</v>
      </c>
      <c r="V191" s="183"/>
      <c r="W191" s="183"/>
      <c r="X191" s="183"/>
      <c r="Y191" s="183"/>
      <c r="Z191" s="183" t="e">
        <f>#N/A</f>
        <v>#N/A</v>
      </c>
      <c r="AA191" s="185"/>
      <c r="AB191" s="185"/>
      <c r="AC191" s="185"/>
      <c r="AD191" s="185"/>
      <c r="AE191" s="185" t="e">
        <f>#N/A</f>
        <v>#N/A</v>
      </c>
      <c r="AF191" s="183"/>
      <c r="AG191" s="183"/>
      <c r="AH191" s="183"/>
      <c r="AI191" s="183"/>
      <c r="AJ191" s="183" t="e">
        <f>#N/A</f>
        <v>#N/A</v>
      </c>
      <c r="AK191" s="185"/>
      <c r="AL191" s="185"/>
      <c r="AM191" s="185"/>
      <c r="AN191" s="185"/>
      <c r="AO191" s="185" t="e">
        <f>#N/A</f>
        <v>#N/A</v>
      </c>
      <c r="AP191" s="159"/>
    </row>
    <row r="192" spans="1:42" ht="20.25">
      <c r="A192" s="158"/>
      <c r="B192" s="158"/>
      <c r="C192" s="158"/>
      <c r="D192" s="160"/>
      <c r="E192" s="158"/>
      <c r="F192" s="159"/>
      <c r="G192" s="182"/>
      <c r="H192" s="182"/>
      <c r="I192" s="182"/>
      <c r="J192" s="182"/>
      <c r="K192" s="182" t="e">
        <f>#N/A</f>
        <v>#N/A</v>
      </c>
      <c r="L192" s="183"/>
      <c r="M192" s="183"/>
      <c r="N192" s="183"/>
      <c r="O192" s="183"/>
      <c r="P192" s="183" t="e">
        <f>#N/A</f>
        <v>#N/A</v>
      </c>
      <c r="Q192" s="184"/>
      <c r="R192" s="184"/>
      <c r="S192" s="184"/>
      <c r="T192" s="184"/>
      <c r="U192" s="184" t="e">
        <f>#N/A</f>
        <v>#N/A</v>
      </c>
      <c r="V192" s="183"/>
      <c r="W192" s="183"/>
      <c r="X192" s="183"/>
      <c r="Y192" s="183"/>
      <c r="Z192" s="183" t="e">
        <f>#N/A</f>
        <v>#N/A</v>
      </c>
      <c r="AA192" s="185"/>
      <c r="AB192" s="185"/>
      <c r="AC192" s="185"/>
      <c r="AD192" s="185"/>
      <c r="AE192" s="185" t="e">
        <f>#N/A</f>
        <v>#N/A</v>
      </c>
      <c r="AF192" s="183"/>
      <c r="AG192" s="183"/>
      <c r="AH192" s="183"/>
      <c r="AI192" s="183"/>
      <c r="AJ192" s="183" t="e">
        <f>#N/A</f>
        <v>#N/A</v>
      </c>
      <c r="AK192" s="185"/>
      <c r="AL192" s="185"/>
      <c r="AM192" s="185"/>
      <c r="AN192" s="185"/>
      <c r="AO192" s="185" t="e">
        <f>#N/A</f>
        <v>#N/A</v>
      </c>
      <c r="AP192" s="159"/>
    </row>
    <row r="193" spans="1:42" ht="20.25">
      <c r="A193" s="158"/>
      <c r="B193" s="158"/>
      <c r="C193" s="158"/>
      <c r="D193" s="158"/>
      <c r="E193" s="158"/>
      <c r="F193" s="159"/>
      <c r="G193" s="182"/>
      <c r="H193" s="182"/>
      <c r="I193" s="182"/>
      <c r="J193" s="182"/>
      <c r="K193" s="182" t="e">
        <f>#N/A</f>
        <v>#N/A</v>
      </c>
      <c r="L193" s="183"/>
      <c r="M193" s="183"/>
      <c r="N193" s="183"/>
      <c r="O193" s="183"/>
      <c r="P193" s="183" t="e">
        <f>#N/A</f>
        <v>#N/A</v>
      </c>
      <c r="Q193" s="184"/>
      <c r="R193" s="184"/>
      <c r="S193" s="184"/>
      <c r="T193" s="184"/>
      <c r="U193" s="184" t="e">
        <f>#N/A</f>
        <v>#N/A</v>
      </c>
      <c r="V193" s="183"/>
      <c r="W193" s="183"/>
      <c r="X193" s="183"/>
      <c r="Y193" s="183"/>
      <c r="Z193" s="183" t="e">
        <f>#N/A</f>
        <v>#N/A</v>
      </c>
      <c r="AA193" s="185"/>
      <c r="AB193" s="185"/>
      <c r="AC193" s="185"/>
      <c r="AD193" s="185"/>
      <c r="AE193" s="185" t="e">
        <f>#N/A</f>
        <v>#N/A</v>
      </c>
      <c r="AF193" s="183"/>
      <c r="AG193" s="183"/>
      <c r="AH193" s="183"/>
      <c r="AI193" s="183"/>
      <c r="AJ193" s="183" t="e">
        <f>#N/A</f>
        <v>#N/A</v>
      </c>
      <c r="AK193" s="185"/>
      <c r="AL193" s="185"/>
      <c r="AM193" s="185"/>
      <c r="AN193" s="185"/>
      <c r="AO193" s="185" t="e">
        <f>#N/A</f>
        <v>#N/A</v>
      </c>
      <c r="AP193" s="159"/>
    </row>
    <row r="194" spans="1:42" ht="20.25">
      <c r="A194" s="158"/>
      <c r="B194" s="158"/>
      <c r="C194" s="158"/>
      <c r="D194" s="158"/>
      <c r="E194" s="158"/>
      <c r="F194" s="159"/>
      <c r="G194" s="182"/>
      <c r="H194" s="182"/>
      <c r="I194" s="182"/>
      <c r="J194" s="182"/>
      <c r="K194" s="182" t="e">
        <f>#N/A</f>
        <v>#N/A</v>
      </c>
      <c r="L194" s="183"/>
      <c r="M194" s="183"/>
      <c r="N194" s="183"/>
      <c r="O194" s="183"/>
      <c r="P194" s="183" t="e">
        <f>#N/A</f>
        <v>#N/A</v>
      </c>
      <c r="Q194" s="184"/>
      <c r="R194" s="184"/>
      <c r="S194" s="184"/>
      <c r="T194" s="184"/>
      <c r="U194" s="184" t="e">
        <f>#N/A</f>
        <v>#N/A</v>
      </c>
      <c r="V194" s="183"/>
      <c r="W194" s="183"/>
      <c r="X194" s="183"/>
      <c r="Y194" s="183"/>
      <c r="Z194" s="183" t="e">
        <f>#N/A</f>
        <v>#N/A</v>
      </c>
      <c r="AA194" s="185"/>
      <c r="AB194" s="185"/>
      <c r="AC194" s="185"/>
      <c r="AD194" s="185"/>
      <c r="AE194" s="185" t="e">
        <f>#N/A</f>
        <v>#N/A</v>
      </c>
      <c r="AF194" s="183"/>
      <c r="AG194" s="183"/>
      <c r="AH194" s="183"/>
      <c r="AI194" s="183"/>
      <c r="AJ194" s="183" t="e">
        <f>#N/A</f>
        <v>#N/A</v>
      </c>
      <c r="AK194" s="185"/>
      <c r="AL194" s="185"/>
      <c r="AM194" s="185"/>
      <c r="AN194" s="185"/>
      <c r="AO194" s="185" t="e">
        <f>#N/A</f>
        <v>#N/A</v>
      </c>
      <c r="AP194" s="159"/>
    </row>
    <row r="195" spans="1:42" ht="20.25">
      <c r="A195" s="158"/>
      <c r="B195" s="158"/>
      <c r="C195" s="158"/>
      <c r="D195" s="158"/>
      <c r="E195" s="158"/>
      <c r="F195" s="159"/>
      <c r="G195" s="182"/>
      <c r="H195" s="182"/>
      <c r="I195" s="182"/>
      <c r="J195" s="182"/>
      <c r="K195" s="182" t="e">
        <f>#N/A</f>
        <v>#N/A</v>
      </c>
      <c r="L195" s="183"/>
      <c r="M195" s="183"/>
      <c r="N195" s="183"/>
      <c r="O195" s="183"/>
      <c r="P195" s="183" t="e">
        <f>#N/A</f>
        <v>#N/A</v>
      </c>
      <c r="Q195" s="184"/>
      <c r="R195" s="184"/>
      <c r="S195" s="184"/>
      <c r="T195" s="184"/>
      <c r="U195" s="184" t="e">
        <f>#N/A</f>
        <v>#N/A</v>
      </c>
      <c r="V195" s="183"/>
      <c r="W195" s="183"/>
      <c r="X195" s="183"/>
      <c r="Y195" s="183"/>
      <c r="Z195" s="183" t="e">
        <f>#N/A</f>
        <v>#N/A</v>
      </c>
      <c r="AA195" s="185"/>
      <c r="AB195" s="185"/>
      <c r="AC195" s="185"/>
      <c r="AD195" s="185"/>
      <c r="AE195" s="185" t="e">
        <f>#N/A</f>
        <v>#N/A</v>
      </c>
      <c r="AF195" s="183"/>
      <c r="AG195" s="183"/>
      <c r="AH195" s="183"/>
      <c r="AI195" s="183"/>
      <c r="AJ195" s="183" t="e">
        <f>#N/A</f>
        <v>#N/A</v>
      </c>
      <c r="AK195" s="185"/>
      <c r="AL195" s="185"/>
      <c r="AM195" s="185"/>
      <c r="AN195" s="185"/>
      <c r="AO195" s="185" t="e">
        <f>#N/A</f>
        <v>#N/A</v>
      </c>
      <c r="AP195" s="159"/>
    </row>
    <row r="196" spans="1:42" ht="20.25">
      <c r="A196" s="158"/>
      <c r="B196" s="158"/>
      <c r="C196" s="158"/>
      <c r="D196" s="158"/>
      <c r="E196" s="158"/>
      <c r="F196" s="159"/>
      <c r="G196" s="182"/>
      <c r="H196" s="182"/>
      <c r="I196" s="182"/>
      <c r="J196" s="182"/>
      <c r="K196" s="182" t="e">
        <f>#N/A</f>
        <v>#N/A</v>
      </c>
      <c r="L196" s="183"/>
      <c r="M196" s="183"/>
      <c r="N196" s="183"/>
      <c r="O196" s="183"/>
      <c r="P196" s="183" t="e">
        <f>#N/A</f>
        <v>#N/A</v>
      </c>
      <c r="Q196" s="184"/>
      <c r="R196" s="184"/>
      <c r="S196" s="184"/>
      <c r="T196" s="184"/>
      <c r="U196" s="184" t="e">
        <f>#N/A</f>
        <v>#N/A</v>
      </c>
      <c r="V196" s="183"/>
      <c r="W196" s="183"/>
      <c r="X196" s="183"/>
      <c r="Y196" s="183"/>
      <c r="Z196" s="183" t="e">
        <f>#N/A</f>
        <v>#N/A</v>
      </c>
      <c r="AA196" s="185"/>
      <c r="AB196" s="185"/>
      <c r="AC196" s="185"/>
      <c r="AD196" s="185"/>
      <c r="AE196" s="185" t="e">
        <f>#N/A</f>
        <v>#N/A</v>
      </c>
      <c r="AF196" s="183"/>
      <c r="AG196" s="183"/>
      <c r="AH196" s="183"/>
      <c r="AI196" s="183"/>
      <c r="AJ196" s="183" t="e">
        <f>#N/A</f>
        <v>#N/A</v>
      </c>
      <c r="AK196" s="185"/>
      <c r="AL196" s="185"/>
      <c r="AM196" s="185"/>
      <c r="AN196" s="185"/>
      <c r="AO196" s="185" t="e">
        <f>#N/A</f>
        <v>#N/A</v>
      </c>
      <c r="AP196" s="159"/>
    </row>
    <row r="197" spans="1:42" ht="20.25">
      <c r="A197" s="158"/>
      <c r="B197" s="158"/>
      <c r="C197" s="158"/>
      <c r="D197" s="158"/>
      <c r="E197" s="158"/>
      <c r="F197" s="159"/>
      <c r="G197" s="182"/>
      <c r="H197" s="182"/>
      <c r="I197" s="182"/>
      <c r="J197" s="182"/>
      <c r="K197" s="182" t="e">
        <f>#N/A</f>
        <v>#N/A</v>
      </c>
      <c r="L197" s="183"/>
      <c r="M197" s="183"/>
      <c r="N197" s="183"/>
      <c r="O197" s="183"/>
      <c r="P197" s="183" t="e">
        <f>#N/A</f>
        <v>#N/A</v>
      </c>
      <c r="Q197" s="184"/>
      <c r="R197" s="184"/>
      <c r="S197" s="184"/>
      <c r="T197" s="184"/>
      <c r="U197" s="184" t="e">
        <f>#N/A</f>
        <v>#N/A</v>
      </c>
      <c r="V197" s="183"/>
      <c r="W197" s="183"/>
      <c r="X197" s="183"/>
      <c r="Y197" s="183"/>
      <c r="Z197" s="183" t="e">
        <f>#N/A</f>
        <v>#N/A</v>
      </c>
      <c r="AA197" s="185"/>
      <c r="AB197" s="185"/>
      <c r="AC197" s="185"/>
      <c r="AD197" s="185"/>
      <c r="AE197" s="185" t="e">
        <f>#N/A</f>
        <v>#N/A</v>
      </c>
      <c r="AF197" s="183"/>
      <c r="AG197" s="183"/>
      <c r="AH197" s="183"/>
      <c r="AI197" s="183"/>
      <c r="AJ197" s="183" t="e">
        <f>#N/A</f>
        <v>#N/A</v>
      </c>
      <c r="AK197" s="185"/>
      <c r="AL197" s="185"/>
      <c r="AM197" s="185"/>
      <c r="AN197" s="185"/>
      <c r="AO197" s="185" t="e">
        <f>#N/A</f>
        <v>#N/A</v>
      </c>
      <c r="AP197" s="159"/>
    </row>
    <row r="198" spans="1:42" ht="20.25">
      <c r="A198" s="158"/>
      <c r="B198" s="158"/>
      <c r="C198" s="158"/>
      <c r="D198" s="158"/>
      <c r="E198" s="158"/>
      <c r="F198" s="159"/>
      <c r="G198" s="182"/>
      <c r="H198" s="182"/>
      <c r="I198" s="182"/>
      <c r="J198" s="182"/>
      <c r="K198" s="182" t="e">
        <f>#N/A</f>
        <v>#N/A</v>
      </c>
      <c r="L198" s="183"/>
      <c r="M198" s="183"/>
      <c r="N198" s="183"/>
      <c r="O198" s="183"/>
      <c r="P198" s="183" t="e">
        <f>#N/A</f>
        <v>#N/A</v>
      </c>
      <c r="Q198" s="184"/>
      <c r="R198" s="184"/>
      <c r="S198" s="184"/>
      <c r="T198" s="184"/>
      <c r="U198" s="184" t="e">
        <f>#N/A</f>
        <v>#N/A</v>
      </c>
      <c r="V198" s="183"/>
      <c r="W198" s="183"/>
      <c r="X198" s="183"/>
      <c r="Y198" s="183"/>
      <c r="Z198" s="183" t="e">
        <f>#N/A</f>
        <v>#N/A</v>
      </c>
      <c r="AA198" s="185"/>
      <c r="AB198" s="185"/>
      <c r="AC198" s="185"/>
      <c r="AD198" s="185"/>
      <c r="AE198" s="185" t="e">
        <f>#N/A</f>
        <v>#N/A</v>
      </c>
      <c r="AF198" s="183"/>
      <c r="AG198" s="183"/>
      <c r="AH198" s="183"/>
      <c r="AI198" s="183"/>
      <c r="AJ198" s="183" t="e">
        <f>#N/A</f>
        <v>#N/A</v>
      </c>
      <c r="AK198" s="185"/>
      <c r="AL198" s="185"/>
      <c r="AM198" s="185"/>
      <c r="AN198" s="185"/>
      <c r="AO198" s="185" t="e">
        <f>#N/A</f>
        <v>#N/A</v>
      </c>
      <c r="AP198" s="159"/>
    </row>
    <row r="199" spans="1:42" ht="20.25">
      <c r="A199" s="158"/>
      <c r="B199" s="158"/>
      <c r="C199" s="158"/>
      <c r="D199" s="158"/>
      <c r="E199" s="158"/>
      <c r="F199" s="159"/>
      <c r="G199" s="182"/>
      <c r="H199" s="182"/>
      <c r="I199" s="182"/>
      <c r="J199" s="182"/>
      <c r="K199" s="182" t="e">
        <f>#N/A</f>
        <v>#N/A</v>
      </c>
      <c r="L199" s="183"/>
      <c r="M199" s="183"/>
      <c r="N199" s="183"/>
      <c r="O199" s="183"/>
      <c r="P199" s="183" t="e">
        <f>#N/A</f>
        <v>#N/A</v>
      </c>
      <c r="Q199" s="184"/>
      <c r="R199" s="184"/>
      <c r="S199" s="184"/>
      <c r="T199" s="184"/>
      <c r="U199" s="184" t="e">
        <f>#N/A</f>
        <v>#N/A</v>
      </c>
      <c r="V199" s="183"/>
      <c r="W199" s="183"/>
      <c r="X199" s="183"/>
      <c r="Y199" s="183"/>
      <c r="Z199" s="183" t="e">
        <f>#N/A</f>
        <v>#N/A</v>
      </c>
      <c r="AA199" s="185"/>
      <c r="AB199" s="185"/>
      <c r="AC199" s="185"/>
      <c r="AD199" s="185"/>
      <c r="AE199" s="185" t="e">
        <f>#N/A</f>
        <v>#N/A</v>
      </c>
      <c r="AF199" s="183"/>
      <c r="AG199" s="183"/>
      <c r="AH199" s="183"/>
      <c r="AI199" s="183"/>
      <c r="AJ199" s="183" t="e">
        <f>#N/A</f>
        <v>#N/A</v>
      </c>
      <c r="AK199" s="185"/>
      <c r="AL199" s="185"/>
      <c r="AM199" s="185"/>
      <c r="AN199" s="185"/>
      <c r="AO199" s="185" t="e">
        <f>#N/A</f>
        <v>#N/A</v>
      </c>
      <c r="AP199" s="159"/>
    </row>
    <row r="200" spans="1:42" ht="20.25">
      <c r="A200" s="158"/>
      <c r="B200" s="158"/>
      <c r="C200" s="158"/>
      <c r="D200" s="158"/>
      <c r="E200" s="158"/>
      <c r="F200" s="159"/>
      <c r="G200" s="182"/>
      <c r="H200" s="182"/>
      <c r="I200" s="182"/>
      <c r="J200" s="182"/>
      <c r="K200" s="182" t="e">
        <f>#N/A</f>
        <v>#N/A</v>
      </c>
      <c r="L200" s="183"/>
      <c r="M200" s="183"/>
      <c r="N200" s="183"/>
      <c r="O200" s="183"/>
      <c r="P200" s="183" t="e">
        <f>#N/A</f>
        <v>#N/A</v>
      </c>
      <c r="Q200" s="184"/>
      <c r="R200" s="184"/>
      <c r="S200" s="184"/>
      <c r="T200" s="184"/>
      <c r="U200" s="184" t="e">
        <f>#N/A</f>
        <v>#N/A</v>
      </c>
      <c r="V200" s="183"/>
      <c r="W200" s="183"/>
      <c r="X200" s="183"/>
      <c r="Y200" s="183"/>
      <c r="Z200" s="183" t="e">
        <f>#N/A</f>
        <v>#N/A</v>
      </c>
      <c r="AA200" s="185"/>
      <c r="AB200" s="185"/>
      <c r="AC200" s="185"/>
      <c r="AD200" s="185"/>
      <c r="AE200" s="185" t="e">
        <f>#N/A</f>
        <v>#N/A</v>
      </c>
      <c r="AF200" s="183"/>
      <c r="AG200" s="183"/>
      <c r="AH200" s="183"/>
      <c r="AI200" s="183"/>
      <c r="AJ200" s="183" t="e">
        <f>#N/A</f>
        <v>#N/A</v>
      </c>
      <c r="AK200" s="185"/>
      <c r="AL200" s="185"/>
      <c r="AM200" s="185"/>
      <c r="AN200" s="185"/>
      <c r="AO200" s="185" t="e">
        <f>#N/A</f>
        <v>#N/A</v>
      </c>
      <c r="AP200" s="159"/>
    </row>
    <row r="201" spans="1:42" ht="20.25">
      <c r="A201" s="158"/>
      <c r="B201" s="158"/>
      <c r="C201" s="158"/>
      <c r="D201" s="158"/>
      <c r="E201" s="158"/>
      <c r="F201" s="159"/>
      <c r="G201" s="182"/>
      <c r="H201" s="182"/>
      <c r="I201" s="182"/>
      <c r="J201" s="182"/>
      <c r="K201" s="182" t="e">
        <f>#N/A</f>
        <v>#N/A</v>
      </c>
      <c r="L201" s="183"/>
      <c r="M201" s="183"/>
      <c r="N201" s="183"/>
      <c r="O201" s="183"/>
      <c r="P201" s="183" t="e">
        <f>#N/A</f>
        <v>#N/A</v>
      </c>
      <c r="Q201" s="184"/>
      <c r="R201" s="184"/>
      <c r="S201" s="184"/>
      <c r="T201" s="184"/>
      <c r="U201" s="184" t="e">
        <f>#N/A</f>
        <v>#N/A</v>
      </c>
      <c r="V201" s="183"/>
      <c r="W201" s="183"/>
      <c r="X201" s="183"/>
      <c r="Y201" s="183"/>
      <c r="Z201" s="183" t="e">
        <f>#N/A</f>
        <v>#N/A</v>
      </c>
      <c r="AA201" s="185"/>
      <c r="AB201" s="185"/>
      <c r="AC201" s="185"/>
      <c r="AD201" s="185"/>
      <c r="AE201" s="185" t="e">
        <f>#N/A</f>
        <v>#N/A</v>
      </c>
      <c r="AF201" s="183"/>
      <c r="AG201" s="183"/>
      <c r="AH201" s="183"/>
      <c r="AI201" s="183"/>
      <c r="AJ201" s="183" t="e">
        <f>#N/A</f>
        <v>#N/A</v>
      </c>
      <c r="AK201" s="185"/>
      <c r="AL201" s="185"/>
      <c r="AM201" s="185"/>
      <c r="AN201" s="185"/>
      <c r="AO201" s="185" t="e">
        <f>#N/A</f>
        <v>#N/A</v>
      </c>
      <c r="AP201" s="159"/>
    </row>
    <row r="202" spans="1:42" ht="20.25">
      <c r="A202" s="158"/>
      <c r="B202" s="158"/>
      <c r="C202" s="158"/>
      <c r="D202" s="158"/>
      <c r="E202" s="158"/>
      <c r="F202" s="159"/>
      <c r="G202" s="182"/>
      <c r="H202" s="182"/>
      <c r="I202" s="182"/>
      <c r="J202" s="182"/>
      <c r="K202" s="182" t="e">
        <f>#N/A</f>
        <v>#N/A</v>
      </c>
      <c r="L202" s="183"/>
      <c r="M202" s="183"/>
      <c r="N202" s="183"/>
      <c r="O202" s="183"/>
      <c r="P202" s="183" t="e">
        <f>#N/A</f>
        <v>#N/A</v>
      </c>
      <c r="Q202" s="184"/>
      <c r="R202" s="184"/>
      <c r="S202" s="184"/>
      <c r="T202" s="184"/>
      <c r="U202" s="184" t="e">
        <f>#N/A</f>
        <v>#N/A</v>
      </c>
      <c r="V202" s="183"/>
      <c r="W202" s="183"/>
      <c r="X202" s="183"/>
      <c r="Y202" s="183"/>
      <c r="Z202" s="183" t="e">
        <f>#N/A</f>
        <v>#N/A</v>
      </c>
      <c r="AA202" s="185"/>
      <c r="AB202" s="185"/>
      <c r="AC202" s="185"/>
      <c r="AD202" s="185"/>
      <c r="AE202" s="185" t="e">
        <f>#N/A</f>
        <v>#N/A</v>
      </c>
      <c r="AF202" s="183"/>
      <c r="AG202" s="183"/>
      <c r="AH202" s="183"/>
      <c r="AI202" s="183"/>
      <c r="AJ202" s="183" t="e">
        <f>#N/A</f>
        <v>#N/A</v>
      </c>
      <c r="AK202" s="185"/>
      <c r="AL202" s="185"/>
      <c r="AM202" s="185"/>
      <c r="AN202" s="185"/>
      <c r="AO202" s="185" t="e">
        <f>#N/A</f>
        <v>#N/A</v>
      </c>
      <c r="AP202" s="159"/>
    </row>
    <row r="203" spans="1:42" ht="20.25">
      <c r="A203" s="158"/>
      <c r="B203" s="158"/>
      <c r="C203" s="158"/>
      <c r="D203" s="158"/>
      <c r="E203" s="158"/>
      <c r="F203" s="159"/>
      <c r="G203" s="182"/>
      <c r="H203" s="182"/>
      <c r="I203" s="182"/>
      <c r="J203" s="182"/>
      <c r="K203" s="182" t="e">
        <f>#N/A</f>
        <v>#N/A</v>
      </c>
      <c r="L203" s="183"/>
      <c r="M203" s="183"/>
      <c r="N203" s="183"/>
      <c r="O203" s="183"/>
      <c r="P203" s="183" t="e">
        <f>#N/A</f>
        <v>#N/A</v>
      </c>
      <c r="Q203" s="184"/>
      <c r="R203" s="184"/>
      <c r="S203" s="184"/>
      <c r="T203" s="184"/>
      <c r="U203" s="184" t="e">
        <f>#N/A</f>
        <v>#N/A</v>
      </c>
      <c r="V203" s="183"/>
      <c r="W203" s="183"/>
      <c r="X203" s="183"/>
      <c r="Y203" s="183"/>
      <c r="Z203" s="183" t="e">
        <f>#N/A</f>
        <v>#N/A</v>
      </c>
      <c r="AA203" s="185"/>
      <c r="AB203" s="185"/>
      <c r="AC203" s="185"/>
      <c r="AD203" s="185"/>
      <c r="AE203" s="185" t="e">
        <f>#N/A</f>
        <v>#N/A</v>
      </c>
      <c r="AF203" s="183"/>
      <c r="AG203" s="183"/>
      <c r="AH203" s="183"/>
      <c r="AI203" s="183"/>
      <c r="AJ203" s="183" t="e">
        <f>#N/A</f>
        <v>#N/A</v>
      </c>
      <c r="AK203" s="185"/>
      <c r="AL203" s="185"/>
      <c r="AM203" s="185"/>
      <c r="AN203" s="185"/>
      <c r="AO203" s="185" t="e">
        <f>#N/A</f>
        <v>#N/A</v>
      </c>
      <c r="AP203" s="159"/>
    </row>
    <row r="204" spans="1:42" ht="20.25">
      <c r="A204" s="158"/>
      <c r="B204" s="158"/>
      <c r="C204" s="158"/>
      <c r="D204" s="158"/>
      <c r="E204" s="158"/>
      <c r="F204" s="159"/>
      <c r="G204" s="182"/>
      <c r="H204" s="182"/>
      <c r="I204" s="182"/>
      <c r="J204" s="182"/>
      <c r="K204" s="182" t="e">
        <f>#N/A</f>
        <v>#N/A</v>
      </c>
      <c r="L204" s="183"/>
      <c r="M204" s="183"/>
      <c r="N204" s="183"/>
      <c r="O204" s="183"/>
      <c r="P204" s="183" t="e">
        <f>#N/A</f>
        <v>#N/A</v>
      </c>
      <c r="Q204" s="184"/>
      <c r="R204" s="184"/>
      <c r="S204" s="184"/>
      <c r="T204" s="184"/>
      <c r="U204" s="184" t="e">
        <f>#N/A</f>
        <v>#N/A</v>
      </c>
      <c r="V204" s="183"/>
      <c r="W204" s="183"/>
      <c r="X204" s="183"/>
      <c r="Y204" s="183"/>
      <c r="Z204" s="183" t="e">
        <f>#N/A</f>
        <v>#N/A</v>
      </c>
      <c r="AA204" s="185"/>
      <c r="AB204" s="185"/>
      <c r="AC204" s="185"/>
      <c r="AD204" s="185"/>
      <c r="AE204" s="185" t="e">
        <f>#N/A</f>
        <v>#N/A</v>
      </c>
      <c r="AF204" s="183"/>
      <c r="AG204" s="183"/>
      <c r="AH204" s="183"/>
      <c r="AI204" s="183"/>
      <c r="AJ204" s="183" t="e">
        <f>#N/A</f>
        <v>#N/A</v>
      </c>
      <c r="AK204" s="185"/>
      <c r="AL204" s="185"/>
      <c r="AM204" s="185"/>
      <c r="AN204" s="185"/>
      <c r="AO204" s="185" t="e">
        <f>#N/A</f>
        <v>#N/A</v>
      </c>
      <c r="AP204" s="159"/>
    </row>
    <row r="205" spans="1:42" ht="20.25">
      <c r="A205" s="158"/>
      <c r="B205" s="158"/>
      <c r="C205" s="158"/>
      <c r="D205" s="158"/>
      <c r="E205" s="158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</row>
    <row r="206" spans="1:42" ht="20.25">
      <c r="A206" s="158"/>
      <c r="B206" s="158"/>
      <c r="C206" s="158"/>
      <c r="D206" s="158"/>
      <c r="E206" s="158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</row>
    <row r="207" spans="1:42" ht="20.25">
      <c r="A207" s="158"/>
      <c r="B207" s="158"/>
      <c r="C207" s="158"/>
      <c r="D207" s="158"/>
      <c r="E207" s="158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</row>
    <row r="208" spans="1:42" ht="20.25">
      <c r="A208" s="197" t="s">
        <v>479</v>
      </c>
      <c r="B208" s="158"/>
      <c r="C208" s="158"/>
      <c r="D208" s="158"/>
      <c r="E208" s="158"/>
      <c r="F208" s="159"/>
      <c r="G208" s="273" t="s">
        <v>484</v>
      </c>
      <c r="H208" s="274"/>
      <c r="I208" s="274"/>
      <c r="J208" s="274"/>
      <c r="K208" s="275"/>
      <c r="L208" s="276" t="s">
        <v>485</v>
      </c>
      <c r="M208" s="277"/>
      <c r="N208" s="277"/>
      <c r="O208" s="277"/>
      <c r="P208" s="278"/>
      <c r="Q208" s="267" t="s">
        <v>486</v>
      </c>
      <c r="R208" s="268"/>
      <c r="S208" s="268"/>
      <c r="T208" s="268"/>
      <c r="U208" s="269"/>
      <c r="V208" s="276" t="s">
        <v>487</v>
      </c>
      <c r="W208" s="277"/>
      <c r="X208" s="277"/>
      <c r="Y208" s="277"/>
      <c r="Z208" s="278"/>
      <c r="AA208" s="279" t="s">
        <v>488</v>
      </c>
      <c r="AB208" s="280"/>
      <c r="AC208" s="280"/>
      <c r="AD208" s="280"/>
      <c r="AE208" s="281"/>
      <c r="AF208" s="282" t="s">
        <v>489</v>
      </c>
      <c r="AG208" s="283"/>
      <c r="AH208" s="283"/>
      <c r="AI208" s="283"/>
      <c r="AJ208" s="284"/>
      <c r="AK208" s="285" t="s">
        <v>490</v>
      </c>
      <c r="AL208" s="286"/>
      <c r="AM208" s="286"/>
      <c r="AN208" s="286"/>
      <c r="AO208" s="287"/>
      <c r="AP208" s="159"/>
    </row>
    <row r="209" spans="1:42" ht="20.25">
      <c r="A209" s="158" t="s">
        <v>491</v>
      </c>
      <c r="B209" s="158" t="s">
        <v>492</v>
      </c>
      <c r="C209" s="158" t="s">
        <v>27</v>
      </c>
      <c r="D209" s="158"/>
      <c r="E209" s="158"/>
      <c r="F209" s="159"/>
      <c r="G209" s="176" t="s">
        <v>491</v>
      </c>
      <c r="H209" s="176" t="s">
        <v>493</v>
      </c>
      <c r="I209" s="176" t="s">
        <v>492</v>
      </c>
      <c r="J209" s="176" t="s">
        <v>494</v>
      </c>
      <c r="K209" s="176" t="s">
        <v>27</v>
      </c>
      <c r="L209" s="177" t="s">
        <v>491</v>
      </c>
      <c r="M209" s="176" t="s">
        <v>493</v>
      </c>
      <c r="N209" s="177" t="s">
        <v>492</v>
      </c>
      <c r="O209" s="176" t="s">
        <v>494</v>
      </c>
      <c r="P209" s="177" t="s">
        <v>27</v>
      </c>
      <c r="Q209" s="178" t="s">
        <v>491</v>
      </c>
      <c r="R209" s="176" t="s">
        <v>493</v>
      </c>
      <c r="S209" s="178" t="s">
        <v>492</v>
      </c>
      <c r="T209" s="176" t="s">
        <v>494</v>
      </c>
      <c r="U209" s="178" t="s">
        <v>27</v>
      </c>
      <c r="V209" s="177" t="s">
        <v>491</v>
      </c>
      <c r="W209" s="176" t="s">
        <v>493</v>
      </c>
      <c r="X209" s="177" t="s">
        <v>492</v>
      </c>
      <c r="Y209" s="176" t="s">
        <v>494</v>
      </c>
      <c r="Z209" s="177" t="s">
        <v>27</v>
      </c>
      <c r="AA209" s="179" t="s">
        <v>491</v>
      </c>
      <c r="AB209" s="176" t="s">
        <v>493</v>
      </c>
      <c r="AC209" s="179" t="s">
        <v>492</v>
      </c>
      <c r="AD209" s="176" t="s">
        <v>494</v>
      </c>
      <c r="AE209" s="179" t="s">
        <v>27</v>
      </c>
      <c r="AF209" s="180" t="s">
        <v>491</v>
      </c>
      <c r="AG209" s="176" t="s">
        <v>493</v>
      </c>
      <c r="AH209" s="180" t="s">
        <v>492</v>
      </c>
      <c r="AI209" s="176" t="s">
        <v>494</v>
      </c>
      <c r="AJ209" s="180" t="s">
        <v>27</v>
      </c>
      <c r="AK209" s="181" t="s">
        <v>491</v>
      </c>
      <c r="AL209" s="176" t="s">
        <v>493</v>
      </c>
      <c r="AM209" s="181" t="s">
        <v>492</v>
      </c>
      <c r="AN209" s="176" t="s">
        <v>494</v>
      </c>
      <c r="AO209" s="181" t="s">
        <v>27</v>
      </c>
      <c r="AP209" s="159"/>
    </row>
    <row r="210" spans="1:42" ht="20.25">
      <c r="A210" s="158">
        <f>G210</f>
        <v>0</v>
      </c>
      <c r="B210" s="158" t="e">
        <f>I210</f>
        <v>#N/A</v>
      </c>
      <c r="C210" s="158" t="e">
        <f>#N/A</f>
        <v>#N/A</v>
      </c>
      <c r="D210" s="158" t="s">
        <v>495</v>
      </c>
      <c r="E210" s="158" t="e">
        <f>SUM(G210,L210,Q210,V210,AA210,AF210,AK210)</f>
        <v>#N/A</v>
      </c>
      <c r="F210" s="159"/>
      <c r="G210" s="176">
        <f>SUM(G211:G233)</f>
        <v>0</v>
      </c>
      <c r="H210" s="176">
        <f>SUM(H211:H233)</f>
        <v>0</v>
      </c>
      <c r="I210" s="176" t="e">
        <f>#N/A</f>
        <v>#N/A</v>
      </c>
      <c r="J210" s="176">
        <f>SUM(J211:J233)</f>
        <v>0</v>
      </c>
      <c r="K210" s="176" t="e">
        <f>#N/A</f>
        <v>#N/A</v>
      </c>
      <c r="L210" s="177" t="e">
        <f>#N/A</f>
        <v>#N/A</v>
      </c>
      <c r="M210" s="176">
        <f>SUM(M211:M233)</f>
        <v>0</v>
      </c>
      <c r="N210" s="177" t="e">
        <f>#N/A</f>
        <v>#N/A</v>
      </c>
      <c r="O210" s="176">
        <f>SUM(O211:O233)</f>
        <v>0</v>
      </c>
      <c r="P210" s="177" t="e">
        <f>#N/A</f>
        <v>#N/A</v>
      </c>
      <c r="Q210" s="178" t="e">
        <f>#N/A</f>
        <v>#N/A</v>
      </c>
      <c r="R210" s="176">
        <f>SUM(R211:R233)</f>
        <v>0</v>
      </c>
      <c r="S210" s="178" t="e">
        <f>#N/A</f>
        <v>#N/A</v>
      </c>
      <c r="T210" s="176">
        <f>SUM(T211:T233)</f>
        <v>0</v>
      </c>
      <c r="U210" s="178" t="e">
        <f>#N/A</f>
        <v>#N/A</v>
      </c>
      <c r="V210" s="177" t="e">
        <f>#N/A</f>
        <v>#N/A</v>
      </c>
      <c r="W210" s="176">
        <f>SUM(W211:W233)</f>
        <v>0</v>
      </c>
      <c r="X210" s="177" t="e">
        <f>#N/A</f>
        <v>#N/A</v>
      </c>
      <c r="Y210" s="176">
        <f>SUM(Y211:Y233)</f>
        <v>0</v>
      </c>
      <c r="Z210" s="177" t="e">
        <f>#N/A</f>
        <v>#N/A</v>
      </c>
      <c r="AA210" s="179" t="e">
        <f>#N/A</f>
        <v>#N/A</v>
      </c>
      <c r="AB210" s="176">
        <f>SUM(AB211:AB233)</f>
        <v>0</v>
      </c>
      <c r="AC210" s="179" t="e">
        <f>#N/A</f>
        <v>#N/A</v>
      </c>
      <c r="AD210" s="176">
        <f>SUM(AD211:AD233)</f>
        <v>0</v>
      </c>
      <c r="AE210" s="179" t="e">
        <f>#N/A</f>
        <v>#N/A</v>
      </c>
      <c r="AF210" s="180" t="e">
        <f>#N/A</f>
        <v>#N/A</v>
      </c>
      <c r="AG210" s="176">
        <f>SUM(AG211:AG233)</f>
        <v>0</v>
      </c>
      <c r="AH210" s="180" t="e">
        <f>#N/A</f>
        <v>#N/A</v>
      </c>
      <c r="AI210" s="176">
        <f>SUM(AI211:AI233)</f>
        <v>0</v>
      </c>
      <c r="AJ210" s="180" t="e">
        <f>#N/A</f>
        <v>#N/A</v>
      </c>
      <c r="AK210" s="181" t="e">
        <f>#N/A</f>
        <v>#N/A</v>
      </c>
      <c r="AL210" s="176">
        <f>SUM(AL211:AL233)</f>
        <v>0</v>
      </c>
      <c r="AM210" s="181" t="e">
        <f>#N/A</f>
        <v>#N/A</v>
      </c>
      <c r="AN210" s="176">
        <f>SUM(AN211:AN233)</f>
        <v>0</v>
      </c>
      <c r="AO210" s="181" t="e">
        <f>#N/A</f>
        <v>#N/A</v>
      </c>
      <c r="AP210" s="159"/>
    </row>
    <row r="211" spans="1:42" ht="20.25">
      <c r="A211" s="158" t="e">
        <f>L210</f>
        <v>#N/A</v>
      </c>
      <c r="B211" s="158" t="e">
        <f>N210</f>
        <v>#N/A</v>
      </c>
      <c r="C211" s="158" t="e">
        <f>#N/A</f>
        <v>#N/A</v>
      </c>
      <c r="D211" s="158" t="s">
        <v>496</v>
      </c>
      <c r="E211" s="158" t="e">
        <f>SUM(I210,N210,S210,X210,AC210,AH210,AM210)</f>
        <v>#N/A</v>
      </c>
      <c r="F211" s="159"/>
      <c r="G211" s="182">
        <v>0</v>
      </c>
      <c r="H211" s="182">
        <v>0</v>
      </c>
      <c r="I211" s="182">
        <v>0</v>
      </c>
      <c r="J211" s="182">
        <v>0</v>
      </c>
      <c r="K211" s="182">
        <f>SUM(G211:J211)</f>
        <v>0</v>
      </c>
      <c r="L211" s="183"/>
      <c r="M211" s="183"/>
      <c r="N211" s="183"/>
      <c r="O211" s="183"/>
      <c r="P211" s="183">
        <f>SUM(L211:O211)</f>
        <v>0</v>
      </c>
      <c r="Q211" s="184"/>
      <c r="R211" s="184"/>
      <c r="S211" s="184"/>
      <c r="T211" s="184"/>
      <c r="U211" s="184">
        <f>SUM(Q211:T211)</f>
        <v>0</v>
      </c>
      <c r="V211" s="183"/>
      <c r="W211" s="183"/>
      <c r="X211" s="183"/>
      <c r="Y211" s="183"/>
      <c r="Z211" s="183">
        <f>SUM(V211:Y211)</f>
        <v>0</v>
      </c>
      <c r="AA211" s="185"/>
      <c r="AB211" s="185"/>
      <c r="AC211" s="185"/>
      <c r="AD211" s="185"/>
      <c r="AE211" s="185">
        <f>SUM(AA211:AD211)</f>
        <v>0</v>
      </c>
      <c r="AF211" s="183"/>
      <c r="AG211" s="183"/>
      <c r="AH211" s="183"/>
      <c r="AI211" s="183"/>
      <c r="AJ211" s="183">
        <f>SUM(AF211:AI211)</f>
        <v>0</v>
      </c>
      <c r="AK211" s="185"/>
      <c r="AL211" s="185"/>
      <c r="AM211" s="185"/>
      <c r="AN211" s="185"/>
      <c r="AO211" s="185">
        <f>SUM(AK211:AN211)</f>
        <v>0</v>
      </c>
      <c r="AP211" s="159"/>
    </row>
    <row r="212" spans="1:42" ht="20.25">
      <c r="A212" s="158" t="e">
        <f>Q210</f>
        <v>#N/A</v>
      </c>
      <c r="B212" s="158" t="e">
        <f>S210</f>
        <v>#N/A</v>
      </c>
      <c r="C212" s="158" t="e">
        <f>#N/A</f>
        <v>#N/A</v>
      </c>
      <c r="D212" s="158" t="s">
        <v>497</v>
      </c>
      <c r="E212" s="158">
        <f>J210+O210+T210+Y210+AD210+AI210+AN210</f>
        <v>0</v>
      </c>
      <c r="F212" s="159"/>
      <c r="G212" s="182"/>
      <c r="H212" s="182"/>
      <c r="I212" s="182"/>
      <c r="J212" s="182"/>
      <c r="K212" s="182" t="e">
        <f>#N/A</f>
        <v>#N/A</v>
      </c>
      <c r="L212" s="183"/>
      <c r="M212" s="183"/>
      <c r="N212" s="183"/>
      <c r="O212" s="183"/>
      <c r="P212" s="183" t="e">
        <f>#N/A</f>
        <v>#N/A</v>
      </c>
      <c r="Q212" s="184"/>
      <c r="R212" s="184"/>
      <c r="S212" s="184"/>
      <c r="T212" s="184"/>
      <c r="U212" s="184" t="e">
        <f>#N/A</f>
        <v>#N/A</v>
      </c>
      <c r="V212" s="183"/>
      <c r="W212" s="183"/>
      <c r="X212" s="183"/>
      <c r="Y212" s="183"/>
      <c r="Z212" s="183" t="e">
        <f>#N/A</f>
        <v>#N/A</v>
      </c>
      <c r="AA212" s="185"/>
      <c r="AB212" s="185"/>
      <c r="AC212" s="185"/>
      <c r="AD212" s="185"/>
      <c r="AE212" s="185" t="e">
        <f>#N/A</f>
        <v>#N/A</v>
      </c>
      <c r="AF212" s="183"/>
      <c r="AG212" s="183"/>
      <c r="AH212" s="183"/>
      <c r="AI212" s="183"/>
      <c r="AJ212" s="183" t="e">
        <f>#N/A</f>
        <v>#N/A</v>
      </c>
      <c r="AK212" s="185"/>
      <c r="AL212" s="185"/>
      <c r="AM212" s="185"/>
      <c r="AN212" s="185"/>
      <c r="AO212" s="185" t="e">
        <f>#N/A</f>
        <v>#N/A</v>
      </c>
      <c r="AP212" s="159"/>
    </row>
    <row r="213" spans="1:42" ht="20.25">
      <c r="A213" s="158" t="e">
        <f>V210</f>
        <v>#N/A</v>
      </c>
      <c r="B213" s="158" t="e">
        <f>X210</f>
        <v>#N/A</v>
      </c>
      <c r="C213" s="158" t="e">
        <f>#N/A</f>
        <v>#N/A</v>
      </c>
      <c r="D213" s="158" t="s">
        <v>498</v>
      </c>
      <c r="E213" s="158">
        <f>H210+M210+R210+W210+AB210+AG210+AL210</f>
        <v>0</v>
      </c>
      <c r="F213" s="159"/>
      <c r="G213" s="182"/>
      <c r="H213" s="182"/>
      <c r="I213" s="182"/>
      <c r="J213" s="182"/>
      <c r="K213" s="182" t="e">
        <f>#N/A</f>
        <v>#N/A</v>
      </c>
      <c r="L213" s="183"/>
      <c r="M213" s="183"/>
      <c r="N213" s="183"/>
      <c r="O213" s="183"/>
      <c r="P213" s="183" t="e">
        <f>#N/A</f>
        <v>#N/A</v>
      </c>
      <c r="Q213" s="184"/>
      <c r="R213" s="184"/>
      <c r="S213" s="184"/>
      <c r="T213" s="184"/>
      <c r="U213" s="184" t="e">
        <f>#N/A</f>
        <v>#N/A</v>
      </c>
      <c r="V213" s="183"/>
      <c r="W213" s="183"/>
      <c r="X213" s="183"/>
      <c r="Y213" s="183"/>
      <c r="Z213" s="183" t="e">
        <f>#N/A</f>
        <v>#N/A</v>
      </c>
      <c r="AA213" s="185"/>
      <c r="AB213" s="185"/>
      <c r="AC213" s="185"/>
      <c r="AD213" s="185"/>
      <c r="AE213" s="185" t="e">
        <f>#N/A</f>
        <v>#N/A</v>
      </c>
      <c r="AF213" s="183"/>
      <c r="AG213" s="183"/>
      <c r="AH213" s="183"/>
      <c r="AI213" s="183"/>
      <c r="AJ213" s="183" t="e">
        <f>#N/A</f>
        <v>#N/A</v>
      </c>
      <c r="AK213" s="185"/>
      <c r="AL213" s="185"/>
      <c r="AM213" s="185"/>
      <c r="AN213" s="185"/>
      <c r="AO213" s="185" t="e">
        <f>#N/A</f>
        <v>#N/A</v>
      </c>
      <c r="AP213" s="159"/>
    </row>
    <row r="214" spans="1:42" ht="20.25">
      <c r="A214" s="158" t="e">
        <f>AA210</f>
        <v>#N/A</v>
      </c>
      <c r="B214" s="158" t="e">
        <f>AC210</f>
        <v>#N/A</v>
      </c>
      <c r="C214" s="158" t="e">
        <f>#N/A</f>
        <v>#N/A</v>
      </c>
      <c r="D214" s="158"/>
      <c r="E214" s="158"/>
      <c r="F214" s="159"/>
      <c r="G214" s="182"/>
      <c r="H214" s="182"/>
      <c r="I214" s="182"/>
      <c r="J214" s="182"/>
      <c r="K214" s="182" t="e">
        <f>#N/A</f>
        <v>#N/A</v>
      </c>
      <c r="L214" s="183"/>
      <c r="M214" s="183"/>
      <c r="N214" s="183"/>
      <c r="O214" s="183"/>
      <c r="P214" s="183" t="e">
        <f>#N/A</f>
        <v>#N/A</v>
      </c>
      <c r="Q214" s="184"/>
      <c r="R214" s="184"/>
      <c r="S214" s="184"/>
      <c r="T214" s="184"/>
      <c r="U214" s="184" t="e">
        <f>#N/A</f>
        <v>#N/A</v>
      </c>
      <c r="V214" s="183"/>
      <c r="W214" s="183"/>
      <c r="X214" s="183"/>
      <c r="Y214" s="183"/>
      <c r="Z214" s="183" t="e">
        <f>#N/A</f>
        <v>#N/A</v>
      </c>
      <c r="AA214" s="185"/>
      <c r="AB214" s="185"/>
      <c r="AC214" s="185"/>
      <c r="AD214" s="185"/>
      <c r="AE214" s="185" t="e">
        <f>#N/A</f>
        <v>#N/A</v>
      </c>
      <c r="AF214" s="183"/>
      <c r="AG214" s="183"/>
      <c r="AH214" s="183"/>
      <c r="AI214" s="183"/>
      <c r="AJ214" s="183" t="e">
        <f>#N/A</f>
        <v>#N/A</v>
      </c>
      <c r="AK214" s="185"/>
      <c r="AL214" s="185"/>
      <c r="AM214" s="185"/>
      <c r="AN214" s="185"/>
      <c r="AO214" s="185" t="e">
        <f>#N/A</f>
        <v>#N/A</v>
      </c>
      <c r="AP214" s="159"/>
    </row>
    <row r="215" spans="1:42" ht="20.25">
      <c r="A215" s="158" t="e">
        <f>AF210</f>
        <v>#N/A</v>
      </c>
      <c r="B215" s="158" t="e">
        <f>AH210</f>
        <v>#N/A</v>
      </c>
      <c r="C215" s="158" t="e">
        <f>#N/A</f>
        <v>#N/A</v>
      </c>
      <c r="D215" s="158"/>
      <c r="E215" s="158"/>
      <c r="F215" s="159"/>
      <c r="G215" s="182"/>
      <c r="H215" s="182"/>
      <c r="I215" s="182"/>
      <c r="J215" s="182"/>
      <c r="K215" s="182" t="e">
        <f>#N/A</f>
        <v>#N/A</v>
      </c>
      <c r="L215" s="183"/>
      <c r="M215" s="183"/>
      <c r="N215" s="183"/>
      <c r="O215" s="183"/>
      <c r="P215" s="183" t="e">
        <f>#N/A</f>
        <v>#N/A</v>
      </c>
      <c r="Q215" s="184"/>
      <c r="R215" s="184"/>
      <c r="S215" s="184"/>
      <c r="T215" s="184"/>
      <c r="U215" s="184" t="e">
        <f>#N/A</f>
        <v>#N/A</v>
      </c>
      <c r="V215" s="183"/>
      <c r="W215" s="183"/>
      <c r="X215" s="183"/>
      <c r="Y215" s="183"/>
      <c r="Z215" s="183" t="e">
        <f>#N/A</f>
        <v>#N/A</v>
      </c>
      <c r="AA215" s="185"/>
      <c r="AB215" s="185"/>
      <c r="AC215" s="185"/>
      <c r="AD215" s="185"/>
      <c r="AE215" s="185" t="e">
        <f>#N/A</f>
        <v>#N/A</v>
      </c>
      <c r="AF215" s="183"/>
      <c r="AG215" s="183"/>
      <c r="AH215" s="183"/>
      <c r="AI215" s="183"/>
      <c r="AJ215" s="183" t="e">
        <f>#N/A</f>
        <v>#N/A</v>
      </c>
      <c r="AK215" s="185"/>
      <c r="AL215" s="185"/>
      <c r="AM215" s="185"/>
      <c r="AN215" s="185"/>
      <c r="AO215" s="185" t="e">
        <f>#N/A</f>
        <v>#N/A</v>
      </c>
      <c r="AP215" s="159"/>
    </row>
    <row r="216" spans="1:42" ht="20.25">
      <c r="A216" s="158" t="e">
        <f>AK210</f>
        <v>#N/A</v>
      </c>
      <c r="B216" s="158" t="e">
        <f>AM210</f>
        <v>#N/A</v>
      </c>
      <c r="C216" s="158" t="e">
        <f>#N/A</f>
        <v>#N/A</v>
      </c>
      <c r="D216" s="158" t="s">
        <v>27</v>
      </c>
      <c r="E216" s="158" t="e">
        <f>SUM(E210:E213)</f>
        <v>#N/A</v>
      </c>
      <c r="F216" s="159"/>
      <c r="G216" s="182"/>
      <c r="H216" s="182"/>
      <c r="I216" s="182"/>
      <c r="J216" s="182"/>
      <c r="K216" s="182" t="e">
        <f>#N/A</f>
        <v>#N/A</v>
      </c>
      <c r="L216" s="183"/>
      <c r="M216" s="183"/>
      <c r="N216" s="183"/>
      <c r="O216" s="183"/>
      <c r="P216" s="183" t="e">
        <f>#N/A</f>
        <v>#N/A</v>
      </c>
      <c r="Q216" s="184"/>
      <c r="R216" s="184"/>
      <c r="S216" s="184"/>
      <c r="T216" s="184"/>
      <c r="U216" s="184" t="e">
        <f>#N/A</f>
        <v>#N/A</v>
      </c>
      <c r="V216" s="183"/>
      <c r="W216" s="183"/>
      <c r="X216" s="183"/>
      <c r="Y216" s="183"/>
      <c r="Z216" s="183" t="e">
        <f>#N/A</f>
        <v>#N/A</v>
      </c>
      <c r="AA216" s="185"/>
      <c r="AB216" s="185"/>
      <c r="AC216" s="185"/>
      <c r="AD216" s="185"/>
      <c r="AE216" s="185" t="e">
        <f>#N/A</f>
        <v>#N/A</v>
      </c>
      <c r="AF216" s="183"/>
      <c r="AG216" s="183"/>
      <c r="AH216" s="183"/>
      <c r="AI216" s="183"/>
      <c r="AJ216" s="183" t="e">
        <f>#N/A</f>
        <v>#N/A</v>
      </c>
      <c r="AK216" s="185"/>
      <c r="AL216" s="185"/>
      <c r="AM216" s="185"/>
      <c r="AN216" s="185"/>
      <c r="AO216" s="185" t="e">
        <f>#N/A</f>
        <v>#N/A</v>
      </c>
      <c r="AP216" s="159"/>
    </row>
    <row r="217" spans="1:42" ht="20.25">
      <c r="A217" s="158" t="e">
        <f>SUM(A210:A216)</f>
        <v>#N/A</v>
      </c>
      <c r="B217" s="158" t="e">
        <f>SUM(B210:B216)</f>
        <v>#N/A</v>
      </c>
      <c r="C217" s="158" t="e">
        <f>SUM(C210:C216)</f>
        <v>#N/A</v>
      </c>
      <c r="D217" s="158"/>
      <c r="E217" s="158"/>
      <c r="F217" s="159"/>
      <c r="G217" s="182"/>
      <c r="H217" s="182"/>
      <c r="I217" s="182"/>
      <c r="J217" s="182"/>
      <c r="K217" s="182" t="e">
        <f>#N/A</f>
        <v>#N/A</v>
      </c>
      <c r="L217" s="183"/>
      <c r="M217" s="183"/>
      <c r="N217" s="183"/>
      <c r="O217" s="183"/>
      <c r="P217" s="183" t="e">
        <f>#N/A</f>
        <v>#N/A</v>
      </c>
      <c r="Q217" s="184"/>
      <c r="R217" s="184"/>
      <c r="S217" s="184"/>
      <c r="T217" s="184"/>
      <c r="U217" s="184" t="e">
        <f>#N/A</f>
        <v>#N/A</v>
      </c>
      <c r="V217" s="183"/>
      <c r="W217" s="183"/>
      <c r="X217" s="183"/>
      <c r="Y217" s="183"/>
      <c r="Z217" s="183" t="e">
        <f>#N/A</f>
        <v>#N/A</v>
      </c>
      <c r="AA217" s="185"/>
      <c r="AB217" s="185"/>
      <c r="AC217" s="185"/>
      <c r="AD217" s="185"/>
      <c r="AE217" s="185" t="e">
        <f>#N/A</f>
        <v>#N/A</v>
      </c>
      <c r="AF217" s="183"/>
      <c r="AG217" s="183"/>
      <c r="AH217" s="183"/>
      <c r="AI217" s="183"/>
      <c r="AJ217" s="183" t="e">
        <f>#N/A</f>
        <v>#N/A</v>
      </c>
      <c r="AK217" s="185"/>
      <c r="AL217" s="185"/>
      <c r="AM217" s="185"/>
      <c r="AN217" s="185"/>
      <c r="AO217" s="185" t="e">
        <f>#N/A</f>
        <v>#N/A</v>
      </c>
      <c r="AP217" s="159"/>
    </row>
    <row r="218" spans="1:42" ht="20.25">
      <c r="A218" s="158"/>
      <c r="B218" s="158"/>
      <c r="C218" s="158"/>
      <c r="D218" s="158"/>
      <c r="E218" s="158"/>
      <c r="F218" s="159"/>
      <c r="G218" s="182"/>
      <c r="H218" s="182"/>
      <c r="I218" s="182"/>
      <c r="J218" s="182"/>
      <c r="K218" s="182" t="e">
        <f>#N/A</f>
        <v>#N/A</v>
      </c>
      <c r="L218" s="183"/>
      <c r="M218" s="183"/>
      <c r="N218" s="183"/>
      <c r="O218" s="183"/>
      <c r="P218" s="183" t="e">
        <f>#N/A</f>
        <v>#N/A</v>
      </c>
      <c r="Q218" s="184"/>
      <c r="R218" s="184"/>
      <c r="S218" s="184"/>
      <c r="T218" s="184"/>
      <c r="U218" s="184" t="e">
        <f>#N/A</f>
        <v>#N/A</v>
      </c>
      <c r="V218" s="183"/>
      <c r="W218" s="183"/>
      <c r="X218" s="183"/>
      <c r="Y218" s="183"/>
      <c r="Z218" s="183" t="e">
        <f>#N/A</f>
        <v>#N/A</v>
      </c>
      <c r="AA218" s="185"/>
      <c r="AB218" s="185"/>
      <c r="AC218" s="185"/>
      <c r="AD218" s="185"/>
      <c r="AE218" s="185" t="e">
        <f>#N/A</f>
        <v>#N/A</v>
      </c>
      <c r="AF218" s="183"/>
      <c r="AG218" s="183"/>
      <c r="AH218" s="183"/>
      <c r="AI218" s="183"/>
      <c r="AJ218" s="183" t="e">
        <f>#N/A</f>
        <v>#N/A</v>
      </c>
      <c r="AK218" s="185"/>
      <c r="AL218" s="185"/>
      <c r="AM218" s="185"/>
      <c r="AN218" s="185"/>
      <c r="AO218" s="185" t="e">
        <f>#N/A</f>
        <v>#N/A</v>
      </c>
      <c r="AP218" s="159"/>
    </row>
    <row r="219" spans="1:42" ht="20.25">
      <c r="A219" s="158"/>
      <c r="B219" s="158"/>
      <c r="C219" s="158" t="e">
        <f>C217=E212</f>
        <v>#N/A</v>
      </c>
      <c r="D219" s="158"/>
      <c r="E219" s="158"/>
      <c r="F219" s="159"/>
      <c r="G219" s="182"/>
      <c r="H219" s="182"/>
      <c r="I219" s="182"/>
      <c r="J219" s="182"/>
      <c r="K219" s="182" t="e">
        <f>#N/A</f>
        <v>#N/A</v>
      </c>
      <c r="L219" s="183"/>
      <c r="M219" s="183"/>
      <c r="N219" s="183"/>
      <c r="O219" s="183"/>
      <c r="P219" s="183" t="e">
        <f>#N/A</f>
        <v>#N/A</v>
      </c>
      <c r="Q219" s="184"/>
      <c r="R219" s="184"/>
      <c r="S219" s="184"/>
      <c r="T219" s="184"/>
      <c r="U219" s="184" t="e">
        <f>#N/A</f>
        <v>#N/A</v>
      </c>
      <c r="V219" s="183"/>
      <c r="W219" s="183"/>
      <c r="X219" s="183"/>
      <c r="Y219" s="183"/>
      <c r="Z219" s="183" t="e">
        <f>#N/A</f>
        <v>#N/A</v>
      </c>
      <c r="AA219" s="185"/>
      <c r="AB219" s="185"/>
      <c r="AC219" s="185"/>
      <c r="AD219" s="185"/>
      <c r="AE219" s="185" t="e">
        <f>#N/A</f>
        <v>#N/A</v>
      </c>
      <c r="AF219" s="183"/>
      <c r="AG219" s="183"/>
      <c r="AH219" s="183"/>
      <c r="AI219" s="183"/>
      <c r="AJ219" s="183" t="e">
        <f>#N/A</f>
        <v>#N/A</v>
      </c>
      <c r="AK219" s="185"/>
      <c r="AL219" s="185"/>
      <c r="AM219" s="185"/>
      <c r="AN219" s="185"/>
      <c r="AO219" s="185" t="e">
        <f>#N/A</f>
        <v>#N/A</v>
      </c>
      <c r="AP219" s="159"/>
    </row>
    <row r="220" spans="1:42" ht="20.25">
      <c r="A220" s="158"/>
      <c r="B220" s="158"/>
      <c r="C220" s="158"/>
      <c r="D220" s="158"/>
      <c r="E220" s="158"/>
      <c r="F220" s="159"/>
      <c r="G220" s="182"/>
      <c r="H220" s="182"/>
      <c r="I220" s="182"/>
      <c r="J220" s="182"/>
      <c r="K220" s="182" t="e">
        <f>#N/A</f>
        <v>#N/A</v>
      </c>
      <c r="L220" s="183"/>
      <c r="M220" s="183"/>
      <c r="N220" s="183"/>
      <c r="O220" s="183"/>
      <c r="P220" s="183" t="e">
        <f>#N/A</f>
        <v>#N/A</v>
      </c>
      <c r="Q220" s="184"/>
      <c r="R220" s="184"/>
      <c r="S220" s="184"/>
      <c r="T220" s="184"/>
      <c r="U220" s="184" t="e">
        <f>#N/A</f>
        <v>#N/A</v>
      </c>
      <c r="V220" s="183"/>
      <c r="W220" s="183"/>
      <c r="X220" s="183"/>
      <c r="Y220" s="183"/>
      <c r="Z220" s="183" t="e">
        <f>#N/A</f>
        <v>#N/A</v>
      </c>
      <c r="AA220" s="185"/>
      <c r="AB220" s="185"/>
      <c r="AC220" s="185"/>
      <c r="AD220" s="185"/>
      <c r="AE220" s="185" t="e">
        <f>#N/A</f>
        <v>#N/A</v>
      </c>
      <c r="AF220" s="183"/>
      <c r="AG220" s="183"/>
      <c r="AH220" s="183"/>
      <c r="AI220" s="183"/>
      <c r="AJ220" s="183" t="e">
        <f>#N/A</f>
        <v>#N/A</v>
      </c>
      <c r="AK220" s="185"/>
      <c r="AL220" s="185"/>
      <c r="AM220" s="185"/>
      <c r="AN220" s="185"/>
      <c r="AO220" s="185" t="e">
        <f>#N/A</f>
        <v>#N/A</v>
      </c>
      <c r="AP220" s="159"/>
    </row>
    <row r="221" spans="1:42" ht="20.25">
      <c r="A221" s="158"/>
      <c r="B221" s="158"/>
      <c r="C221" s="158"/>
      <c r="D221" s="158"/>
      <c r="E221" s="158"/>
      <c r="F221" s="159"/>
      <c r="G221" s="182"/>
      <c r="H221" s="182"/>
      <c r="I221" s="182"/>
      <c r="J221" s="182"/>
      <c r="K221" s="182" t="e">
        <f>#N/A</f>
        <v>#N/A</v>
      </c>
      <c r="L221" s="183"/>
      <c r="M221" s="183"/>
      <c r="N221" s="183"/>
      <c r="O221" s="183"/>
      <c r="P221" s="183" t="e">
        <f>#N/A</f>
        <v>#N/A</v>
      </c>
      <c r="Q221" s="184"/>
      <c r="R221" s="184"/>
      <c r="S221" s="184"/>
      <c r="T221" s="184"/>
      <c r="U221" s="184" t="e">
        <f>#N/A</f>
        <v>#N/A</v>
      </c>
      <c r="V221" s="183"/>
      <c r="W221" s="183"/>
      <c r="X221" s="183"/>
      <c r="Y221" s="183"/>
      <c r="Z221" s="183" t="e">
        <f>#N/A</f>
        <v>#N/A</v>
      </c>
      <c r="AA221" s="185"/>
      <c r="AB221" s="185"/>
      <c r="AC221" s="185"/>
      <c r="AD221" s="185"/>
      <c r="AE221" s="185" t="e">
        <f>#N/A</f>
        <v>#N/A</v>
      </c>
      <c r="AF221" s="183"/>
      <c r="AG221" s="183"/>
      <c r="AH221" s="183"/>
      <c r="AI221" s="183"/>
      <c r="AJ221" s="183" t="e">
        <f>#N/A</f>
        <v>#N/A</v>
      </c>
      <c r="AK221" s="185"/>
      <c r="AL221" s="185"/>
      <c r="AM221" s="185"/>
      <c r="AN221" s="185"/>
      <c r="AO221" s="185" t="e">
        <f>#N/A</f>
        <v>#N/A</v>
      </c>
      <c r="AP221" s="159"/>
    </row>
    <row r="222" spans="1:42" ht="20.25">
      <c r="A222" s="158"/>
      <c r="B222" s="158"/>
      <c r="C222" s="158"/>
      <c r="D222" s="158"/>
      <c r="E222" s="158"/>
      <c r="F222" s="159"/>
      <c r="G222" s="182"/>
      <c r="H222" s="182"/>
      <c r="I222" s="182"/>
      <c r="J222" s="182"/>
      <c r="K222" s="182" t="e">
        <f>#N/A</f>
        <v>#N/A</v>
      </c>
      <c r="L222" s="183"/>
      <c r="M222" s="183"/>
      <c r="N222" s="183"/>
      <c r="O222" s="183"/>
      <c r="P222" s="183" t="e">
        <f>#N/A</f>
        <v>#N/A</v>
      </c>
      <c r="Q222" s="184"/>
      <c r="R222" s="184"/>
      <c r="S222" s="184"/>
      <c r="T222" s="184"/>
      <c r="U222" s="184" t="e">
        <f>#N/A</f>
        <v>#N/A</v>
      </c>
      <c r="V222" s="183"/>
      <c r="W222" s="183"/>
      <c r="X222" s="183"/>
      <c r="Y222" s="183"/>
      <c r="Z222" s="183" t="e">
        <f>#N/A</f>
        <v>#N/A</v>
      </c>
      <c r="AA222" s="185"/>
      <c r="AB222" s="185"/>
      <c r="AC222" s="185"/>
      <c r="AD222" s="185"/>
      <c r="AE222" s="185" t="e">
        <f>#N/A</f>
        <v>#N/A</v>
      </c>
      <c r="AF222" s="183"/>
      <c r="AG222" s="183"/>
      <c r="AH222" s="183"/>
      <c r="AI222" s="183"/>
      <c r="AJ222" s="183" t="e">
        <f>#N/A</f>
        <v>#N/A</v>
      </c>
      <c r="AK222" s="185"/>
      <c r="AL222" s="185"/>
      <c r="AM222" s="185"/>
      <c r="AN222" s="185"/>
      <c r="AO222" s="185" t="e">
        <f>#N/A</f>
        <v>#N/A</v>
      </c>
      <c r="AP222" s="159"/>
    </row>
    <row r="223" spans="1:42" ht="20.25">
      <c r="A223" s="158"/>
      <c r="B223" s="158"/>
      <c r="C223" s="158"/>
      <c r="D223" s="158"/>
      <c r="E223" s="158"/>
      <c r="F223" s="159"/>
      <c r="G223" s="182"/>
      <c r="H223" s="182"/>
      <c r="I223" s="182"/>
      <c r="J223" s="182"/>
      <c r="K223" s="182" t="e">
        <f>#N/A</f>
        <v>#N/A</v>
      </c>
      <c r="L223" s="183"/>
      <c r="M223" s="183"/>
      <c r="N223" s="183"/>
      <c r="O223" s="183"/>
      <c r="P223" s="183" t="e">
        <f>#N/A</f>
        <v>#N/A</v>
      </c>
      <c r="Q223" s="184"/>
      <c r="R223" s="184"/>
      <c r="S223" s="184"/>
      <c r="T223" s="184"/>
      <c r="U223" s="184" t="e">
        <f>#N/A</f>
        <v>#N/A</v>
      </c>
      <c r="V223" s="183"/>
      <c r="W223" s="183"/>
      <c r="X223" s="183"/>
      <c r="Y223" s="183"/>
      <c r="Z223" s="183" t="e">
        <f>#N/A</f>
        <v>#N/A</v>
      </c>
      <c r="AA223" s="185"/>
      <c r="AB223" s="185"/>
      <c r="AC223" s="185"/>
      <c r="AD223" s="185"/>
      <c r="AE223" s="185" t="e">
        <f>#N/A</f>
        <v>#N/A</v>
      </c>
      <c r="AF223" s="183"/>
      <c r="AG223" s="183"/>
      <c r="AH223" s="183"/>
      <c r="AI223" s="183"/>
      <c r="AJ223" s="183" t="e">
        <f>#N/A</f>
        <v>#N/A</v>
      </c>
      <c r="AK223" s="185"/>
      <c r="AL223" s="185"/>
      <c r="AM223" s="185"/>
      <c r="AN223" s="185"/>
      <c r="AO223" s="185" t="e">
        <f>#N/A</f>
        <v>#N/A</v>
      </c>
      <c r="AP223" s="159"/>
    </row>
    <row r="224" spans="1:42" ht="20.25">
      <c r="A224" s="158"/>
      <c r="B224" s="158"/>
      <c r="C224" s="158"/>
      <c r="D224" s="158"/>
      <c r="E224" s="158"/>
      <c r="F224" s="159"/>
      <c r="G224" s="182"/>
      <c r="H224" s="182"/>
      <c r="I224" s="182"/>
      <c r="J224" s="182"/>
      <c r="K224" s="182" t="e">
        <f>#N/A</f>
        <v>#N/A</v>
      </c>
      <c r="L224" s="183"/>
      <c r="M224" s="183"/>
      <c r="N224" s="183"/>
      <c r="O224" s="183"/>
      <c r="P224" s="183" t="e">
        <f>#N/A</f>
        <v>#N/A</v>
      </c>
      <c r="Q224" s="184"/>
      <c r="R224" s="184"/>
      <c r="S224" s="184"/>
      <c r="T224" s="184"/>
      <c r="U224" s="184" t="e">
        <f>#N/A</f>
        <v>#N/A</v>
      </c>
      <c r="V224" s="183"/>
      <c r="W224" s="183"/>
      <c r="X224" s="183"/>
      <c r="Y224" s="183"/>
      <c r="Z224" s="183" t="e">
        <f>#N/A</f>
        <v>#N/A</v>
      </c>
      <c r="AA224" s="185"/>
      <c r="AB224" s="185"/>
      <c r="AC224" s="185"/>
      <c r="AD224" s="185"/>
      <c r="AE224" s="185" t="e">
        <f>#N/A</f>
        <v>#N/A</v>
      </c>
      <c r="AF224" s="183"/>
      <c r="AG224" s="183"/>
      <c r="AH224" s="183"/>
      <c r="AI224" s="183"/>
      <c r="AJ224" s="183" t="e">
        <f>#N/A</f>
        <v>#N/A</v>
      </c>
      <c r="AK224" s="185"/>
      <c r="AL224" s="185"/>
      <c r="AM224" s="185"/>
      <c r="AN224" s="185"/>
      <c r="AO224" s="185" t="e">
        <f>#N/A</f>
        <v>#N/A</v>
      </c>
      <c r="AP224" s="159"/>
    </row>
    <row r="225" spans="1:42" ht="20.25">
      <c r="A225" s="158"/>
      <c r="B225" s="158"/>
      <c r="C225" s="158"/>
      <c r="D225" s="158"/>
      <c r="E225" s="158"/>
      <c r="F225" s="159"/>
      <c r="G225" s="182"/>
      <c r="H225" s="182"/>
      <c r="I225" s="182"/>
      <c r="J225" s="182"/>
      <c r="K225" s="182" t="e">
        <f>#N/A</f>
        <v>#N/A</v>
      </c>
      <c r="L225" s="183"/>
      <c r="M225" s="183"/>
      <c r="N225" s="183"/>
      <c r="O225" s="183"/>
      <c r="P225" s="183" t="e">
        <f>#N/A</f>
        <v>#N/A</v>
      </c>
      <c r="Q225" s="184"/>
      <c r="R225" s="184"/>
      <c r="S225" s="184"/>
      <c r="T225" s="184"/>
      <c r="U225" s="184" t="e">
        <f>#N/A</f>
        <v>#N/A</v>
      </c>
      <c r="V225" s="183"/>
      <c r="W225" s="183"/>
      <c r="X225" s="183"/>
      <c r="Y225" s="183"/>
      <c r="Z225" s="183" t="e">
        <f>#N/A</f>
        <v>#N/A</v>
      </c>
      <c r="AA225" s="185"/>
      <c r="AB225" s="185"/>
      <c r="AC225" s="185"/>
      <c r="AD225" s="185"/>
      <c r="AE225" s="185" t="e">
        <f>#N/A</f>
        <v>#N/A</v>
      </c>
      <c r="AF225" s="183"/>
      <c r="AG225" s="183"/>
      <c r="AH225" s="183"/>
      <c r="AI225" s="183"/>
      <c r="AJ225" s="183" t="e">
        <f>#N/A</f>
        <v>#N/A</v>
      </c>
      <c r="AK225" s="185"/>
      <c r="AL225" s="185"/>
      <c r="AM225" s="185"/>
      <c r="AN225" s="185"/>
      <c r="AO225" s="185" t="e">
        <f>#N/A</f>
        <v>#N/A</v>
      </c>
      <c r="AP225" s="159"/>
    </row>
    <row r="226" spans="1:42" ht="20.25">
      <c r="A226" s="158"/>
      <c r="B226" s="158"/>
      <c r="C226" s="158"/>
      <c r="D226" s="158"/>
      <c r="E226" s="189"/>
      <c r="F226" s="159"/>
      <c r="G226" s="182"/>
      <c r="H226" s="182"/>
      <c r="I226" s="182"/>
      <c r="J226" s="182"/>
      <c r="K226" s="182" t="e">
        <f>#N/A</f>
        <v>#N/A</v>
      </c>
      <c r="L226" s="183"/>
      <c r="M226" s="183"/>
      <c r="N226" s="183"/>
      <c r="O226" s="183"/>
      <c r="P226" s="183" t="e">
        <f>#N/A</f>
        <v>#N/A</v>
      </c>
      <c r="Q226" s="184"/>
      <c r="R226" s="184"/>
      <c r="S226" s="184"/>
      <c r="T226" s="184"/>
      <c r="U226" s="184" t="e">
        <f>#N/A</f>
        <v>#N/A</v>
      </c>
      <c r="V226" s="183"/>
      <c r="W226" s="183"/>
      <c r="X226" s="183"/>
      <c r="Y226" s="183"/>
      <c r="Z226" s="183" t="e">
        <f>#N/A</f>
        <v>#N/A</v>
      </c>
      <c r="AA226" s="185"/>
      <c r="AB226" s="185"/>
      <c r="AC226" s="185"/>
      <c r="AD226" s="185"/>
      <c r="AE226" s="185" t="e">
        <f>#N/A</f>
        <v>#N/A</v>
      </c>
      <c r="AF226" s="183"/>
      <c r="AG226" s="183"/>
      <c r="AH226" s="183"/>
      <c r="AI226" s="183"/>
      <c r="AJ226" s="183" t="e">
        <f>#N/A</f>
        <v>#N/A</v>
      </c>
      <c r="AK226" s="185"/>
      <c r="AL226" s="185"/>
      <c r="AM226" s="185"/>
      <c r="AN226" s="185"/>
      <c r="AO226" s="185" t="e">
        <f>#N/A</f>
        <v>#N/A</v>
      </c>
      <c r="AP226" s="159"/>
    </row>
    <row r="227" spans="1:42" ht="20.25">
      <c r="A227" s="158"/>
      <c r="B227" s="158"/>
      <c r="C227" s="158"/>
      <c r="D227" s="158"/>
      <c r="E227" s="189"/>
      <c r="F227" s="159"/>
      <c r="G227" s="182"/>
      <c r="H227" s="182"/>
      <c r="I227" s="182"/>
      <c r="J227" s="182"/>
      <c r="K227" s="182" t="e">
        <f>#N/A</f>
        <v>#N/A</v>
      </c>
      <c r="L227" s="183"/>
      <c r="M227" s="183"/>
      <c r="N227" s="183"/>
      <c r="O227" s="183"/>
      <c r="P227" s="183" t="e">
        <f>#N/A</f>
        <v>#N/A</v>
      </c>
      <c r="Q227" s="184"/>
      <c r="R227" s="184"/>
      <c r="S227" s="184"/>
      <c r="T227" s="184"/>
      <c r="U227" s="184" t="e">
        <f>#N/A</f>
        <v>#N/A</v>
      </c>
      <c r="V227" s="183"/>
      <c r="W227" s="183"/>
      <c r="X227" s="183"/>
      <c r="Y227" s="183"/>
      <c r="Z227" s="183" t="e">
        <f>#N/A</f>
        <v>#N/A</v>
      </c>
      <c r="AA227" s="185"/>
      <c r="AB227" s="185"/>
      <c r="AC227" s="185"/>
      <c r="AD227" s="185"/>
      <c r="AE227" s="185" t="e">
        <f>#N/A</f>
        <v>#N/A</v>
      </c>
      <c r="AF227" s="183"/>
      <c r="AG227" s="183"/>
      <c r="AH227" s="183"/>
      <c r="AI227" s="183"/>
      <c r="AJ227" s="183" t="e">
        <f>#N/A</f>
        <v>#N/A</v>
      </c>
      <c r="AK227" s="185"/>
      <c r="AL227" s="185"/>
      <c r="AM227" s="185"/>
      <c r="AN227" s="185"/>
      <c r="AO227" s="185" t="e">
        <f>#N/A</f>
        <v>#N/A</v>
      </c>
      <c r="AP227" s="159"/>
    </row>
    <row r="228" spans="1:42" ht="20.25">
      <c r="A228" s="158"/>
      <c r="B228" s="158"/>
      <c r="C228" s="158"/>
      <c r="D228" s="158"/>
      <c r="E228" s="158"/>
      <c r="F228" s="159"/>
      <c r="G228" s="182"/>
      <c r="H228" s="182"/>
      <c r="I228" s="182"/>
      <c r="J228" s="182"/>
      <c r="K228" s="182" t="e">
        <f>#N/A</f>
        <v>#N/A</v>
      </c>
      <c r="L228" s="183"/>
      <c r="M228" s="183"/>
      <c r="N228" s="183"/>
      <c r="O228" s="183"/>
      <c r="P228" s="183" t="e">
        <f>#N/A</f>
        <v>#N/A</v>
      </c>
      <c r="Q228" s="184"/>
      <c r="R228" s="184"/>
      <c r="S228" s="184"/>
      <c r="T228" s="184"/>
      <c r="U228" s="184" t="e">
        <f>#N/A</f>
        <v>#N/A</v>
      </c>
      <c r="V228" s="183"/>
      <c r="W228" s="183"/>
      <c r="X228" s="183"/>
      <c r="Y228" s="183"/>
      <c r="Z228" s="183" t="e">
        <f>#N/A</f>
        <v>#N/A</v>
      </c>
      <c r="AA228" s="185"/>
      <c r="AB228" s="185"/>
      <c r="AC228" s="185"/>
      <c r="AD228" s="185"/>
      <c r="AE228" s="185" t="e">
        <f>#N/A</f>
        <v>#N/A</v>
      </c>
      <c r="AF228" s="183"/>
      <c r="AG228" s="183"/>
      <c r="AH228" s="183"/>
      <c r="AI228" s="183"/>
      <c r="AJ228" s="183" t="e">
        <f>#N/A</f>
        <v>#N/A</v>
      </c>
      <c r="AK228" s="185"/>
      <c r="AL228" s="185"/>
      <c r="AM228" s="185"/>
      <c r="AN228" s="185"/>
      <c r="AO228" s="185" t="e">
        <f>#N/A</f>
        <v>#N/A</v>
      </c>
      <c r="AP228" s="159"/>
    </row>
    <row r="229" spans="1:42" ht="20.25">
      <c r="A229" s="158"/>
      <c r="B229" s="158"/>
      <c r="C229" s="158"/>
      <c r="D229" s="158"/>
      <c r="E229" s="158"/>
      <c r="F229" s="159"/>
      <c r="G229" s="182"/>
      <c r="H229" s="182"/>
      <c r="I229" s="182"/>
      <c r="J229" s="182"/>
      <c r="K229" s="182" t="e">
        <f>#N/A</f>
        <v>#N/A</v>
      </c>
      <c r="L229" s="183"/>
      <c r="M229" s="183"/>
      <c r="N229" s="183"/>
      <c r="O229" s="183"/>
      <c r="P229" s="183" t="e">
        <f>#N/A</f>
        <v>#N/A</v>
      </c>
      <c r="Q229" s="184"/>
      <c r="R229" s="184"/>
      <c r="S229" s="184"/>
      <c r="T229" s="184"/>
      <c r="U229" s="184" t="e">
        <f>#N/A</f>
        <v>#N/A</v>
      </c>
      <c r="V229" s="183"/>
      <c r="W229" s="183"/>
      <c r="X229" s="183"/>
      <c r="Y229" s="183"/>
      <c r="Z229" s="183" t="e">
        <f>#N/A</f>
        <v>#N/A</v>
      </c>
      <c r="AA229" s="185"/>
      <c r="AB229" s="185"/>
      <c r="AC229" s="185"/>
      <c r="AD229" s="185"/>
      <c r="AE229" s="185" t="e">
        <f>#N/A</f>
        <v>#N/A</v>
      </c>
      <c r="AF229" s="183"/>
      <c r="AG229" s="183"/>
      <c r="AH229" s="183"/>
      <c r="AI229" s="183"/>
      <c r="AJ229" s="183" t="e">
        <f>#N/A</f>
        <v>#N/A</v>
      </c>
      <c r="AK229" s="185"/>
      <c r="AL229" s="185"/>
      <c r="AM229" s="185"/>
      <c r="AN229" s="185"/>
      <c r="AO229" s="185" t="e">
        <f>#N/A</f>
        <v>#N/A</v>
      </c>
      <c r="AP229" s="159"/>
    </row>
    <row r="230" spans="1:42" ht="20.25">
      <c r="A230" s="158"/>
      <c r="B230" s="158"/>
      <c r="C230" s="158"/>
      <c r="D230" s="158"/>
      <c r="E230" s="158"/>
      <c r="F230" s="159"/>
      <c r="G230" s="182"/>
      <c r="H230" s="182"/>
      <c r="I230" s="182"/>
      <c r="J230" s="182"/>
      <c r="K230" s="182" t="e">
        <f>#N/A</f>
        <v>#N/A</v>
      </c>
      <c r="L230" s="183"/>
      <c r="M230" s="183"/>
      <c r="N230" s="183"/>
      <c r="O230" s="183"/>
      <c r="P230" s="183" t="e">
        <f>#N/A</f>
        <v>#N/A</v>
      </c>
      <c r="Q230" s="184"/>
      <c r="R230" s="184"/>
      <c r="S230" s="184"/>
      <c r="T230" s="184"/>
      <c r="U230" s="184" t="e">
        <f>#N/A</f>
        <v>#N/A</v>
      </c>
      <c r="V230" s="183"/>
      <c r="W230" s="183"/>
      <c r="X230" s="183"/>
      <c r="Y230" s="183"/>
      <c r="Z230" s="183" t="e">
        <f>#N/A</f>
        <v>#N/A</v>
      </c>
      <c r="AA230" s="185"/>
      <c r="AB230" s="185"/>
      <c r="AC230" s="185"/>
      <c r="AD230" s="185"/>
      <c r="AE230" s="185" t="e">
        <f>#N/A</f>
        <v>#N/A</v>
      </c>
      <c r="AF230" s="183"/>
      <c r="AG230" s="183"/>
      <c r="AH230" s="183"/>
      <c r="AI230" s="183"/>
      <c r="AJ230" s="183" t="e">
        <f>#N/A</f>
        <v>#N/A</v>
      </c>
      <c r="AK230" s="185"/>
      <c r="AL230" s="185"/>
      <c r="AM230" s="185"/>
      <c r="AN230" s="185"/>
      <c r="AO230" s="185" t="e">
        <f>#N/A</f>
        <v>#N/A</v>
      </c>
      <c r="AP230" s="159"/>
    </row>
    <row r="231" spans="1:42" ht="20.25">
      <c r="A231" s="158"/>
      <c r="B231" s="158"/>
      <c r="C231" s="158"/>
      <c r="D231" s="158"/>
      <c r="E231" s="158"/>
      <c r="F231" s="159"/>
      <c r="G231" s="182"/>
      <c r="H231" s="182"/>
      <c r="I231" s="182"/>
      <c r="J231" s="182"/>
      <c r="K231" s="182" t="e">
        <f>#N/A</f>
        <v>#N/A</v>
      </c>
      <c r="L231" s="183"/>
      <c r="M231" s="183"/>
      <c r="N231" s="183"/>
      <c r="O231" s="183"/>
      <c r="P231" s="183" t="e">
        <f>#N/A</f>
        <v>#N/A</v>
      </c>
      <c r="Q231" s="184"/>
      <c r="R231" s="184"/>
      <c r="S231" s="184"/>
      <c r="T231" s="184"/>
      <c r="U231" s="184" t="e">
        <f>#N/A</f>
        <v>#N/A</v>
      </c>
      <c r="V231" s="183"/>
      <c r="W231" s="183"/>
      <c r="X231" s="183"/>
      <c r="Y231" s="183"/>
      <c r="Z231" s="183" t="e">
        <f>#N/A</f>
        <v>#N/A</v>
      </c>
      <c r="AA231" s="185"/>
      <c r="AB231" s="185"/>
      <c r="AC231" s="185"/>
      <c r="AD231" s="185"/>
      <c r="AE231" s="185" t="e">
        <f>#N/A</f>
        <v>#N/A</v>
      </c>
      <c r="AF231" s="183"/>
      <c r="AG231" s="183"/>
      <c r="AH231" s="183"/>
      <c r="AI231" s="183"/>
      <c r="AJ231" s="183" t="e">
        <f>#N/A</f>
        <v>#N/A</v>
      </c>
      <c r="AK231" s="185"/>
      <c r="AL231" s="185"/>
      <c r="AM231" s="185"/>
      <c r="AN231" s="185"/>
      <c r="AO231" s="185" t="e">
        <f>#N/A</f>
        <v>#N/A</v>
      </c>
      <c r="AP231" s="159"/>
    </row>
    <row r="232" spans="1:42" ht="20.25">
      <c r="A232" s="158"/>
      <c r="B232" s="158"/>
      <c r="C232" s="158"/>
      <c r="D232" s="158"/>
      <c r="E232" s="158"/>
      <c r="F232" s="159"/>
      <c r="G232" s="182"/>
      <c r="H232" s="182"/>
      <c r="I232" s="182"/>
      <c r="J232" s="182"/>
      <c r="K232" s="182" t="e">
        <f>#N/A</f>
        <v>#N/A</v>
      </c>
      <c r="L232" s="183"/>
      <c r="M232" s="183"/>
      <c r="N232" s="183"/>
      <c r="O232" s="183"/>
      <c r="P232" s="183" t="e">
        <f>#N/A</f>
        <v>#N/A</v>
      </c>
      <c r="Q232" s="184"/>
      <c r="R232" s="184"/>
      <c r="S232" s="184"/>
      <c r="T232" s="184"/>
      <c r="U232" s="184" t="e">
        <f>#N/A</f>
        <v>#N/A</v>
      </c>
      <c r="V232" s="183"/>
      <c r="W232" s="183"/>
      <c r="X232" s="183"/>
      <c r="Y232" s="183"/>
      <c r="Z232" s="183" t="e">
        <f>#N/A</f>
        <v>#N/A</v>
      </c>
      <c r="AA232" s="185"/>
      <c r="AB232" s="185"/>
      <c r="AC232" s="185"/>
      <c r="AD232" s="185"/>
      <c r="AE232" s="185" t="e">
        <f>#N/A</f>
        <v>#N/A</v>
      </c>
      <c r="AF232" s="183"/>
      <c r="AG232" s="183"/>
      <c r="AH232" s="183"/>
      <c r="AI232" s="183"/>
      <c r="AJ232" s="183" t="e">
        <f>#N/A</f>
        <v>#N/A</v>
      </c>
      <c r="AK232" s="185"/>
      <c r="AL232" s="185"/>
      <c r="AM232" s="185"/>
      <c r="AN232" s="185"/>
      <c r="AO232" s="185" t="e">
        <f>#N/A</f>
        <v>#N/A</v>
      </c>
      <c r="AP232" s="159"/>
    </row>
    <row r="233" spans="1:42" ht="20.25">
      <c r="A233" s="158"/>
      <c r="B233" s="158"/>
      <c r="C233" s="158"/>
      <c r="D233" s="158"/>
      <c r="E233" s="158"/>
      <c r="F233" s="159"/>
      <c r="G233" s="182"/>
      <c r="H233" s="182"/>
      <c r="I233" s="182"/>
      <c r="J233" s="182"/>
      <c r="K233" s="182" t="e">
        <f>#N/A</f>
        <v>#N/A</v>
      </c>
      <c r="L233" s="183"/>
      <c r="M233" s="183"/>
      <c r="N233" s="183"/>
      <c r="O233" s="183"/>
      <c r="P233" s="183" t="e">
        <f>#N/A</f>
        <v>#N/A</v>
      </c>
      <c r="Q233" s="184"/>
      <c r="R233" s="184"/>
      <c r="S233" s="184"/>
      <c r="T233" s="184"/>
      <c r="U233" s="184" t="e">
        <f>#N/A</f>
        <v>#N/A</v>
      </c>
      <c r="V233" s="183"/>
      <c r="W233" s="183"/>
      <c r="X233" s="183"/>
      <c r="Y233" s="183"/>
      <c r="Z233" s="183" t="e">
        <f>#N/A</f>
        <v>#N/A</v>
      </c>
      <c r="AA233" s="185"/>
      <c r="AB233" s="185"/>
      <c r="AC233" s="185"/>
      <c r="AD233" s="185"/>
      <c r="AE233" s="185" t="e">
        <f>#N/A</f>
        <v>#N/A</v>
      </c>
      <c r="AF233" s="183"/>
      <c r="AG233" s="183"/>
      <c r="AH233" s="183"/>
      <c r="AI233" s="183"/>
      <c r="AJ233" s="183" t="e">
        <f>#N/A</f>
        <v>#N/A</v>
      </c>
      <c r="AK233" s="185"/>
      <c r="AL233" s="185"/>
      <c r="AM233" s="185"/>
      <c r="AN233" s="185"/>
      <c r="AO233" s="185" t="e">
        <f>#N/A</f>
        <v>#N/A</v>
      </c>
      <c r="AP233" s="159"/>
    </row>
    <row r="234" spans="1:42" ht="20.25">
      <c r="A234" s="190"/>
      <c r="B234" s="190"/>
      <c r="C234" s="190"/>
      <c r="D234" s="190"/>
      <c r="E234" s="190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</row>
    <row r="235" spans="1:42" ht="20.25">
      <c r="A235" s="158"/>
      <c r="B235" s="158"/>
      <c r="C235" s="158"/>
      <c r="D235" s="158"/>
      <c r="E235" s="158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</row>
    <row r="236" spans="1:42" ht="20.25">
      <c r="A236" s="198" t="s">
        <v>480</v>
      </c>
      <c r="B236" s="158"/>
      <c r="C236" s="158"/>
      <c r="D236" s="158"/>
      <c r="E236" s="158"/>
      <c r="F236" s="159"/>
      <c r="G236" s="265" t="s">
        <v>484</v>
      </c>
      <c r="H236" s="265"/>
      <c r="I236" s="265"/>
      <c r="J236" s="265"/>
      <c r="K236" s="265"/>
      <c r="L236" s="266" t="s">
        <v>485</v>
      </c>
      <c r="M236" s="266"/>
      <c r="N236" s="266"/>
      <c r="O236" s="266"/>
      <c r="P236" s="266"/>
      <c r="Q236" s="267" t="s">
        <v>486</v>
      </c>
      <c r="R236" s="268"/>
      <c r="S236" s="268"/>
      <c r="T236" s="268"/>
      <c r="U236" s="269"/>
      <c r="V236" s="266" t="s">
        <v>487</v>
      </c>
      <c r="W236" s="266"/>
      <c r="X236" s="266"/>
      <c r="Y236" s="266"/>
      <c r="Z236" s="266"/>
      <c r="AA236" s="270" t="s">
        <v>488</v>
      </c>
      <c r="AB236" s="270"/>
      <c r="AC236" s="270"/>
      <c r="AD236" s="270"/>
      <c r="AE236" s="270"/>
      <c r="AF236" s="271" t="s">
        <v>489</v>
      </c>
      <c r="AG236" s="271"/>
      <c r="AH236" s="271"/>
      <c r="AI236" s="271"/>
      <c r="AJ236" s="271"/>
      <c r="AK236" s="263" t="s">
        <v>490</v>
      </c>
      <c r="AL236" s="263"/>
      <c r="AM236" s="263"/>
      <c r="AN236" s="263"/>
      <c r="AO236" s="263"/>
      <c r="AP236" s="159"/>
    </row>
    <row r="237" spans="1:42" ht="20.25">
      <c r="A237" s="158" t="s">
        <v>491</v>
      </c>
      <c r="B237" s="158" t="s">
        <v>492</v>
      </c>
      <c r="C237" s="158" t="s">
        <v>27</v>
      </c>
      <c r="D237" s="158"/>
      <c r="E237" s="158"/>
      <c r="F237" s="159"/>
      <c r="G237" s="176" t="s">
        <v>491</v>
      </c>
      <c r="H237" s="176" t="s">
        <v>493</v>
      </c>
      <c r="I237" s="176" t="s">
        <v>492</v>
      </c>
      <c r="J237" s="176" t="s">
        <v>494</v>
      </c>
      <c r="K237" s="176" t="s">
        <v>27</v>
      </c>
      <c r="L237" s="177" t="s">
        <v>491</v>
      </c>
      <c r="M237" s="176" t="s">
        <v>493</v>
      </c>
      <c r="N237" s="177" t="s">
        <v>492</v>
      </c>
      <c r="O237" s="176" t="s">
        <v>494</v>
      </c>
      <c r="P237" s="177" t="s">
        <v>27</v>
      </c>
      <c r="Q237" s="178" t="s">
        <v>491</v>
      </c>
      <c r="R237" s="176" t="s">
        <v>493</v>
      </c>
      <c r="S237" s="178" t="s">
        <v>492</v>
      </c>
      <c r="T237" s="176" t="s">
        <v>494</v>
      </c>
      <c r="U237" s="178" t="s">
        <v>27</v>
      </c>
      <c r="V237" s="177" t="s">
        <v>491</v>
      </c>
      <c r="W237" s="176" t="s">
        <v>493</v>
      </c>
      <c r="X237" s="177" t="s">
        <v>492</v>
      </c>
      <c r="Y237" s="176" t="s">
        <v>494</v>
      </c>
      <c r="Z237" s="177" t="s">
        <v>27</v>
      </c>
      <c r="AA237" s="179" t="s">
        <v>491</v>
      </c>
      <c r="AB237" s="176" t="s">
        <v>493</v>
      </c>
      <c r="AC237" s="179" t="s">
        <v>492</v>
      </c>
      <c r="AD237" s="176" t="s">
        <v>494</v>
      </c>
      <c r="AE237" s="179" t="s">
        <v>27</v>
      </c>
      <c r="AF237" s="180" t="s">
        <v>491</v>
      </c>
      <c r="AG237" s="176" t="s">
        <v>493</v>
      </c>
      <c r="AH237" s="180" t="s">
        <v>492</v>
      </c>
      <c r="AI237" s="176" t="s">
        <v>494</v>
      </c>
      <c r="AJ237" s="180" t="s">
        <v>27</v>
      </c>
      <c r="AK237" s="181" t="s">
        <v>491</v>
      </c>
      <c r="AL237" s="176" t="s">
        <v>493</v>
      </c>
      <c r="AM237" s="181" t="s">
        <v>492</v>
      </c>
      <c r="AN237" s="176" t="s">
        <v>494</v>
      </c>
      <c r="AO237" s="181" t="s">
        <v>27</v>
      </c>
      <c r="AP237" s="159"/>
    </row>
    <row r="238" spans="1:42" ht="20.25">
      <c r="A238" s="158">
        <f>G238</f>
        <v>0</v>
      </c>
      <c r="B238" s="158">
        <f>I238</f>
        <v>0</v>
      </c>
      <c r="C238" s="158" t="e">
        <f>#N/A</f>
        <v>#N/A</v>
      </c>
      <c r="D238" s="158" t="s">
        <v>495</v>
      </c>
      <c r="E238" s="158" t="e">
        <f>SUM(G238,L238,Q238,V238,AA238,AF238,AK238)</f>
        <v>#N/A</v>
      </c>
      <c r="F238" s="159"/>
      <c r="G238" s="176">
        <f>SUM(G239:G261)</f>
        <v>0</v>
      </c>
      <c r="H238" s="176">
        <f>SUM(H239:H261)</f>
        <v>0</v>
      </c>
      <c r="I238" s="176">
        <f>SUM(I239:I261)</f>
        <v>0</v>
      </c>
      <c r="J238" s="176">
        <f>SUM(J239:J261)</f>
        <v>0</v>
      </c>
      <c r="K238" s="176" t="e">
        <f>SUM(K239:K261)</f>
        <v>#N/A</v>
      </c>
      <c r="L238" s="177">
        <f>SUM(L239:L264)</f>
        <v>0</v>
      </c>
      <c r="M238" s="176">
        <f>SUM(M239:M264)</f>
        <v>0</v>
      </c>
      <c r="N238" s="177">
        <f>SUM(N239:N264)</f>
        <v>0</v>
      </c>
      <c r="O238" s="176">
        <f>SUM(O239:O264)</f>
        <v>0</v>
      </c>
      <c r="P238" s="177" t="e">
        <f>SUM(P239:P264)</f>
        <v>#N/A</v>
      </c>
      <c r="Q238" s="178" t="e">
        <f>#N/A</f>
        <v>#N/A</v>
      </c>
      <c r="R238" s="176" t="e">
        <f>#N/A</f>
        <v>#N/A</v>
      </c>
      <c r="S238" s="178" t="e">
        <f>#N/A</f>
        <v>#N/A</v>
      </c>
      <c r="T238" s="176" t="e">
        <f>#N/A</f>
        <v>#N/A</v>
      </c>
      <c r="U238" s="178" t="e">
        <f>#N/A</f>
        <v>#N/A</v>
      </c>
      <c r="V238" s="177" t="e">
        <f>#N/A</f>
        <v>#N/A</v>
      </c>
      <c r="W238" s="176" t="e">
        <f>#N/A</f>
        <v>#N/A</v>
      </c>
      <c r="X238" s="177" t="e">
        <f>#N/A</f>
        <v>#N/A</v>
      </c>
      <c r="Y238" s="176" t="e">
        <f>#N/A</f>
        <v>#N/A</v>
      </c>
      <c r="Z238" s="177" t="e">
        <f>#N/A</f>
        <v>#N/A</v>
      </c>
      <c r="AA238" s="179" t="e">
        <f>#N/A</f>
        <v>#N/A</v>
      </c>
      <c r="AB238" s="176" t="e">
        <f>#N/A</f>
        <v>#N/A</v>
      </c>
      <c r="AC238" s="179" t="e">
        <f>#N/A</f>
        <v>#N/A</v>
      </c>
      <c r="AD238" s="176" t="e">
        <f>#N/A</f>
        <v>#N/A</v>
      </c>
      <c r="AE238" s="179" t="e">
        <f>#N/A</f>
        <v>#N/A</v>
      </c>
      <c r="AF238" s="180" t="e">
        <f>#N/A</f>
        <v>#N/A</v>
      </c>
      <c r="AG238" s="176" t="e">
        <f>#N/A</f>
        <v>#N/A</v>
      </c>
      <c r="AH238" s="180" t="e">
        <f>#N/A</f>
        <v>#N/A</v>
      </c>
      <c r="AI238" s="176" t="e">
        <f>#N/A</f>
        <v>#N/A</v>
      </c>
      <c r="AJ238" s="180" t="e">
        <f>#N/A</f>
        <v>#N/A</v>
      </c>
      <c r="AK238" s="181" t="e">
        <f>#N/A</f>
        <v>#N/A</v>
      </c>
      <c r="AL238" s="176" t="e">
        <f>#N/A</f>
        <v>#N/A</v>
      </c>
      <c r="AM238" s="181" t="e">
        <f>#N/A</f>
        <v>#N/A</v>
      </c>
      <c r="AN238" s="176" t="e">
        <f>#N/A</f>
        <v>#N/A</v>
      </c>
      <c r="AO238" s="181" t="e">
        <f>#N/A</f>
        <v>#N/A</v>
      </c>
      <c r="AP238" s="159"/>
    </row>
    <row r="239" spans="1:42" ht="20.25">
      <c r="A239" s="158">
        <f>L238</f>
        <v>0</v>
      </c>
      <c r="B239" s="158">
        <f>N238</f>
        <v>0</v>
      </c>
      <c r="C239" s="158" t="e">
        <f>#N/A</f>
        <v>#N/A</v>
      </c>
      <c r="D239" s="158" t="s">
        <v>496</v>
      </c>
      <c r="E239" s="158" t="e">
        <f>SUM(I238,N238,S238,X238,AC238,AH238,AM238)</f>
        <v>#N/A</v>
      </c>
      <c r="F239" s="159"/>
      <c r="G239" s="182"/>
      <c r="H239" s="182"/>
      <c r="I239" s="182"/>
      <c r="J239" s="182"/>
      <c r="K239" s="182">
        <f>SUM(G239:J239)</f>
        <v>0</v>
      </c>
      <c r="L239" s="183"/>
      <c r="M239" s="183"/>
      <c r="N239" s="183"/>
      <c r="O239" s="183"/>
      <c r="P239" s="183">
        <f>SUM(L239:O239)</f>
        <v>0</v>
      </c>
      <c r="Q239" s="184"/>
      <c r="R239" s="184"/>
      <c r="S239" s="184"/>
      <c r="T239" s="184"/>
      <c r="U239" s="184">
        <f>SUM(Q239:T239)</f>
        <v>0</v>
      </c>
      <c r="V239" s="183"/>
      <c r="W239" s="183"/>
      <c r="X239" s="183"/>
      <c r="Y239" s="183"/>
      <c r="Z239" s="183">
        <f>SUM(V239:Y239)</f>
        <v>0</v>
      </c>
      <c r="AA239" s="185"/>
      <c r="AB239" s="185"/>
      <c r="AC239" s="185"/>
      <c r="AD239" s="185"/>
      <c r="AE239" s="185">
        <f>SUM(AA239:AD239)</f>
        <v>0</v>
      </c>
      <c r="AF239" s="183"/>
      <c r="AG239" s="183"/>
      <c r="AH239" s="183"/>
      <c r="AI239" s="183"/>
      <c r="AJ239" s="183">
        <f>SUM(AF239:AI239)</f>
        <v>0</v>
      </c>
      <c r="AK239" s="185"/>
      <c r="AL239" s="185"/>
      <c r="AM239" s="185"/>
      <c r="AN239" s="185"/>
      <c r="AO239" s="185">
        <f>SUM(AK239:AN239)</f>
        <v>0</v>
      </c>
      <c r="AP239" s="159"/>
    </row>
    <row r="240" spans="1:42" ht="20.25">
      <c r="A240" s="158" t="e">
        <f>Q238</f>
        <v>#N/A</v>
      </c>
      <c r="B240" s="158" t="e">
        <f>S238</f>
        <v>#N/A</v>
      </c>
      <c r="C240" s="158" t="e">
        <f>#N/A</f>
        <v>#N/A</v>
      </c>
      <c r="D240" s="158" t="s">
        <v>497</v>
      </c>
      <c r="E240" s="158" t="e">
        <f>J238+O238+T238+Y238+AD238+AI238+AN238</f>
        <v>#N/A</v>
      </c>
      <c r="F240" s="159"/>
      <c r="G240" s="182"/>
      <c r="H240" s="182"/>
      <c r="I240" s="182"/>
      <c r="J240" s="182"/>
      <c r="K240" s="182" t="e">
        <f>#N/A</f>
        <v>#N/A</v>
      </c>
      <c r="L240" s="183"/>
      <c r="M240" s="183"/>
      <c r="N240" s="183"/>
      <c r="O240" s="183"/>
      <c r="P240" s="183" t="e">
        <f>#N/A</f>
        <v>#N/A</v>
      </c>
      <c r="Q240" s="184"/>
      <c r="R240" s="184"/>
      <c r="S240" s="184"/>
      <c r="T240" s="184"/>
      <c r="U240" s="184" t="e">
        <f>#N/A</f>
        <v>#N/A</v>
      </c>
      <c r="V240" s="183"/>
      <c r="W240" s="183"/>
      <c r="X240" s="183"/>
      <c r="Y240" s="183"/>
      <c r="Z240" s="183" t="e">
        <f>#N/A</f>
        <v>#N/A</v>
      </c>
      <c r="AA240" s="185"/>
      <c r="AB240" s="185"/>
      <c r="AC240" s="185"/>
      <c r="AD240" s="185"/>
      <c r="AE240" s="185" t="e">
        <f>#N/A</f>
        <v>#N/A</v>
      </c>
      <c r="AF240" s="183"/>
      <c r="AG240" s="183"/>
      <c r="AH240" s="183"/>
      <c r="AI240" s="183"/>
      <c r="AJ240" s="183" t="e">
        <f>#N/A</f>
        <v>#N/A</v>
      </c>
      <c r="AK240" s="185"/>
      <c r="AL240" s="185"/>
      <c r="AM240" s="185"/>
      <c r="AN240" s="185"/>
      <c r="AO240" s="185" t="e">
        <f>#N/A</f>
        <v>#N/A</v>
      </c>
      <c r="AP240" s="159"/>
    </row>
    <row r="241" spans="1:42" ht="20.25">
      <c r="A241" s="158" t="e">
        <f>V238</f>
        <v>#N/A</v>
      </c>
      <c r="B241" s="158" t="e">
        <f>X238</f>
        <v>#N/A</v>
      </c>
      <c r="C241" s="158" t="e">
        <f>#N/A</f>
        <v>#N/A</v>
      </c>
      <c r="D241" s="158" t="s">
        <v>498</v>
      </c>
      <c r="E241" s="158" t="e">
        <f>H238+M238+R238+W238+AB238+AG238+AL238</f>
        <v>#N/A</v>
      </c>
      <c r="F241" s="159"/>
      <c r="G241" s="182"/>
      <c r="H241" s="182"/>
      <c r="I241" s="182"/>
      <c r="J241" s="182"/>
      <c r="K241" s="182" t="e">
        <f>#N/A</f>
        <v>#N/A</v>
      </c>
      <c r="L241" s="183"/>
      <c r="M241" s="183"/>
      <c r="N241" s="183"/>
      <c r="O241" s="183"/>
      <c r="P241" s="183" t="e">
        <f>#N/A</f>
        <v>#N/A</v>
      </c>
      <c r="Q241" s="184"/>
      <c r="R241" s="184"/>
      <c r="S241" s="184"/>
      <c r="T241" s="184"/>
      <c r="U241" s="184" t="e">
        <f>#N/A</f>
        <v>#N/A</v>
      </c>
      <c r="V241" s="183"/>
      <c r="W241" s="183"/>
      <c r="X241" s="183"/>
      <c r="Y241" s="183"/>
      <c r="Z241" s="183" t="e">
        <f>#N/A</f>
        <v>#N/A</v>
      </c>
      <c r="AA241" s="185"/>
      <c r="AB241" s="185"/>
      <c r="AC241" s="185"/>
      <c r="AD241" s="185"/>
      <c r="AE241" s="185" t="e">
        <f>#N/A</f>
        <v>#N/A</v>
      </c>
      <c r="AF241" s="183"/>
      <c r="AG241" s="183"/>
      <c r="AH241" s="183"/>
      <c r="AI241" s="183"/>
      <c r="AJ241" s="183" t="e">
        <f>#N/A</f>
        <v>#N/A</v>
      </c>
      <c r="AK241" s="185"/>
      <c r="AL241" s="185"/>
      <c r="AM241" s="185"/>
      <c r="AN241" s="185"/>
      <c r="AO241" s="185" t="e">
        <f>#N/A</f>
        <v>#N/A</v>
      </c>
      <c r="AP241" s="159"/>
    </row>
    <row r="242" spans="1:42" ht="20.25">
      <c r="A242" s="158" t="e">
        <f>AA238</f>
        <v>#N/A</v>
      </c>
      <c r="B242" s="158" t="e">
        <f>AC238</f>
        <v>#N/A</v>
      </c>
      <c r="C242" s="158" t="e">
        <f>#N/A</f>
        <v>#N/A</v>
      </c>
      <c r="D242" s="158"/>
      <c r="E242" s="158"/>
      <c r="F242" s="159"/>
      <c r="G242" s="182"/>
      <c r="H242" s="182"/>
      <c r="I242" s="182"/>
      <c r="J242" s="182"/>
      <c r="K242" s="182" t="e">
        <f>#N/A</f>
        <v>#N/A</v>
      </c>
      <c r="L242" s="183"/>
      <c r="M242" s="183"/>
      <c r="N242" s="183"/>
      <c r="O242" s="183"/>
      <c r="P242" s="183" t="e">
        <f>#N/A</f>
        <v>#N/A</v>
      </c>
      <c r="Q242" s="184"/>
      <c r="R242" s="184"/>
      <c r="S242" s="184"/>
      <c r="T242" s="184"/>
      <c r="U242" s="184" t="e">
        <f>#N/A</f>
        <v>#N/A</v>
      </c>
      <c r="V242" s="183"/>
      <c r="W242" s="183"/>
      <c r="X242" s="183"/>
      <c r="Y242" s="183"/>
      <c r="Z242" s="183" t="e">
        <f>#N/A</f>
        <v>#N/A</v>
      </c>
      <c r="AA242" s="185"/>
      <c r="AB242" s="185"/>
      <c r="AC242" s="185"/>
      <c r="AD242" s="185"/>
      <c r="AE242" s="185" t="e">
        <f>#N/A</f>
        <v>#N/A</v>
      </c>
      <c r="AF242" s="183"/>
      <c r="AG242" s="183"/>
      <c r="AH242" s="183"/>
      <c r="AI242" s="183"/>
      <c r="AJ242" s="183" t="e">
        <f>#N/A</f>
        <v>#N/A</v>
      </c>
      <c r="AK242" s="185"/>
      <c r="AL242" s="185"/>
      <c r="AM242" s="185"/>
      <c r="AN242" s="185"/>
      <c r="AO242" s="185" t="e">
        <f>#N/A</f>
        <v>#N/A</v>
      </c>
      <c r="AP242" s="159"/>
    </row>
    <row r="243" spans="1:42" ht="20.25">
      <c r="A243" s="158" t="e">
        <f>AF238</f>
        <v>#N/A</v>
      </c>
      <c r="B243" s="158" t="e">
        <f>AH238</f>
        <v>#N/A</v>
      </c>
      <c r="C243" s="158" t="e">
        <f>#N/A</f>
        <v>#N/A</v>
      </c>
      <c r="D243" s="158"/>
      <c r="E243" s="158"/>
      <c r="F243" s="159"/>
      <c r="G243" s="182"/>
      <c r="H243" s="182"/>
      <c r="I243" s="182"/>
      <c r="J243" s="182"/>
      <c r="K243" s="182" t="e">
        <f>#N/A</f>
        <v>#N/A</v>
      </c>
      <c r="L243" s="183"/>
      <c r="M243" s="183"/>
      <c r="N243" s="183"/>
      <c r="O243" s="183"/>
      <c r="P243" s="183" t="e">
        <f>#N/A</f>
        <v>#N/A</v>
      </c>
      <c r="Q243" s="184"/>
      <c r="R243" s="184"/>
      <c r="S243" s="184"/>
      <c r="T243" s="184"/>
      <c r="U243" s="184" t="e">
        <f>#N/A</f>
        <v>#N/A</v>
      </c>
      <c r="V243" s="183"/>
      <c r="W243" s="183"/>
      <c r="X243" s="183"/>
      <c r="Y243" s="183"/>
      <c r="Z243" s="183" t="e">
        <f>#N/A</f>
        <v>#N/A</v>
      </c>
      <c r="AA243" s="185"/>
      <c r="AB243" s="185"/>
      <c r="AC243" s="185"/>
      <c r="AD243" s="185"/>
      <c r="AE243" s="185" t="e">
        <f>#N/A</f>
        <v>#N/A</v>
      </c>
      <c r="AF243" s="183"/>
      <c r="AG243" s="183"/>
      <c r="AH243" s="183"/>
      <c r="AI243" s="183"/>
      <c r="AJ243" s="183" t="e">
        <f>#N/A</f>
        <v>#N/A</v>
      </c>
      <c r="AK243" s="185"/>
      <c r="AL243" s="185"/>
      <c r="AM243" s="185"/>
      <c r="AN243" s="185"/>
      <c r="AO243" s="185" t="e">
        <f>#N/A</f>
        <v>#N/A</v>
      </c>
      <c r="AP243" s="159"/>
    </row>
    <row r="244" spans="1:42" ht="20.25">
      <c r="A244" s="158" t="e">
        <f>AK238</f>
        <v>#N/A</v>
      </c>
      <c r="B244" s="158" t="e">
        <f>AM238</f>
        <v>#N/A</v>
      </c>
      <c r="C244" s="158" t="e">
        <f>#N/A</f>
        <v>#N/A</v>
      </c>
      <c r="D244" s="158" t="s">
        <v>27</v>
      </c>
      <c r="E244" s="158" t="e">
        <f>SUM(E238:E241)</f>
        <v>#N/A</v>
      </c>
      <c r="F244" s="159"/>
      <c r="G244" s="182"/>
      <c r="H244" s="182"/>
      <c r="I244" s="182"/>
      <c r="J244" s="182"/>
      <c r="K244" s="182" t="e">
        <f>#N/A</f>
        <v>#N/A</v>
      </c>
      <c r="L244" s="183"/>
      <c r="M244" s="183"/>
      <c r="N244" s="183"/>
      <c r="O244" s="183"/>
      <c r="P244" s="183" t="e">
        <f>#N/A</f>
        <v>#N/A</v>
      </c>
      <c r="Q244" s="184"/>
      <c r="R244" s="184"/>
      <c r="S244" s="184"/>
      <c r="T244" s="184"/>
      <c r="U244" s="184" t="e">
        <f>#N/A</f>
        <v>#N/A</v>
      </c>
      <c r="V244" s="183"/>
      <c r="W244" s="183"/>
      <c r="X244" s="183"/>
      <c r="Y244" s="183"/>
      <c r="Z244" s="183" t="e">
        <f>#N/A</f>
        <v>#N/A</v>
      </c>
      <c r="AA244" s="185"/>
      <c r="AB244" s="185"/>
      <c r="AC244" s="185"/>
      <c r="AD244" s="185"/>
      <c r="AE244" s="185" t="e">
        <f>#N/A</f>
        <v>#N/A</v>
      </c>
      <c r="AF244" s="183"/>
      <c r="AG244" s="183"/>
      <c r="AH244" s="183"/>
      <c r="AI244" s="183"/>
      <c r="AJ244" s="183" t="e">
        <f>#N/A</f>
        <v>#N/A</v>
      </c>
      <c r="AK244" s="185"/>
      <c r="AL244" s="185"/>
      <c r="AM244" s="185"/>
      <c r="AN244" s="185"/>
      <c r="AO244" s="185" t="e">
        <f>#N/A</f>
        <v>#N/A</v>
      </c>
      <c r="AP244" s="159"/>
    </row>
    <row r="245" spans="1:42" ht="20.25">
      <c r="A245" s="158" t="e">
        <f>SUM(A238:A244)</f>
        <v>#N/A</v>
      </c>
      <c r="B245" s="158" t="e">
        <f>SUM(B238:B244)</f>
        <v>#N/A</v>
      </c>
      <c r="C245" s="158" t="e">
        <f>SUM(C238:C244)</f>
        <v>#N/A</v>
      </c>
      <c r="D245" s="158"/>
      <c r="E245" s="158"/>
      <c r="F245" s="159"/>
      <c r="G245" s="182"/>
      <c r="H245" s="182"/>
      <c r="I245" s="182"/>
      <c r="J245" s="182"/>
      <c r="K245" s="182" t="e">
        <f>#N/A</f>
        <v>#N/A</v>
      </c>
      <c r="L245" s="183"/>
      <c r="M245" s="183"/>
      <c r="N245" s="183"/>
      <c r="O245" s="183"/>
      <c r="P245" s="183" t="e">
        <f>#N/A</f>
        <v>#N/A</v>
      </c>
      <c r="Q245" s="184"/>
      <c r="R245" s="184"/>
      <c r="S245" s="184"/>
      <c r="T245" s="184"/>
      <c r="U245" s="184" t="e">
        <f>#N/A</f>
        <v>#N/A</v>
      </c>
      <c r="V245" s="183"/>
      <c r="W245" s="183"/>
      <c r="X245" s="183"/>
      <c r="Y245" s="183"/>
      <c r="Z245" s="183" t="e">
        <f>#N/A</f>
        <v>#N/A</v>
      </c>
      <c r="AA245" s="185"/>
      <c r="AB245" s="185"/>
      <c r="AC245" s="185"/>
      <c r="AD245" s="185"/>
      <c r="AE245" s="185" t="e">
        <f>#N/A</f>
        <v>#N/A</v>
      </c>
      <c r="AF245" s="183"/>
      <c r="AG245" s="183"/>
      <c r="AH245" s="183"/>
      <c r="AI245" s="183"/>
      <c r="AJ245" s="183" t="e">
        <f>#N/A</f>
        <v>#N/A</v>
      </c>
      <c r="AK245" s="185"/>
      <c r="AL245" s="185"/>
      <c r="AM245" s="185"/>
      <c r="AN245" s="185"/>
      <c r="AO245" s="185" t="e">
        <f>#N/A</f>
        <v>#N/A</v>
      </c>
      <c r="AP245" s="159"/>
    </row>
    <row r="246" spans="1:42" ht="20.25">
      <c r="A246" s="158"/>
      <c r="B246" s="158"/>
      <c r="C246" s="158"/>
      <c r="D246" s="158"/>
      <c r="E246" s="158"/>
      <c r="F246" s="159"/>
      <c r="G246" s="182"/>
      <c r="H246" s="182"/>
      <c r="I246" s="182"/>
      <c r="J246" s="182"/>
      <c r="K246" s="182" t="e">
        <f>#N/A</f>
        <v>#N/A</v>
      </c>
      <c r="L246" s="183"/>
      <c r="M246" s="183"/>
      <c r="N246" s="183"/>
      <c r="O246" s="183"/>
      <c r="P246" s="183" t="e">
        <f>#N/A</f>
        <v>#N/A</v>
      </c>
      <c r="Q246" s="184"/>
      <c r="R246" s="184"/>
      <c r="S246" s="184"/>
      <c r="T246" s="184"/>
      <c r="U246" s="184" t="e">
        <f>#N/A</f>
        <v>#N/A</v>
      </c>
      <c r="V246" s="183"/>
      <c r="W246" s="183"/>
      <c r="X246" s="183"/>
      <c r="Y246" s="183"/>
      <c r="Z246" s="183" t="e">
        <f>#N/A</f>
        <v>#N/A</v>
      </c>
      <c r="AA246" s="185"/>
      <c r="AB246" s="185"/>
      <c r="AC246" s="185"/>
      <c r="AD246" s="185"/>
      <c r="AE246" s="185" t="e">
        <f>#N/A</f>
        <v>#N/A</v>
      </c>
      <c r="AF246" s="183"/>
      <c r="AG246" s="183"/>
      <c r="AH246" s="183"/>
      <c r="AI246" s="183"/>
      <c r="AJ246" s="183" t="e">
        <f>#N/A</f>
        <v>#N/A</v>
      </c>
      <c r="AK246" s="185"/>
      <c r="AL246" s="185"/>
      <c r="AM246" s="185"/>
      <c r="AN246" s="185"/>
      <c r="AO246" s="185" t="e">
        <f>#N/A</f>
        <v>#N/A</v>
      </c>
      <c r="AP246" s="159"/>
    </row>
    <row r="247" spans="1:42" ht="20.25">
      <c r="A247" s="158"/>
      <c r="B247" s="158"/>
      <c r="C247" s="158" t="e">
        <f>C245=E240</f>
        <v>#N/A</v>
      </c>
      <c r="D247" s="158"/>
      <c r="E247" s="158"/>
      <c r="F247" s="159"/>
      <c r="G247" s="182"/>
      <c r="H247" s="182"/>
      <c r="I247" s="182"/>
      <c r="J247" s="182"/>
      <c r="K247" s="182" t="e">
        <f>#N/A</f>
        <v>#N/A</v>
      </c>
      <c r="L247" s="183"/>
      <c r="M247" s="183"/>
      <c r="N247" s="183"/>
      <c r="O247" s="183"/>
      <c r="P247" s="183" t="e">
        <f>#N/A</f>
        <v>#N/A</v>
      </c>
      <c r="Q247" s="184"/>
      <c r="R247" s="184"/>
      <c r="S247" s="184"/>
      <c r="T247" s="184"/>
      <c r="U247" s="184" t="e">
        <f>#N/A</f>
        <v>#N/A</v>
      </c>
      <c r="V247" s="183"/>
      <c r="W247" s="183"/>
      <c r="X247" s="183"/>
      <c r="Y247" s="183"/>
      <c r="Z247" s="183" t="e">
        <f>#N/A</f>
        <v>#N/A</v>
      </c>
      <c r="AA247" s="185"/>
      <c r="AB247" s="185"/>
      <c r="AC247" s="185"/>
      <c r="AD247" s="185"/>
      <c r="AE247" s="185" t="e">
        <f>#N/A</f>
        <v>#N/A</v>
      </c>
      <c r="AF247" s="183"/>
      <c r="AG247" s="183"/>
      <c r="AH247" s="183"/>
      <c r="AI247" s="183"/>
      <c r="AJ247" s="183" t="e">
        <f>#N/A</f>
        <v>#N/A</v>
      </c>
      <c r="AK247" s="185"/>
      <c r="AL247" s="185"/>
      <c r="AM247" s="185"/>
      <c r="AN247" s="185"/>
      <c r="AO247" s="185" t="e">
        <f>#N/A</f>
        <v>#N/A</v>
      </c>
      <c r="AP247" s="159"/>
    </row>
    <row r="248" spans="1:42" ht="20.25">
      <c r="A248" s="158"/>
      <c r="B248" s="158"/>
      <c r="C248" s="158"/>
      <c r="D248" s="158"/>
      <c r="E248" s="158"/>
      <c r="F248" s="159"/>
      <c r="G248" s="182"/>
      <c r="H248" s="182"/>
      <c r="I248" s="182"/>
      <c r="J248" s="182"/>
      <c r="K248" s="182" t="e">
        <f>#N/A</f>
        <v>#N/A</v>
      </c>
      <c r="L248" s="183"/>
      <c r="M248" s="183"/>
      <c r="N248" s="183"/>
      <c r="O248" s="183"/>
      <c r="P248" s="183" t="e">
        <f>#N/A</f>
        <v>#N/A</v>
      </c>
      <c r="Q248" s="184"/>
      <c r="R248" s="184"/>
      <c r="S248" s="184"/>
      <c r="T248" s="184"/>
      <c r="U248" s="184" t="e">
        <f>#N/A</f>
        <v>#N/A</v>
      </c>
      <c r="V248" s="183"/>
      <c r="W248" s="183"/>
      <c r="X248" s="183"/>
      <c r="Y248" s="183"/>
      <c r="Z248" s="183" t="e">
        <f>#N/A</f>
        <v>#N/A</v>
      </c>
      <c r="AA248" s="185"/>
      <c r="AB248" s="185"/>
      <c r="AC248" s="185"/>
      <c r="AD248" s="185"/>
      <c r="AE248" s="185" t="e">
        <f>#N/A</f>
        <v>#N/A</v>
      </c>
      <c r="AF248" s="183"/>
      <c r="AG248" s="183"/>
      <c r="AH248" s="183"/>
      <c r="AI248" s="183"/>
      <c r="AJ248" s="183" t="e">
        <f>#N/A</f>
        <v>#N/A</v>
      </c>
      <c r="AK248" s="185"/>
      <c r="AL248" s="185"/>
      <c r="AM248" s="185"/>
      <c r="AN248" s="185"/>
      <c r="AO248" s="185" t="e">
        <f>#N/A</f>
        <v>#N/A</v>
      </c>
      <c r="AP248" s="159"/>
    </row>
    <row r="249" spans="1:42" ht="20.25">
      <c r="A249" s="158"/>
      <c r="B249" s="158"/>
      <c r="C249" s="158"/>
      <c r="D249" s="158"/>
      <c r="E249" s="158"/>
      <c r="F249" s="159"/>
      <c r="G249" s="182"/>
      <c r="H249" s="182"/>
      <c r="I249" s="182"/>
      <c r="J249" s="182"/>
      <c r="K249" s="182" t="e">
        <f>#N/A</f>
        <v>#N/A</v>
      </c>
      <c r="L249" s="183"/>
      <c r="M249" s="183"/>
      <c r="N249" s="183"/>
      <c r="O249" s="183"/>
      <c r="P249" s="183" t="e">
        <f>#N/A</f>
        <v>#N/A</v>
      </c>
      <c r="Q249" s="184"/>
      <c r="R249" s="184"/>
      <c r="S249" s="184"/>
      <c r="T249" s="184"/>
      <c r="U249" s="184" t="e">
        <f>#N/A</f>
        <v>#N/A</v>
      </c>
      <c r="V249" s="183"/>
      <c r="W249" s="183"/>
      <c r="X249" s="183"/>
      <c r="Y249" s="183"/>
      <c r="Z249" s="183" t="e">
        <f>#N/A</f>
        <v>#N/A</v>
      </c>
      <c r="AA249" s="185"/>
      <c r="AB249" s="185"/>
      <c r="AC249" s="185"/>
      <c r="AD249" s="185"/>
      <c r="AE249" s="185" t="e">
        <f>#N/A</f>
        <v>#N/A</v>
      </c>
      <c r="AF249" s="183"/>
      <c r="AG249" s="183"/>
      <c r="AH249" s="183"/>
      <c r="AI249" s="183"/>
      <c r="AJ249" s="183" t="e">
        <f>#N/A</f>
        <v>#N/A</v>
      </c>
      <c r="AK249" s="185"/>
      <c r="AL249" s="185"/>
      <c r="AM249" s="185"/>
      <c r="AN249" s="185"/>
      <c r="AO249" s="185" t="e">
        <f>#N/A</f>
        <v>#N/A</v>
      </c>
      <c r="AP249" s="159"/>
    </row>
    <row r="250" spans="1:42" ht="20.25">
      <c r="A250" s="158"/>
      <c r="B250" s="158"/>
      <c r="C250" s="158"/>
      <c r="D250" s="158"/>
      <c r="E250" s="158"/>
      <c r="F250" s="159"/>
      <c r="G250" s="182"/>
      <c r="H250" s="182"/>
      <c r="I250" s="182"/>
      <c r="J250" s="182"/>
      <c r="K250" s="182" t="e">
        <f>#N/A</f>
        <v>#N/A</v>
      </c>
      <c r="L250" s="183"/>
      <c r="M250" s="183"/>
      <c r="N250" s="183"/>
      <c r="O250" s="183"/>
      <c r="P250" s="183" t="e">
        <f>#N/A</f>
        <v>#N/A</v>
      </c>
      <c r="Q250" s="184"/>
      <c r="R250" s="184"/>
      <c r="S250" s="184"/>
      <c r="T250" s="184"/>
      <c r="U250" s="184" t="e">
        <f>#N/A</f>
        <v>#N/A</v>
      </c>
      <c r="V250" s="183"/>
      <c r="W250" s="183"/>
      <c r="X250" s="183"/>
      <c r="Y250" s="183"/>
      <c r="Z250" s="183" t="e">
        <f>#N/A</f>
        <v>#N/A</v>
      </c>
      <c r="AA250" s="185"/>
      <c r="AB250" s="185"/>
      <c r="AC250" s="185"/>
      <c r="AD250" s="185"/>
      <c r="AE250" s="185" t="e">
        <f>#N/A</f>
        <v>#N/A</v>
      </c>
      <c r="AF250" s="183"/>
      <c r="AG250" s="183"/>
      <c r="AH250" s="183"/>
      <c r="AI250" s="183"/>
      <c r="AJ250" s="183" t="e">
        <f>#N/A</f>
        <v>#N/A</v>
      </c>
      <c r="AK250" s="185"/>
      <c r="AL250" s="185"/>
      <c r="AM250" s="185"/>
      <c r="AN250" s="185"/>
      <c r="AO250" s="185" t="e">
        <f>#N/A</f>
        <v>#N/A</v>
      </c>
      <c r="AP250" s="159"/>
    </row>
    <row r="251" spans="1:42" ht="20.25">
      <c r="A251" s="158"/>
      <c r="B251" s="158"/>
      <c r="C251" s="158"/>
      <c r="D251" s="158"/>
      <c r="E251" s="158"/>
      <c r="F251" s="159"/>
      <c r="G251" s="182"/>
      <c r="H251" s="182"/>
      <c r="I251" s="182"/>
      <c r="J251" s="182"/>
      <c r="K251" s="182" t="e">
        <f>#N/A</f>
        <v>#N/A</v>
      </c>
      <c r="L251" s="183"/>
      <c r="M251" s="183"/>
      <c r="N251" s="183"/>
      <c r="O251" s="183"/>
      <c r="P251" s="183" t="e">
        <f>#N/A</f>
        <v>#N/A</v>
      </c>
      <c r="Q251" s="184"/>
      <c r="R251" s="184"/>
      <c r="S251" s="184"/>
      <c r="T251" s="184"/>
      <c r="U251" s="184" t="e">
        <f>#N/A</f>
        <v>#N/A</v>
      </c>
      <c r="V251" s="183"/>
      <c r="W251" s="183"/>
      <c r="X251" s="183"/>
      <c r="Y251" s="183"/>
      <c r="Z251" s="183" t="e">
        <f>#N/A</f>
        <v>#N/A</v>
      </c>
      <c r="AA251" s="185"/>
      <c r="AB251" s="185"/>
      <c r="AC251" s="185"/>
      <c r="AD251" s="185"/>
      <c r="AE251" s="185" t="e">
        <f>#N/A</f>
        <v>#N/A</v>
      </c>
      <c r="AF251" s="183"/>
      <c r="AG251" s="183"/>
      <c r="AH251" s="183"/>
      <c r="AI251" s="183"/>
      <c r="AJ251" s="183" t="e">
        <f>#N/A</f>
        <v>#N/A</v>
      </c>
      <c r="AK251" s="185"/>
      <c r="AL251" s="185"/>
      <c r="AM251" s="185"/>
      <c r="AN251" s="185"/>
      <c r="AO251" s="185" t="e">
        <f>#N/A</f>
        <v>#N/A</v>
      </c>
      <c r="AP251" s="159"/>
    </row>
    <row r="252" spans="1:42" ht="20.25">
      <c r="A252" s="158"/>
      <c r="B252" s="158"/>
      <c r="C252" s="158"/>
      <c r="D252" s="158"/>
      <c r="E252" s="158"/>
      <c r="F252" s="159"/>
      <c r="G252" s="182"/>
      <c r="H252" s="182"/>
      <c r="I252" s="182"/>
      <c r="J252" s="182"/>
      <c r="K252" s="182" t="e">
        <f>#N/A</f>
        <v>#N/A</v>
      </c>
      <c r="L252" s="183"/>
      <c r="M252" s="183"/>
      <c r="N252" s="183"/>
      <c r="O252" s="183"/>
      <c r="P252" s="183" t="e">
        <f>#N/A</f>
        <v>#N/A</v>
      </c>
      <c r="Q252" s="184"/>
      <c r="R252" s="184"/>
      <c r="S252" s="184"/>
      <c r="T252" s="184"/>
      <c r="U252" s="184" t="e">
        <f>#N/A</f>
        <v>#N/A</v>
      </c>
      <c r="V252" s="183"/>
      <c r="W252" s="183"/>
      <c r="X252" s="183"/>
      <c r="Y252" s="183"/>
      <c r="Z252" s="183" t="e">
        <f>#N/A</f>
        <v>#N/A</v>
      </c>
      <c r="AA252" s="185"/>
      <c r="AB252" s="185"/>
      <c r="AC252" s="185"/>
      <c r="AD252" s="185"/>
      <c r="AE252" s="185" t="e">
        <f>#N/A</f>
        <v>#N/A</v>
      </c>
      <c r="AF252" s="183"/>
      <c r="AG252" s="183"/>
      <c r="AH252" s="183"/>
      <c r="AI252" s="183"/>
      <c r="AJ252" s="183" t="e">
        <f>#N/A</f>
        <v>#N/A</v>
      </c>
      <c r="AK252" s="185"/>
      <c r="AL252" s="185"/>
      <c r="AM252" s="185"/>
      <c r="AN252" s="185"/>
      <c r="AO252" s="185" t="e">
        <f>#N/A</f>
        <v>#N/A</v>
      </c>
      <c r="AP252" s="159"/>
    </row>
    <row r="253" spans="1:42" ht="20.25">
      <c r="A253" s="158"/>
      <c r="B253" s="158"/>
      <c r="C253" s="158"/>
      <c r="D253" s="158"/>
      <c r="E253" s="158"/>
      <c r="F253" s="159"/>
      <c r="G253" s="182"/>
      <c r="H253" s="182"/>
      <c r="I253" s="182"/>
      <c r="J253" s="182"/>
      <c r="K253" s="182" t="e">
        <f>#N/A</f>
        <v>#N/A</v>
      </c>
      <c r="L253" s="183"/>
      <c r="M253" s="183"/>
      <c r="N253" s="183"/>
      <c r="O253" s="183"/>
      <c r="P253" s="183" t="e">
        <f>#N/A</f>
        <v>#N/A</v>
      </c>
      <c r="Q253" s="184"/>
      <c r="R253" s="184"/>
      <c r="S253" s="184"/>
      <c r="T253" s="184"/>
      <c r="U253" s="184" t="e">
        <f>#N/A</f>
        <v>#N/A</v>
      </c>
      <c r="V253" s="183"/>
      <c r="W253" s="183"/>
      <c r="X253" s="183"/>
      <c r="Y253" s="183"/>
      <c r="Z253" s="183" t="e">
        <f>#N/A</f>
        <v>#N/A</v>
      </c>
      <c r="AA253" s="185"/>
      <c r="AB253" s="185"/>
      <c r="AC253" s="185"/>
      <c r="AD253" s="185"/>
      <c r="AE253" s="185" t="e">
        <f>#N/A</f>
        <v>#N/A</v>
      </c>
      <c r="AF253" s="183"/>
      <c r="AG253" s="183"/>
      <c r="AH253" s="183"/>
      <c r="AI253" s="183"/>
      <c r="AJ253" s="183" t="e">
        <f>#N/A</f>
        <v>#N/A</v>
      </c>
      <c r="AK253" s="185"/>
      <c r="AL253" s="185"/>
      <c r="AM253" s="185"/>
      <c r="AN253" s="185"/>
      <c r="AO253" s="185" t="e">
        <f>#N/A</f>
        <v>#N/A</v>
      </c>
      <c r="AP253" s="159"/>
    </row>
    <row r="254" spans="1:42" ht="20.25">
      <c r="A254" s="158"/>
      <c r="B254" s="158"/>
      <c r="C254" s="158"/>
      <c r="D254" s="158"/>
      <c r="E254" s="158"/>
      <c r="F254" s="159"/>
      <c r="G254" s="182"/>
      <c r="H254" s="182"/>
      <c r="I254" s="182"/>
      <c r="J254" s="182"/>
      <c r="K254" s="182" t="e">
        <f>#N/A</f>
        <v>#N/A</v>
      </c>
      <c r="L254" s="183"/>
      <c r="M254" s="183"/>
      <c r="N254" s="183"/>
      <c r="O254" s="183"/>
      <c r="P254" s="183" t="e">
        <f>#N/A</f>
        <v>#N/A</v>
      </c>
      <c r="Q254" s="184"/>
      <c r="R254" s="184"/>
      <c r="S254" s="184"/>
      <c r="T254" s="184"/>
      <c r="U254" s="184" t="e">
        <f>#N/A</f>
        <v>#N/A</v>
      </c>
      <c r="V254" s="183"/>
      <c r="W254" s="183"/>
      <c r="X254" s="183"/>
      <c r="Y254" s="183"/>
      <c r="Z254" s="183" t="e">
        <f>#N/A</f>
        <v>#N/A</v>
      </c>
      <c r="AA254" s="185"/>
      <c r="AB254" s="185"/>
      <c r="AC254" s="185"/>
      <c r="AD254" s="185"/>
      <c r="AE254" s="185" t="e">
        <f>#N/A</f>
        <v>#N/A</v>
      </c>
      <c r="AF254" s="183"/>
      <c r="AG254" s="183"/>
      <c r="AH254" s="183"/>
      <c r="AI254" s="183"/>
      <c r="AJ254" s="183" t="e">
        <f>#N/A</f>
        <v>#N/A</v>
      </c>
      <c r="AK254" s="185"/>
      <c r="AL254" s="185"/>
      <c r="AM254" s="185"/>
      <c r="AN254" s="185"/>
      <c r="AO254" s="185" t="e">
        <f>#N/A</f>
        <v>#N/A</v>
      </c>
      <c r="AP254" s="159"/>
    </row>
    <row r="255" spans="1:42" ht="20.25">
      <c r="A255" s="158"/>
      <c r="B255" s="158"/>
      <c r="C255" s="158"/>
      <c r="D255" s="158"/>
      <c r="E255" s="158"/>
      <c r="F255" s="159"/>
      <c r="G255" s="182"/>
      <c r="H255" s="182"/>
      <c r="I255" s="182"/>
      <c r="J255" s="182"/>
      <c r="K255" s="182" t="e">
        <f>#N/A</f>
        <v>#N/A</v>
      </c>
      <c r="L255" s="183"/>
      <c r="M255" s="183"/>
      <c r="N255" s="183"/>
      <c r="O255" s="183"/>
      <c r="P255" s="183" t="e">
        <f>#N/A</f>
        <v>#N/A</v>
      </c>
      <c r="Q255" s="184"/>
      <c r="R255" s="184"/>
      <c r="S255" s="184"/>
      <c r="T255" s="184"/>
      <c r="U255" s="184" t="e">
        <f>#N/A</f>
        <v>#N/A</v>
      </c>
      <c r="V255" s="183"/>
      <c r="W255" s="183"/>
      <c r="X255" s="183"/>
      <c r="Y255" s="183"/>
      <c r="Z255" s="183" t="e">
        <f>#N/A</f>
        <v>#N/A</v>
      </c>
      <c r="AA255" s="185"/>
      <c r="AB255" s="185"/>
      <c r="AC255" s="185"/>
      <c r="AD255" s="185"/>
      <c r="AE255" s="185" t="e">
        <f>#N/A</f>
        <v>#N/A</v>
      </c>
      <c r="AF255" s="183"/>
      <c r="AG255" s="183"/>
      <c r="AH255" s="183"/>
      <c r="AI255" s="183"/>
      <c r="AJ255" s="183" t="e">
        <f>#N/A</f>
        <v>#N/A</v>
      </c>
      <c r="AK255" s="185"/>
      <c r="AL255" s="185"/>
      <c r="AM255" s="185"/>
      <c r="AN255" s="185"/>
      <c r="AO255" s="185" t="e">
        <f>#N/A</f>
        <v>#N/A</v>
      </c>
      <c r="AP255" s="159"/>
    </row>
    <row r="256" spans="1:42" ht="20.25">
      <c r="A256" s="158"/>
      <c r="B256" s="158"/>
      <c r="C256" s="158"/>
      <c r="D256" s="158"/>
      <c r="E256" s="158"/>
      <c r="F256" s="159"/>
      <c r="G256" s="182"/>
      <c r="H256" s="182"/>
      <c r="I256" s="182"/>
      <c r="J256" s="182"/>
      <c r="K256" s="182" t="e">
        <f>#N/A</f>
        <v>#N/A</v>
      </c>
      <c r="L256" s="183"/>
      <c r="M256" s="183"/>
      <c r="N256" s="183"/>
      <c r="O256" s="183"/>
      <c r="P256" s="183" t="e">
        <f>#N/A</f>
        <v>#N/A</v>
      </c>
      <c r="Q256" s="184"/>
      <c r="R256" s="184"/>
      <c r="S256" s="184"/>
      <c r="T256" s="184"/>
      <c r="U256" s="184" t="e">
        <f>#N/A</f>
        <v>#N/A</v>
      </c>
      <c r="V256" s="183"/>
      <c r="W256" s="183"/>
      <c r="X256" s="183"/>
      <c r="Y256" s="183"/>
      <c r="Z256" s="183" t="e">
        <f>#N/A</f>
        <v>#N/A</v>
      </c>
      <c r="AA256" s="185"/>
      <c r="AB256" s="185"/>
      <c r="AC256" s="185"/>
      <c r="AD256" s="185"/>
      <c r="AE256" s="185" t="e">
        <f>#N/A</f>
        <v>#N/A</v>
      </c>
      <c r="AF256" s="183"/>
      <c r="AG256" s="183"/>
      <c r="AH256" s="183"/>
      <c r="AI256" s="183"/>
      <c r="AJ256" s="183" t="e">
        <f>#N/A</f>
        <v>#N/A</v>
      </c>
      <c r="AK256" s="185"/>
      <c r="AL256" s="185"/>
      <c r="AM256" s="185"/>
      <c r="AN256" s="185"/>
      <c r="AO256" s="185" t="e">
        <f>#N/A</f>
        <v>#N/A</v>
      </c>
      <c r="AP256" s="159"/>
    </row>
    <row r="257" spans="1:42" ht="20.25">
      <c r="A257" s="158"/>
      <c r="B257" s="158"/>
      <c r="C257" s="158"/>
      <c r="D257" s="158"/>
      <c r="E257" s="158"/>
      <c r="F257" s="159"/>
      <c r="G257" s="182"/>
      <c r="H257" s="182"/>
      <c r="I257" s="182"/>
      <c r="J257" s="182"/>
      <c r="K257" s="182" t="e">
        <f>#N/A</f>
        <v>#N/A</v>
      </c>
      <c r="L257" s="183"/>
      <c r="M257" s="183"/>
      <c r="N257" s="183"/>
      <c r="O257" s="183"/>
      <c r="P257" s="183" t="e">
        <f>#N/A</f>
        <v>#N/A</v>
      </c>
      <c r="Q257" s="184"/>
      <c r="R257" s="184"/>
      <c r="S257" s="184"/>
      <c r="T257" s="184"/>
      <c r="U257" s="184" t="e">
        <f>#N/A</f>
        <v>#N/A</v>
      </c>
      <c r="V257" s="183"/>
      <c r="W257" s="183"/>
      <c r="X257" s="183"/>
      <c r="Y257" s="183"/>
      <c r="Z257" s="183" t="e">
        <f>#N/A</f>
        <v>#N/A</v>
      </c>
      <c r="AA257" s="185"/>
      <c r="AB257" s="185"/>
      <c r="AC257" s="185"/>
      <c r="AD257" s="185"/>
      <c r="AE257" s="185" t="e">
        <f>#N/A</f>
        <v>#N/A</v>
      </c>
      <c r="AF257" s="183"/>
      <c r="AG257" s="183"/>
      <c r="AH257" s="183"/>
      <c r="AI257" s="183"/>
      <c r="AJ257" s="183" t="e">
        <f>#N/A</f>
        <v>#N/A</v>
      </c>
      <c r="AK257" s="185"/>
      <c r="AL257" s="185"/>
      <c r="AM257" s="185"/>
      <c r="AN257" s="185"/>
      <c r="AO257" s="185" t="e">
        <f>#N/A</f>
        <v>#N/A</v>
      </c>
      <c r="AP257" s="159"/>
    </row>
    <row r="258" spans="1:42" ht="20.25">
      <c r="A258" s="158"/>
      <c r="B258" s="158"/>
      <c r="C258" s="158"/>
      <c r="D258" s="158"/>
      <c r="E258" s="158"/>
      <c r="F258" s="159"/>
      <c r="G258" s="182"/>
      <c r="H258" s="182"/>
      <c r="I258" s="182"/>
      <c r="J258" s="182"/>
      <c r="K258" s="182" t="e">
        <f>#N/A</f>
        <v>#N/A</v>
      </c>
      <c r="L258" s="183"/>
      <c r="M258" s="183"/>
      <c r="N258" s="183"/>
      <c r="O258" s="183"/>
      <c r="P258" s="183" t="e">
        <f>#N/A</f>
        <v>#N/A</v>
      </c>
      <c r="Q258" s="199"/>
      <c r="R258" s="199"/>
      <c r="S258" s="184"/>
      <c r="T258" s="184"/>
      <c r="U258" s="184" t="e">
        <f>#N/A</f>
        <v>#N/A</v>
      </c>
      <c r="V258" s="183"/>
      <c r="W258" s="183"/>
      <c r="X258" s="183"/>
      <c r="Y258" s="183"/>
      <c r="Z258" s="183" t="e">
        <f>#N/A</f>
        <v>#N/A</v>
      </c>
      <c r="AA258" s="185"/>
      <c r="AB258" s="185"/>
      <c r="AC258" s="185"/>
      <c r="AD258" s="185"/>
      <c r="AE258" s="185" t="e">
        <f>#N/A</f>
        <v>#N/A</v>
      </c>
      <c r="AF258" s="183"/>
      <c r="AG258" s="183"/>
      <c r="AH258" s="183"/>
      <c r="AI258" s="183"/>
      <c r="AJ258" s="183" t="e">
        <f>#N/A</f>
        <v>#N/A</v>
      </c>
      <c r="AK258" s="185"/>
      <c r="AL258" s="185"/>
      <c r="AM258" s="185"/>
      <c r="AN258" s="185"/>
      <c r="AO258" s="185" t="e">
        <f>#N/A</f>
        <v>#N/A</v>
      </c>
      <c r="AP258" s="159"/>
    </row>
    <row r="259" spans="1:42" ht="20.25">
      <c r="A259" s="158"/>
      <c r="B259" s="158"/>
      <c r="C259" s="158"/>
      <c r="D259" s="158"/>
      <c r="E259" s="158"/>
      <c r="F259" s="159"/>
      <c r="G259" s="182"/>
      <c r="H259" s="182"/>
      <c r="I259" s="182"/>
      <c r="J259" s="182"/>
      <c r="K259" s="182" t="e">
        <f>#N/A</f>
        <v>#N/A</v>
      </c>
      <c r="L259" s="183"/>
      <c r="M259" s="183"/>
      <c r="N259" s="183"/>
      <c r="O259" s="183"/>
      <c r="P259" s="183" t="e">
        <f>#N/A</f>
        <v>#N/A</v>
      </c>
      <c r="Q259" s="199"/>
      <c r="R259" s="199"/>
      <c r="S259" s="184"/>
      <c r="T259" s="184"/>
      <c r="U259" s="184" t="e">
        <f>#N/A</f>
        <v>#N/A</v>
      </c>
      <c r="V259" s="183"/>
      <c r="W259" s="183"/>
      <c r="X259" s="183"/>
      <c r="Y259" s="183"/>
      <c r="Z259" s="183" t="e">
        <f>#N/A</f>
        <v>#N/A</v>
      </c>
      <c r="AA259" s="185"/>
      <c r="AB259" s="185"/>
      <c r="AC259" s="185"/>
      <c r="AD259" s="185"/>
      <c r="AE259" s="185" t="e">
        <f>#N/A</f>
        <v>#N/A</v>
      </c>
      <c r="AF259" s="183"/>
      <c r="AG259" s="183"/>
      <c r="AH259" s="183"/>
      <c r="AI259" s="183"/>
      <c r="AJ259" s="183" t="e">
        <f>#N/A</f>
        <v>#N/A</v>
      </c>
      <c r="AK259" s="185"/>
      <c r="AL259" s="185"/>
      <c r="AM259" s="185"/>
      <c r="AN259" s="185"/>
      <c r="AO259" s="185" t="e">
        <f>#N/A</f>
        <v>#N/A</v>
      </c>
      <c r="AP259" s="159"/>
    </row>
    <row r="260" spans="1:42" ht="20.25">
      <c r="A260" s="158"/>
      <c r="B260" s="158"/>
      <c r="C260" s="158"/>
      <c r="D260" s="158"/>
      <c r="E260" s="158"/>
      <c r="F260" s="159"/>
      <c r="G260" s="182"/>
      <c r="H260" s="182"/>
      <c r="I260" s="182"/>
      <c r="J260" s="182"/>
      <c r="K260" s="182" t="e">
        <f>#N/A</f>
        <v>#N/A</v>
      </c>
      <c r="L260" s="200"/>
      <c r="M260" s="200"/>
      <c r="N260" s="200"/>
      <c r="O260" s="200"/>
      <c r="P260" s="183" t="e">
        <f>#N/A</f>
        <v>#N/A</v>
      </c>
      <c r="Q260" s="199"/>
      <c r="R260" s="199"/>
      <c r="S260" s="184"/>
      <c r="T260" s="184"/>
      <c r="U260" s="184" t="e">
        <f>#N/A</f>
        <v>#N/A</v>
      </c>
      <c r="V260" s="183"/>
      <c r="W260" s="183"/>
      <c r="X260" s="183"/>
      <c r="Y260" s="183"/>
      <c r="Z260" s="183" t="e">
        <f>#N/A</f>
        <v>#N/A</v>
      </c>
      <c r="AA260" s="185"/>
      <c r="AB260" s="185"/>
      <c r="AC260" s="185"/>
      <c r="AD260" s="185"/>
      <c r="AE260" s="185" t="e">
        <f>#N/A</f>
        <v>#N/A</v>
      </c>
      <c r="AF260" s="183"/>
      <c r="AG260" s="183"/>
      <c r="AH260" s="183"/>
      <c r="AI260" s="183"/>
      <c r="AJ260" s="183" t="e">
        <f>#N/A</f>
        <v>#N/A</v>
      </c>
      <c r="AK260" s="185"/>
      <c r="AL260" s="185"/>
      <c r="AM260" s="185"/>
      <c r="AN260" s="185"/>
      <c r="AO260" s="185" t="e">
        <f>#N/A</f>
        <v>#N/A</v>
      </c>
      <c r="AP260" s="159"/>
    </row>
    <row r="261" spans="1:42" ht="20.25">
      <c r="A261" s="158"/>
      <c r="B261" s="158"/>
      <c r="C261" s="158"/>
      <c r="D261" s="158"/>
      <c r="E261" s="158"/>
      <c r="F261" s="159"/>
      <c r="G261" s="182"/>
      <c r="H261" s="182"/>
      <c r="I261" s="182"/>
      <c r="J261" s="182"/>
      <c r="K261" s="182" t="e">
        <f>#N/A</f>
        <v>#N/A</v>
      </c>
      <c r="L261" s="200"/>
      <c r="M261" s="200"/>
      <c r="N261" s="200"/>
      <c r="O261" s="200"/>
      <c r="P261" s="183" t="e">
        <f>#N/A</f>
        <v>#N/A</v>
      </c>
      <c r="Q261" s="199"/>
      <c r="R261" s="199"/>
      <c r="S261" s="184"/>
      <c r="T261" s="184"/>
      <c r="U261" s="184" t="e">
        <f>#N/A</f>
        <v>#N/A</v>
      </c>
      <c r="V261" s="183"/>
      <c r="W261" s="183"/>
      <c r="X261" s="183"/>
      <c r="Y261" s="183"/>
      <c r="Z261" s="183" t="e">
        <f>#N/A</f>
        <v>#N/A</v>
      </c>
      <c r="AA261" s="185"/>
      <c r="AB261" s="185"/>
      <c r="AC261" s="185"/>
      <c r="AD261" s="185"/>
      <c r="AE261" s="185" t="e">
        <f>#N/A</f>
        <v>#N/A</v>
      </c>
      <c r="AF261" s="183"/>
      <c r="AG261" s="183"/>
      <c r="AH261" s="183"/>
      <c r="AI261" s="183"/>
      <c r="AJ261" s="183" t="e">
        <f>#N/A</f>
        <v>#N/A</v>
      </c>
      <c r="AK261" s="185"/>
      <c r="AL261" s="185"/>
      <c r="AM261" s="185"/>
      <c r="AN261" s="185"/>
      <c r="AO261" s="185" t="e">
        <f>#N/A</f>
        <v>#N/A</v>
      </c>
      <c r="AP261" s="159"/>
    </row>
    <row r="262" spans="1:42" ht="20.25">
      <c r="A262" s="158"/>
      <c r="B262" s="158"/>
      <c r="C262" s="158"/>
      <c r="D262" s="158"/>
      <c r="E262" s="158"/>
      <c r="F262" s="159"/>
      <c r="G262" s="182"/>
      <c r="H262" s="182"/>
      <c r="I262" s="182"/>
      <c r="J262" s="182"/>
      <c r="K262" s="182"/>
      <c r="L262" s="200"/>
      <c r="M262" s="200"/>
      <c r="N262" s="200"/>
      <c r="O262" s="200"/>
      <c r="P262" s="183" t="e">
        <f>#N/A</f>
        <v>#N/A</v>
      </c>
      <c r="Q262" s="199"/>
      <c r="R262" s="199"/>
      <c r="S262" s="184"/>
      <c r="T262" s="184"/>
      <c r="U262" s="184"/>
      <c r="V262" s="183"/>
      <c r="W262" s="183"/>
      <c r="X262" s="183"/>
      <c r="Y262" s="183"/>
      <c r="Z262" s="183"/>
      <c r="AA262" s="185"/>
      <c r="AB262" s="185"/>
      <c r="AC262" s="185"/>
      <c r="AD262" s="185"/>
      <c r="AE262" s="185"/>
      <c r="AF262" s="183"/>
      <c r="AG262" s="183"/>
      <c r="AH262" s="183"/>
      <c r="AI262" s="183"/>
      <c r="AJ262" s="183"/>
      <c r="AK262" s="185"/>
      <c r="AL262" s="185"/>
      <c r="AM262" s="185"/>
      <c r="AN262" s="185"/>
      <c r="AO262" s="185"/>
      <c r="AP262" s="159"/>
    </row>
    <row r="263" spans="1:42" ht="20.25">
      <c r="A263" s="158"/>
      <c r="B263" s="158"/>
      <c r="C263" s="158"/>
      <c r="D263" s="158"/>
      <c r="E263" s="158"/>
      <c r="F263" s="159"/>
      <c r="G263" s="182"/>
      <c r="H263" s="182"/>
      <c r="I263" s="182"/>
      <c r="J263" s="182"/>
      <c r="K263" s="182"/>
      <c r="L263" s="200"/>
      <c r="M263" s="200"/>
      <c r="N263" s="200"/>
      <c r="O263" s="200"/>
      <c r="P263" s="183" t="e">
        <f>#N/A</f>
        <v>#N/A</v>
      </c>
      <c r="Q263" s="199"/>
      <c r="R263" s="199"/>
      <c r="S263" s="184"/>
      <c r="T263" s="184"/>
      <c r="U263" s="184"/>
      <c r="V263" s="183"/>
      <c r="W263" s="183"/>
      <c r="X263" s="183"/>
      <c r="Y263" s="183"/>
      <c r="Z263" s="183"/>
      <c r="AA263" s="185"/>
      <c r="AB263" s="185"/>
      <c r="AC263" s="185"/>
      <c r="AD263" s="185"/>
      <c r="AE263" s="185"/>
      <c r="AF263" s="183"/>
      <c r="AG263" s="183"/>
      <c r="AH263" s="183"/>
      <c r="AI263" s="183"/>
      <c r="AJ263" s="183"/>
      <c r="AK263" s="185"/>
      <c r="AL263" s="185"/>
      <c r="AM263" s="185"/>
      <c r="AN263" s="185"/>
      <c r="AO263" s="185"/>
      <c r="AP263" s="159"/>
    </row>
    <row r="264" spans="1:42" ht="20.25">
      <c r="A264" s="158"/>
      <c r="B264" s="158"/>
      <c r="C264" s="158"/>
      <c r="D264" s="158"/>
      <c r="E264" s="158"/>
      <c r="F264" s="159"/>
      <c r="G264" s="182"/>
      <c r="H264" s="182"/>
      <c r="I264" s="182"/>
      <c r="J264" s="182"/>
      <c r="K264" s="182"/>
      <c r="L264" s="200"/>
      <c r="M264" s="200"/>
      <c r="N264" s="200"/>
      <c r="O264" s="200"/>
      <c r="P264" s="183">
        <v>21</v>
      </c>
      <c r="Q264" s="199"/>
      <c r="R264" s="199"/>
      <c r="S264" s="184"/>
      <c r="T264" s="184"/>
      <c r="U264" s="184"/>
      <c r="V264" s="183"/>
      <c r="W264" s="183"/>
      <c r="X264" s="183"/>
      <c r="Y264" s="183"/>
      <c r="Z264" s="183"/>
      <c r="AA264" s="185"/>
      <c r="AB264" s="185"/>
      <c r="AC264" s="185"/>
      <c r="AD264" s="185"/>
      <c r="AE264" s="185"/>
      <c r="AF264" s="183"/>
      <c r="AG264" s="183"/>
      <c r="AH264" s="183"/>
      <c r="AI264" s="183"/>
      <c r="AJ264" s="183"/>
      <c r="AK264" s="185"/>
      <c r="AL264" s="185"/>
      <c r="AM264" s="185"/>
      <c r="AN264" s="185"/>
      <c r="AO264" s="185"/>
      <c r="AP264" s="159"/>
    </row>
    <row r="265" spans="1:42" ht="20.25">
      <c r="A265" s="158"/>
      <c r="B265" s="158"/>
      <c r="C265" s="158"/>
      <c r="D265" s="158"/>
      <c r="E265" s="158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</row>
    <row r="266" spans="1:42" ht="20.25">
      <c r="A266" s="158"/>
      <c r="B266" s="158"/>
      <c r="C266" s="158"/>
      <c r="D266" s="158"/>
      <c r="E266" s="158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</row>
    <row r="267" spans="1:42" ht="20.25">
      <c r="A267" s="175" t="s">
        <v>512</v>
      </c>
      <c r="B267" s="158"/>
      <c r="C267" s="158"/>
      <c r="D267" s="158"/>
      <c r="E267" s="158"/>
      <c r="F267" s="159"/>
      <c r="G267" s="265" t="s">
        <v>484</v>
      </c>
      <c r="H267" s="265"/>
      <c r="I267" s="265"/>
      <c r="J267" s="265"/>
      <c r="K267" s="265"/>
      <c r="L267" s="266" t="s">
        <v>485</v>
      </c>
      <c r="M267" s="266"/>
      <c r="N267" s="266"/>
      <c r="O267" s="266"/>
      <c r="P267" s="266"/>
      <c r="Q267" s="267" t="s">
        <v>486</v>
      </c>
      <c r="R267" s="268"/>
      <c r="S267" s="268"/>
      <c r="T267" s="268"/>
      <c r="U267" s="269"/>
      <c r="V267" s="266" t="s">
        <v>487</v>
      </c>
      <c r="W267" s="266"/>
      <c r="X267" s="266"/>
      <c r="Y267" s="266"/>
      <c r="Z267" s="266"/>
      <c r="AA267" s="270" t="s">
        <v>488</v>
      </c>
      <c r="AB267" s="270"/>
      <c r="AC267" s="270"/>
      <c r="AD267" s="270"/>
      <c r="AE267" s="270"/>
      <c r="AF267" s="271" t="s">
        <v>489</v>
      </c>
      <c r="AG267" s="271"/>
      <c r="AH267" s="271"/>
      <c r="AI267" s="271"/>
      <c r="AJ267" s="271"/>
      <c r="AK267" s="263" t="s">
        <v>490</v>
      </c>
      <c r="AL267" s="263"/>
      <c r="AM267" s="263"/>
      <c r="AN267" s="263"/>
      <c r="AO267" s="263"/>
      <c r="AP267" s="159"/>
    </row>
    <row r="268" spans="1:42" ht="20.25">
      <c r="A268" s="158" t="s">
        <v>491</v>
      </c>
      <c r="B268" s="158" t="s">
        <v>492</v>
      </c>
      <c r="C268" s="158" t="s">
        <v>27</v>
      </c>
      <c r="D268" s="158"/>
      <c r="E268" s="158"/>
      <c r="F268" s="159"/>
      <c r="G268" s="176" t="s">
        <v>491</v>
      </c>
      <c r="H268" s="176" t="s">
        <v>493</v>
      </c>
      <c r="I268" s="176" t="s">
        <v>492</v>
      </c>
      <c r="J268" s="176" t="s">
        <v>494</v>
      </c>
      <c r="K268" s="176" t="s">
        <v>27</v>
      </c>
      <c r="L268" s="177" t="s">
        <v>491</v>
      </c>
      <c r="M268" s="176" t="s">
        <v>493</v>
      </c>
      <c r="N268" s="177" t="s">
        <v>492</v>
      </c>
      <c r="O268" s="176" t="s">
        <v>494</v>
      </c>
      <c r="P268" s="177" t="s">
        <v>27</v>
      </c>
      <c r="Q268" s="178" t="s">
        <v>491</v>
      </c>
      <c r="R268" s="176" t="s">
        <v>493</v>
      </c>
      <c r="S268" s="178" t="s">
        <v>492</v>
      </c>
      <c r="T268" s="176" t="s">
        <v>494</v>
      </c>
      <c r="U268" s="178" t="s">
        <v>27</v>
      </c>
      <c r="V268" s="177" t="s">
        <v>491</v>
      </c>
      <c r="W268" s="176" t="s">
        <v>493</v>
      </c>
      <c r="X268" s="177" t="s">
        <v>492</v>
      </c>
      <c r="Y268" s="176" t="s">
        <v>494</v>
      </c>
      <c r="Z268" s="177" t="s">
        <v>27</v>
      </c>
      <c r="AA268" s="179" t="s">
        <v>491</v>
      </c>
      <c r="AB268" s="176" t="s">
        <v>493</v>
      </c>
      <c r="AC268" s="179" t="s">
        <v>492</v>
      </c>
      <c r="AD268" s="176" t="s">
        <v>494</v>
      </c>
      <c r="AE268" s="179" t="s">
        <v>27</v>
      </c>
      <c r="AF268" s="180" t="s">
        <v>491</v>
      </c>
      <c r="AG268" s="176" t="s">
        <v>493</v>
      </c>
      <c r="AH268" s="180" t="s">
        <v>492</v>
      </c>
      <c r="AI268" s="176" t="s">
        <v>494</v>
      </c>
      <c r="AJ268" s="180" t="s">
        <v>27</v>
      </c>
      <c r="AK268" s="181" t="s">
        <v>491</v>
      </c>
      <c r="AL268" s="176" t="s">
        <v>493</v>
      </c>
      <c r="AM268" s="181" t="s">
        <v>492</v>
      </c>
      <c r="AN268" s="176" t="s">
        <v>494</v>
      </c>
      <c r="AO268" s="181" t="s">
        <v>27</v>
      </c>
      <c r="AP268" s="159"/>
    </row>
    <row r="269" spans="1:42" ht="20.25">
      <c r="A269" s="158" t="e">
        <f>G269</f>
        <v>#N/A</v>
      </c>
      <c r="B269" s="158" t="e">
        <f>I269</f>
        <v>#N/A</v>
      </c>
      <c r="C269" s="158" t="e">
        <f>#N/A</f>
        <v>#N/A</v>
      </c>
      <c r="D269" s="158" t="s">
        <v>495</v>
      </c>
      <c r="E269" s="158" t="e">
        <f>SUM(G269,L269,Q269,V269,AA269,AF269,AK269)</f>
        <v>#N/A</v>
      </c>
      <c r="F269" s="159"/>
      <c r="G269" s="176" t="e">
        <f>#N/A</f>
        <v>#N/A</v>
      </c>
      <c r="H269" s="176">
        <f>SUM(H270:H292)</f>
        <v>0</v>
      </c>
      <c r="I269" s="176" t="e">
        <f>#N/A</f>
        <v>#N/A</v>
      </c>
      <c r="J269" s="176">
        <f>SUM(J270:J292)</f>
        <v>0</v>
      </c>
      <c r="K269" s="176" t="e">
        <f>#N/A</f>
        <v>#N/A</v>
      </c>
      <c r="L269" s="177" t="e">
        <f>#N/A</f>
        <v>#N/A</v>
      </c>
      <c r="M269" s="176">
        <f>SUM(M270:M292)</f>
        <v>0</v>
      </c>
      <c r="N269" s="177" t="e">
        <f>#N/A</f>
        <v>#N/A</v>
      </c>
      <c r="O269" s="176">
        <f>SUM(O270:O292)</f>
        <v>0</v>
      </c>
      <c r="P269" s="177" t="e">
        <f>#N/A</f>
        <v>#N/A</v>
      </c>
      <c r="Q269" s="178" t="e">
        <f>#N/A</f>
        <v>#N/A</v>
      </c>
      <c r="R269" s="176">
        <f>SUM(R270:R292)</f>
        <v>0</v>
      </c>
      <c r="S269" s="178" t="e">
        <f>#N/A</f>
        <v>#N/A</v>
      </c>
      <c r="T269" s="176">
        <f>SUM(T270:T292)</f>
        <v>0</v>
      </c>
      <c r="U269" s="178" t="e">
        <f>#N/A</f>
        <v>#N/A</v>
      </c>
      <c r="V269" s="177" t="e">
        <f>#N/A</f>
        <v>#N/A</v>
      </c>
      <c r="W269" s="176">
        <f>SUM(W270:W292)</f>
        <v>0</v>
      </c>
      <c r="X269" s="177" t="e">
        <f>#N/A</f>
        <v>#N/A</v>
      </c>
      <c r="Y269" s="176">
        <f>SUM(Y270:Y292)</f>
        <v>0</v>
      </c>
      <c r="Z269" s="177" t="e">
        <f>#N/A</f>
        <v>#N/A</v>
      </c>
      <c r="AA269" s="179" t="e">
        <f>#N/A</f>
        <v>#N/A</v>
      </c>
      <c r="AB269" s="176">
        <f>SUM(AB270:AB292)</f>
        <v>0</v>
      </c>
      <c r="AC269" s="179" t="e">
        <f>#N/A</f>
        <v>#N/A</v>
      </c>
      <c r="AD269" s="176">
        <f>SUM(AD270:AD292)</f>
        <v>0</v>
      </c>
      <c r="AE269" s="179" t="e">
        <f>#N/A</f>
        <v>#N/A</v>
      </c>
      <c r="AF269" s="180" t="e">
        <f>#N/A</f>
        <v>#N/A</v>
      </c>
      <c r="AG269" s="176">
        <f>SUM(AG270:AG292)</f>
        <v>0</v>
      </c>
      <c r="AH269" s="180" t="e">
        <f>#N/A</f>
        <v>#N/A</v>
      </c>
      <c r="AI269" s="176">
        <f>SUM(AI270:AI292)</f>
        <v>0</v>
      </c>
      <c r="AJ269" s="180" t="e">
        <f>#N/A</f>
        <v>#N/A</v>
      </c>
      <c r="AK269" s="181" t="e">
        <f>#N/A</f>
        <v>#N/A</v>
      </c>
      <c r="AL269" s="176">
        <f>SUM(AL270:AL292)</f>
        <v>0</v>
      </c>
      <c r="AM269" s="181" t="e">
        <f>#N/A</f>
        <v>#N/A</v>
      </c>
      <c r="AN269" s="176">
        <f>SUM(AN270:AN292)</f>
        <v>0</v>
      </c>
      <c r="AO269" s="181" t="e">
        <f>#N/A</f>
        <v>#N/A</v>
      </c>
      <c r="AP269" s="159"/>
    </row>
    <row r="270" spans="1:42" ht="20.25">
      <c r="A270" s="158" t="e">
        <f>L269</f>
        <v>#N/A</v>
      </c>
      <c r="B270" s="158" t="e">
        <f>N269</f>
        <v>#N/A</v>
      </c>
      <c r="C270" s="158" t="e">
        <f>#N/A</f>
        <v>#N/A</v>
      </c>
      <c r="D270" s="158" t="s">
        <v>496</v>
      </c>
      <c r="E270" s="158" t="e">
        <f>SUM(I269,N269,S269,X269,AC269,AH269,AM269)</f>
        <v>#N/A</v>
      </c>
      <c r="F270" s="159"/>
      <c r="G270" s="182"/>
      <c r="H270" s="182"/>
      <c r="I270" s="182"/>
      <c r="J270" s="182"/>
      <c r="K270" s="182">
        <f>SUM(G270:J270)</f>
        <v>0</v>
      </c>
      <c r="L270" s="200"/>
      <c r="M270" s="200"/>
      <c r="N270" s="200"/>
      <c r="O270" s="200"/>
      <c r="P270" s="183">
        <f>SUM(L270:O270)</f>
        <v>0</v>
      </c>
      <c r="Q270" s="199"/>
      <c r="R270" s="199"/>
      <c r="S270" s="184"/>
      <c r="T270" s="184"/>
      <c r="U270" s="184">
        <f>SUM(Q270:T270)</f>
        <v>0</v>
      </c>
      <c r="V270" s="183"/>
      <c r="W270" s="183"/>
      <c r="X270" s="183"/>
      <c r="Y270" s="183"/>
      <c r="Z270" s="183">
        <f>SUM(V270:Y270)</f>
        <v>0</v>
      </c>
      <c r="AA270" s="185"/>
      <c r="AB270" s="185"/>
      <c r="AC270" s="185"/>
      <c r="AD270" s="185"/>
      <c r="AE270" s="185">
        <f>SUM(AA270:AD270)</f>
        <v>0</v>
      </c>
      <c r="AF270" s="183"/>
      <c r="AG270" s="183"/>
      <c r="AH270" s="183"/>
      <c r="AI270" s="183"/>
      <c r="AJ270" s="183">
        <f>SUM(AF270:AI270)</f>
        <v>0</v>
      </c>
      <c r="AK270" s="185"/>
      <c r="AL270" s="185"/>
      <c r="AM270" s="185"/>
      <c r="AN270" s="185"/>
      <c r="AO270" s="185">
        <f>SUM(AK270:AN270)</f>
        <v>0</v>
      </c>
      <c r="AP270" s="159"/>
    </row>
    <row r="271" spans="1:42" ht="20.25">
      <c r="A271" s="158" t="e">
        <f>Q269</f>
        <v>#N/A</v>
      </c>
      <c r="B271" s="158" t="e">
        <f>S269</f>
        <v>#N/A</v>
      </c>
      <c r="C271" s="158" t="e">
        <f>#N/A</f>
        <v>#N/A</v>
      </c>
      <c r="D271" s="158" t="s">
        <v>497</v>
      </c>
      <c r="E271" s="158">
        <f>J269+O269+T269+Y269+AD269+AI269+AN269</f>
        <v>0</v>
      </c>
      <c r="F271" s="159"/>
      <c r="G271" s="182"/>
      <c r="H271" s="182"/>
      <c r="I271" s="182"/>
      <c r="J271" s="182"/>
      <c r="K271" s="182" t="e">
        <f>#N/A</f>
        <v>#N/A</v>
      </c>
      <c r="L271" s="200"/>
      <c r="M271" s="200"/>
      <c r="N271" s="200"/>
      <c r="O271" s="200"/>
      <c r="P271" s="183" t="e">
        <f>#N/A</f>
        <v>#N/A</v>
      </c>
      <c r="Q271" s="199"/>
      <c r="R271" s="199"/>
      <c r="S271" s="184"/>
      <c r="T271" s="184"/>
      <c r="U271" s="184" t="e">
        <f>#N/A</f>
        <v>#N/A</v>
      </c>
      <c r="V271" s="183"/>
      <c r="W271" s="183"/>
      <c r="X271" s="183"/>
      <c r="Y271" s="183"/>
      <c r="Z271" s="183" t="e">
        <f>#N/A</f>
        <v>#N/A</v>
      </c>
      <c r="AA271" s="185"/>
      <c r="AB271" s="185"/>
      <c r="AC271" s="185"/>
      <c r="AD271" s="185"/>
      <c r="AE271" s="185" t="e">
        <f>#N/A</f>
        <v>#N/A</v>
      </c>
      <c r="AF271" s="183"/>
      <c r="AG271" s="183"/>
      <c r="AH271" s="183"/>
      <c r="AI271" s="183"/>
      <c r="AJ271" s="183" t="e">
        <f>#N/A</f>
        <v>#N/A</v>
      </c>
      <c r="AK271" s="185"/>
      <c r="AL271" s="185"/>
      <c r="AM271" s="185"/>
      <c r="AN271" s="185"/>
      <c r="AO271" s="185">
        <f>SUM(AK271:AM271)</f>
        <v>0</v>
      </c>
      <c r="AP271" s="159"/>
    </row>
    <row r="272" spans="1:42" ht="20.25">
      <c r="A272" s="158" t="e">
        <f>V269</f>
        <v>#N/A</v>
      </c>
      <c r="B272" s="158" t="e">
        <f>X269</f>
        <v>#N/A</v>
      </c>
      <c r="C272" s="158" t="e">
        <f>#N/A</f>
        <v>#N/A</v>
      </c>
      <c r="D272" s="158" t="s">
        <v>498</v>
      </c>
      <c r="E272" s="158">
        <f>H269+M269+R269+W269+AB269+AG269+AL269</f>
        <v>0</v>
      </c>
      <c r="F272" s="159"/>
      <c r="G272" s="182"/>
      <c r="H272" s="182"/>
      <c r="I272" s="182"/>
      <c r="J272" s="182"/>
      <c r="K272" s="182" t="e">
        <f>#N/A</f>
        <v>#N/A</v>
      </c>
      <c r="L272" s="200"/>
      <c r="M272" s="200"/>
      <c r="N272" s="200"/>
      <c r="O272" s="200"/>
      <c r="P272" s="183" t="e">
        <f>#N/A</f>
        <v>#N/A</v>
      </c>
      <c r="Q272" s="199"/>
      <c r="R272" s="199"/>
      <c r="S272" s="184"/>
      <c r="T272" s="184"/>
      <c r="U272" s="184" t="e">
        <f>#N/A</f>
        <v>#N/A</v>
      </c>
      <c r="V272" s="183"/>
      <c r="W272" s="183"/>
      <c r="X272" s="183"/>
      <c r="Y272" s="183"/>
      <c r="Z272" s="183" t="e">
        <f>#N/A</f>
        <v>#N/A</v>
      </c>
      <c r="AA272" s="185"/>
      <c r="AB272" s="185"/>
      <c r="AC272" s="185"/>
      <c r="AD272" s="185"/>
      <c r="AE272" s="185" t="e">
        <f>#N/A</f>
        <v>#N/A</v>
      </c>
      <c r="AF272" s="183"/>
      <c r="AG272" s="183"/>
      <c r="AH272" s="183"/>
      <c r="AI272" s="183"/>
      <c r="AJ272" s="183" t="e">
        <f>#N/A</f>
        <v>#N/A</v>
      </c>
      <c r="AK272" s="185"/>
      <c r="AL272" s="185"/>
      <c r="AM272" s="185"/>
      <c r="AN272" s="185"/>
      <c r="AO272" s="185">
        <f>SUM(AK272:AM272)</f>
        <v>0</v>
      </c>
      <c r="AP272" s="159"/>
    </row>
    <row r="273" spans="1:42" ht="20.25">
      <c r="A273" s="158" t="e">
        <f>AA269</f>
        <v>#N/A</v>
      </c>
      <c r="B273" s="158" t="e">
        <f>AC269</f>
        <v>#N/A</v>
      </c>
      <c r="C273" s="158" t="e">
        <f>#N/A</f>
        <v>#N/A</v>
      </c>
      <c r="D273" s="158"/>
      <c r="E273" s="158"/>
      <c r="F273" s="159"/>
      <c r="G273" s="182"/>
      <c r="H273" s="182"/>
      <c r="I273" s="182"/>
      <c r="J273" s="182"/>
      <c r="K273" s="182" t="e">
        <f>#N/A</f>
        <v>#N/A</v>
      </c>
      <c r="L273" s="200"/>
      <c r="M273" s="200"/>
      <c r="N273" s="200"/>
      <c r="O273" s="200"/>
      <c r="P273" s="183" t="e">
        <f>#N/A</f>
        <v>#N/A</v>
      </c>
      <c r="Q273" s="199"/>
      <c r="R273" s="199"/>
      <c r="S273" s="184"/>
      <c r="T273" s="184"/>
      <c r="U273" s="184" t="e">
        <f>#N/A</f>
        <v>#N/A</v>
      </c>
      <c r="V273" s="183"/>
      <c r="W273" s="183"/>
      <c r="X273" s="183"/>
      <c r="Y273" s="183"/>
      <c r="Z273" s="183" t="e">
        <f>#N/A</f>
        <v>#N/A</v>
      </c>
      <c r="AA273" s="185"/>
      <c r="AB273" s="185"/>
      <c r="AC273" s="185"/>
      <c r="AD273" s="185"/>
      <c r="AE273" s="185" t="e">
        <f>#N/A</f>
        <v>#N/A</v>
      </c>
      <c r="AF273" s="183"/>
      <c r="AG273" s="183"/>
      <c r="AH273" s="183"/>
      <c r="AI273" s="183"/>
      <c r="AJ273" s="183" t="e">
        <f>#N/A</f>
        <v>#N/A</v>
      </c>
      <c r="AK273" s="185"/>
      <c r="AL273" s="185"/>
      <c r="AM273" s="185"/>
      <c r="AN273" s="185"/>
      <c r="AO273" s="185">
        <f>SUM(AK273:AM273)</f>
        <v>0</v>
      </c>
      <c r="AP273" s="159"/>
    </row>
    <row r="274" spans="1:42" ht="20.25">
      <c r="A274" s="158" t="e">
        <f>AF269</f>
        <v>#N/A</v>
      </c>
      <c r="B274" s="158" t="e">
        <f>AH269</f>
        <v>#N/A</v>
      </c>
      <c r="C274" s="158" t="e">
        <f>#N/A</f>
        <v>#N/A</v>
      </c>
      <c r="D274" s="158"/>
      <c r="E274" s="158"/>
      <c r="F274" s="159"/>
      <c r="G274" s="182"/>
      <c r="H274" s="182"/>
      <c r="I274" s="182"/>
      <c r="J274" s="182"/>
      <c r="K274" s="182" t="e">
        <f>#N/A</f>
        <v>#N/A</v>
      </c>
      <c r="L274" s="200"/>
      <c r="M274" s="200"/>
      <c r="N274" s="200"/>
      <c r="O274" s="200"/>
      <c r="P274" s="183" t="e">
        <f>#N/A</f>
        <v>#N/A</v>
      </c>
      <c r="Q274" s="199"/>
      <c r="R274" s="199"/>
      <c r="S274" s="184"/>
      <c r="T274" s="184"/>
      <c r="U274" s="184" t="e">
        <f>#N/A</f>
        <v>#N/A</v>
      </c>
      <c r="V274" s="183"/>
      <c r="W274" s="183"/>
      <c r="X274" s="183"/>
      <c r="Y274" s="183"/>
      <c r="Z274" s="183" t="e">
        <f>#N/A</f>
        <v>#N/A</v>
      </c>
      <c r="AA274" s="185"/>
      <c r="AB274" s="185"/>
      <c r="AC274" s="185"/>
      <c r="AD274" s="185"/>
      <c r="AE274" s="185" t="e">
        <f>#N/A</f>
        <v>#N/A</v>
      </c>
      <c r="AF274" s="183"/>
      <c r="AG274" s="183"/>
      <c r="AH274" s="183"/>
      <c r="AI274" s="183"/>
      <c r="AJ274" s="183" t="e">
        <f>#N/A</f>
        <v>#N/A</v>
      </c>
      <c r="AK274" s="185"/>
      <c r="AL274" s="185"/>
      <c r="AM274" s="185"/>
      <c r="AN274" s="185"/>
      <c r="AO274" s="185" t="e">
        <f>#N/A</f>
        <v>#N/A</v>
      </c>
      <c r="AP274" s="159"/>
    </row>
    <row r="275" spans="1:42" ht="20.25">
      <c r="A275" s="158" t="e">
        <f>AK269</f>
        <v>#N/A</v>
      </c>
      <c r="B275" s="158" t="e">
        <f>AM269</f>
        <v>#N/A</v>
      </c>
      <c r="C275" s="158" t="e">
        <f>#N/A</f>
        <v>#N/A</v>
      </c>
      <c r="D275" s="158" t="s">
        <v>27</v>
      </c>
      <c r="E275" s="158" t="e">
        <f>SUM(E269:E272)</f>
        <v>#N/A</v>
      </c>
      <c r="F275" s="159"/>
      <c r="G275" s="182"/>
      <c r="H275" s="182"/>
      <c r="I275" s="182"/>
      <c r="J275" s="182"/>
      <c r="K275" s="182" t="e">
        <f>#N/A</f>
        <v>#N/A</v>
      </c>
      <c r="L275" s="200"/>
      <c r="M275" s="200"/>
      <c r="N275" s="200"/>
      <c r="O275" s="200"/>
      <c r="P275" s="183" t="e">
        <f>#N/A</f>
        <v>#N/A</v>
      </c>
      <c r="Q275" s="199"/>
      <c r="R275" s="199"/>
      <c r="S275" s="184"/>
      <c r="T275" s="184"/>
      <c r="U275" s="184" t="e">
        <f>#N/A</f>
        <v>#N/A</v>
      </c>
      <c r="V275" s="183"/>
      <c r="W275" s="183"/>
      <c r="X275" s="183"/>
      <c r="Y275" s="183"/>
      <c r="Z275" s="183" t="e">
        <f>#N/A</f>
        <v>#N/A</v>
      </c>
      <c r="AA275" s="185"/>
      <c r="AB275" s="185"/>
      <c r="AC275" s="185"/>
      <c r="AD275" s="185"/>
      <c r="AE275" s="185" t="e">
        <f>#N/A</f>
        <v>#N/A</v>
      </c>
      <c r="AF275" s="183"/>
      <c r="AG275" s="183"/>
      <c r="AH275" s="183"/>
      <c r="AI275" s="183"/>
      <c r="AJ275" s="183" t="e">
        <f>#N/A</f>
        <v>#N/A</v>
      </c>
      <c r="AK275" s="185"/>
      <c r="AL275" s="185"/>
      <c r="AM275" s="185"/>
      <c r="AN275" s="185"/>
      <c r="AO275" s="185" t="e">
        <f>#N/A</f>
        <v>#N/A</v>
      </c>
      <c r="AP275" s="159"/>
    </row>
    <row r="276" spans="1:42" ht="20.25">
      <c r="A276" s="158" t="e">
        <f>SUM(A269:A275)</f>
        <v>#N/A</v>
      </c>
      <c r="B276" s="158" t="e">
        <f>SUM(B269:B275)</f>
        <v>#N/A</v>
      </c>
      <c r="C276" s="158" t="e">
        <f>SUM(C269:C275)</f>
        <v>#N/A</v>
      </c>
      <c r="D276" s="158"/>
      <c r="E276" s="158"/>
      <c r="F276" s="159"/>
      <c r="G276" s="182"/>
      <c r="H276" s="182"/>
      <c r="I276" s="182"/>
      <c r="J276" s="182"/>
      <c r="K276" s="182" t="e">
        <f>#N/A</f>
        <v>#N/A</v>
      </c>
      <c r="L276" s="200"/>
      <c r="M276" s="200"/>
      <c r="N276" s="200"/>
      <c r="O276" s="200"/>
      <c r="P276" s="183" t="e">
        <f>#N/A</f>
        <v>#N/A</v>
      </c>
      <c r="Q276" s="199"/>
      <c r="R276" s="199"/>
      <c r="S276" s="184"/>
      <c r="T276" s="184"/>
      <c r="U276" s="184" t="e">
        <f>#N/A</f>
        <v>#N/A</v>
      </c>
      <c r="V276" s="183"/>
      <c r="W276" s="183"/>
      <c r="X276" s="183"/>
      <c r="Y276" s="183"/>
      <c r="Z276" s="183" t="e">
        <f>#N/A</f>
        <v>#N/A</v>
      </c>
      <c r="AA276" s="185"/>
      <c r="AB276" s="185"/>
      <c r="AC276" s="185"/>
      <c r="AD276" s="185"/>
      <c r="AE276" s="185" t="e">
        <f>#N/A</f>
        <v>#N/A</v>
      </c>
      <c r="AF276" s="183"/>
      <c r="AG276" s="183"/>
      <c r="AH276" s="183"/>
      <c r="AI276" s="183"/>
      <c r="AJ276" s="183" t="e">
        <f>#N/A</f>
        <v>#N/A</v>
      </c>
      <c r="AK276" s="185"/>
      <c r="AL276" s="185"/>
      <c r="AM276" s="185"/>
      <c r="AN276" s="185"/>
      <c r="AO276" s="185" t="e">
        <f>#N/A</f>
        <v>#N/A</v>
      </c>
      <c r="AP276" s="159"/>
    </row>
    <row r="277" spans="1:42" ht="20.25">
      <c r="A277" s="158"/>
      <c r="B277" s="158"/>
      <c r="C277" s="158"/>
      <c r="D277" s="158"/>
      <c r="E277" s="158"/>
      <c r="F277" s="159"/>
      <c r="G277" s="182"/>
      <c r="H277" s="182"/>
      <c r="I277" s="182"/>
      <c r="J277" s="182"/>
      <c r="K277" s="182" t="e">
        <f>#N/A</f>
        <v>#N/A</v>
      </c>
      <c r="L277" s="200"/>
      <c r="M277" s="200"/>
      <c r="N277" s="200"/>
      <c r="O277" s="200"/>
      <c r="P277" s="183" t="e">
        <f>#N/A</f>
        <v>#N/A</v>
      </c>
      <c r="Q277" s="199"/>
      <c r="R277" s="199"/>
      <c r="S277" s="184"/>
      <c r="T277" s="184"/>
      <c r="U277" s="184" t="e">
        <f>#N/A</f>
        <v>#N/A</v>
      </c>
      <c r="V277" s="183"/>
      <c r="W277" s="183"/>
      <c r="X277" s="183"/>
      <c r="Y277" s="183"/>
      <c r="Z277" s="183" t="e">
        <f>#N/A</f>
        <v>#N/A</v>
      </c>
      <c r="AA277" s="185"/>
      <c r="AB277" s="185"/>
      <c r="AC277" s="185"/>
      <c r="AD277" s="185"/>
      <c r="AE277" s="185" t="e">
        <f>#N/A</f>
        <v>#N/A</v>
      </c>
      <c r="AF277" s="183"/>
      <c r="AG277" s="183"/>
      <c r="AH277" s="183"/>
      <c r="AI277" s="183"/>
      <c r="AJ277" s="183" t="e">
        <f>#N/A</f>
        <v>#N/A</v>
      </c>
      <c r="AK277" s="185"/>
      <c r="AL277" s="185"/>
      <c r="AM277" s="185"/>
      <c r="AN277" s="185"/>
      <c r="AO277" s="185" t="e">
        <f>#N/A</f>
        <v>#N/A</v>
      </c>
      <c r="AP277" s="159"/>
    </row>
    <row r="278" spans="1:42" ht="20.25">
      <c r="A278" s="158"/>
      <c r="B278" s="158"/>
      <c r="C278" s="158" t="e">
        <f>C276=E271</f>
        <v>#N/A</v>
      </c>
      <c r="D278" s="158"/>
      <c r="E278" s="158"/>
      <c r="F278" s="159"/>
      <c r="G278" s="182"/>
      <c r="H278" s="182"/>
      <c r="I278" s="182"/>
      <c r="J278" s="182"/>
      <c r="K278" s="182" t="e">
        <f>#N/A</f>
        <v>#N/A</v>
      </c>
      <c r="L278" s="200"/>
      <c r="M278" s="200"/>
      <c r="N278" s="200"/>
      <c r="O278" s="200"/>
      <c r="P278" s="183" t="e">
        <f>#N/A</f>
        <v>#N/A</v>
      </c>
      <c r="Q278" s="199"/>
      <c r="R278" s="199"/>
      <c r="S278" s="184"/>
      <c r="T278" s="184"/>
      <c r="U278" s="184" t="e">
        <f>#N/A</f>
        <v>#N/A</v>
      </c>
      <c r="V278" s="183"/>
      <c r="W278" s="183"/>
      <c r="X278" s="183"/>
      <c r="Y278" s="183"/>
      <c r="Z278" s="183" t="e">
        <f>#N/A</f>
        <v>#N/A</v>
      </c>
      <c r="AA278" s="185"/>
      <c r="AB278" s="185"/>
      <c r="AC278" s="185"/>
      <c r="AD278" s="185"/>
      <c r="AE278" s="185" t="e">
        <f>#N/A</f>
        <v>#N/A</v>
      </c>
      <c r="AF278" s="183"/>
      <c r="AG278" s="183"/>
      <c r="AH278" s="183"/>
      <c r="AI278" s="183"/>
      <c r="AJ278" s="183" t="e">
        <f>#N/A</f>
        <v>#N/A</v>
      </c>
      <c r="AK278" s="185"/>
      <c r="AL278" s="185"/>
      <c r="AM278" s="185"/>
      <c r="AN278" s="185"/>
      <c r="AO278" s="185" t="e">
        <f>#N/A</f>
        <v>#N/A</v>
      </c>
      <c r="AP278" s="159"/>
    </row>
    <row r="279" spans="1:42" ht="20.25">
      <c r="A279" s="158"/>
      <c r="B279" s="158"/>
      <c r="C279" s="158"/>
      <c r="D279" s="158"/>
      <c r="E279" s="158"/>
      <c r="F279" s="159"/>
      <c r="G279" s="182"/>
      <c r="H279" s="182"/>
      <c r="I279" s="182"/>
      <c r="J279" s="182"/>
      <c r="K279" s="182" t="e">
        <f>#N/A</f>
        <v>#N/A</v>
      </c>
      <c r="L279" s="200"/>
      <c r="M279" s="200"/>
      <c r="N279" s="200"/>
      <c r="O279" s="200"/>
      <c r="P279" s="183" t="e">
        <f>#N/A</f>
        <v>#N/A</v>
      </c>
      <c r="Q279" s="199"/>
      <c r="R279" s="199"/>
      <c r="S279" s="184"/>
      <c r="T279" s="184"/>
      <c r="U279" s="184" t="e">
        <f>#N/A</f>
        <v>#N/A</v>
      </c>
      <c r="V279" s="183"/>
      <c r="W279" s="183"/>
      <c r="X279" s="183"/>
      <c r="Y279" s="183"/>
      <c r="Z279" s="183" t="e">
        <f>#N/A</f>
        <v>#N/A</v>
      </c>
      <c r="AA279" s="185"/>
      <c r="AB279" s="185"/>
      <c r="AC279" s="185"/>
      <c r="AD279" s="185"/>
      <c r="AE279" s="185" t="e">
        <f>#N/A</f>
        <v>#N/A</v>
      </c>
      <c r="AF279" s="183"/>
      <c r="AG279" s="183"/>
      <c r="AH279" s="183"/>
      <c r="AI279" s="183"/>
      <c r="AJ279" s="183" t="e">
        <f>#N/A</f>
        <v>#N/A</v>
      </c>
      <c r="AK279" s="185"/>
      <c r="AL279" s="185"/>
      <c r="AM279" s="185"/>
      <c r="AN279" s="185"/>
      <c r="AO279" s="185" t="e">
        <f>#N/A</f>
        <v>#N/A</v>
      </c>
      <c r="AP279" s="159"/>
    </row>
    <row r="280" spans="1:42" ht="20.25">
      <c r="A280" s="158"/>
      <c r="B280" s="158"/>
      <c r="C280" s="158"/>
      <c r="D280" s="158"/>
      <c r="E280" s="158"/>
      <c r="F280" s="159"/>
      <c r="G280" s="182"/>
      <c r="H280" s="182"/>
      <c r="I280" s="182"/>
      <c r="J280" s="182"/>
      <c r="K280" s="182" t="e">
        <f>#N/A</f>
        <v>#N/A</v>
      </c>
      <c r="L280" s="200"/>
      <c r="M280" s="200"/>
      <c r="N280" s="200"/>
      <c r="O280" s="200"/>
      <c r="P280" s="183" t="e">
        <f>#N/A</f>
        <v>#N/A</v>
      </c>
      <c r="Q280" s="199"/>
      <c r="R280" s="199"/>
      <c r="S280" s="184"/>
      <c r="T280" s="184"/>
      <c r="U280" s="184" t="e">
        <f>#N/A</f>
        <v>#N/A</v>
      </c>
      <c r="V280" s="183"/>
      <c r="W280" s="183"/>
      <c r="X280" s="183"/>
      <c r="Y280" s="183"/>
      <c r="Z280" s="183" t="e">
        <f>#N/A</f>
        <v>#N/A</v>
      </c>
      <c r="AA280" s="185"/>
      <c r="AB280" s="185"/>
      <c r="AC280" s="185"/>
      <c r="AD280" s="185"/>
      <c r="AE280" s="185" t="e">
        <f>#N/A</f>
        <v>#N/A</v>
      </c>
      <c r="AF280" s="183"/>
      <c r="AG280" s="183"/>
      <c r="AH280" s="183"/>
      <c r="AI280" s="183"/>
      <c r="AJ280" s="183" t="e">
        <f>#N/A</f>
        <v>#N/A</v>
      </c>
      <c r="AK280" s="185"/>
      <c r="AL280" s="185"/>
      <c r="AM280" s="185"/>
      <c r="AN280" s="185"/>
      <c r="AO280" s="185" t="e">
        <f>#N/A</f>
        <v>#N/A</v>
      </c>
      <c r="AP280" s="159"/>
    </row>
    <row r="281" spans="1:42" ht="20.25">
      <c r="A281" s="158"/>
      <c r="B281" s="158"/>
      <c r="C281" s="158"/>
      <c r="D281" s="158"/>
      <c r="E281" s="158"/>
      <c r="F281" s="159"/>
      <c r="G281" s="182"/>
      <c r="H281" s="182"/>
      <c r="I281" s="182"/>
      <c r="J281" s="182"/>
      <c r="K281" s="182" t="e">
        <f>#N/A</f>
        <v>#N/A</v>
      </c>
      <c r="L281" s="200"/>
      <c r="M281" s="200"/>
      <c r="N281" s="200"/>
      <c r="O281" s="200"/>
      <c r="P281" s="183" t="e">
        <f>#N/A</f>
        <v>#N/A</v>
      </c>
      <c r="Q281" s="199"/>
      <c r="R281" s="199"/>
      <c r="S281" s="184"/>
      <c r="T281" s="184"/>
      <c r="U281" s="184" t="e">
        <f>#N/A</f>
        <v>#N/A</v>
      </c>
      <c r="V281" s="183"/>
      <c r="W281" s="183"/>
      <c r="X281" s="183"/>
      <c r="Y281" s="183"/>
      <c r="Z281" s="183" t="e">
        <f>#N/A</f>
        <v>#N/A</v>
      </c>
      <c r="AA281" s="185"/>
      <c r="AB281" s="185"/>
      <c r="AC281" s="185"/>
      <c r="AD281" s="185"/>
      <c r="AE281" s="185" t="e">
        <f>#N/A</f>
        <v>#N/A</v>
      </c>
      <c r="AF281" s="183"/>
      <c r="AG281" s="183"/>
      <c r="AH281" s="183"/>
      <c r="AI281" s="183"/>
      <c r="AJ281" s="183" t="e">
        <f>#N/A</f>
        <v>#N/A</v>
      </c>
      <c r="AK281" s="185"/>
      <c r="AL281" s="185"/>
      <c r="AM281" s="185"/>
      <c r="AN281" s="185"/>
      <c r="AO281" s="185" t="e">
        <f>#N/A</f>
        <v>#N/A</v>
      </c>
      <c r="AP281" s="159"/>
    </row>
    <row r="282" spans="1:42" ht="20.25">
      <c r="A282" s="158"/>
      <c r="B282" s="158"/>
      <c r="C282" s="158"/>
      <c r="D282" s="158"/>
      <c r="E282" s="158"/>
      <c r="F282" s="159"/>
      <c r="G282" s="182"/>
      <c r="H282" s="182"/>
      <c r="I282" s="182"/>
      <c r="J282" s="182"/>
      <c r="K282" s="182" t="e">
        <f>#N/A</f>
        <v>#N/A</v>
      </c>
      <c r="L282" s="200"/>
      <c r="M282" s="200"/>
      <c r="N282" s="200"/>
      <c r="O282" s="200"/>
      <c r="P282" s="183" t="e">
        <f>#N/A</f>
        <v>#N/A</v>
      </c>
      <c r="Q282" s="199"/>
      <c r="R282" s="199"/>
      <c r="S282" s="184"/>
      <c r="T282" s="184"/>
      <c r="U282" s="184" t="e">
        <f>#N/A</f>
        <v>#N/A</v>
      </c>
      <c r="V282" s="183"/>
      <c r="W282" s="183"/>
      <c r="X282" s="183"/>
      <c r="Y282" s="183"/>
      <c r="Z282" s="183" t="e">
        <f>#N/A</f>
        <v>#N/A</v>
      </c>
      <c r="AA282" s="185"/>
      <c r="AB282" s="185"/>
      <c r="AC282" s="185"/>
      <c r="AD282" s="185"/>
      <c r="AE282" s="185" t="e">
        <f>#N/A</f>
        <v>#N/A</v>
      </c>
      <c r="AF282" s="183"/>
      <c r="AG282" s="183"/>
      <c r="AH282" s="183"/>
      <c r="AI282" s="183"/>
      <c r="AJ282" s="183" t="e">
        <f>#N/A</f>
        <v>#N/A</v>
      </c>
      <c r="AK282" s="185"/>
      <c r="AL282" s="185"/>
      <c r="AM282" s="185"/>
      <c r="AN282" s="185"/>
      <c r="AO282" s="185" t="e">
        <f>#N/A</f>
        <v>#N/A</v>
      </c>
      <c r="AP282" s="159"/>
    </row>
    <row r="283" spans="1:42" ht="20.25">
      <c r="A283" s="158"/>
      <c r="B283" s="158"/>
      <c r="C283" s="158"/>
      <c r="D283" s="158"/>
      <c r="E283" s="158"/>
      <c r="F283" s="159"/>
      <c r="G283" s="182"/>
      <c r="H283" s="182"/>
      <c r="I283" s="182"/>
      <c r="J283" s="182"/>
      <c r="K283" s="182" t="e">
        <f>#N/A</f>
        <v>#N/A</v>
      </c>
      <c r="L283" s="200"/>
      <c r="M283" s="200"/>
      <c r="N283" s="200"/>
      <c r="O283" s="200"/>
      <c r="P283" s="183" t="e">
        <f>#N/A</f>
        <v>#N/A</v>
      </c>
      <c r="Q283" s="199"/>
      <c r="R283" s="199"/>
      <c r="S283" s="184"/>
      <c r="T283" s="184"/>
      <c r="U283" s="184" t="e">
        <f>#N/A</f>
        <v>#N/A</v>
      </c>
      <c r="V283" s="183"/>
      <c r="W283" s="183"/>
      <c r="X283" s="183"/>
      <c r="Y283" s="183"/>
      <c r="Z283" s="183" t="e">
        <f>#N/A</f>
        <v>#N/A</v>
      </c>
      <c r="AA283" s="185"/>
      <c r="AB283" s="185"/>
      <c r="AC283" s="185"/>
      <c r="AD283" s="185"/>
      <c r="AE283" s="185" t="e">
        <f>#N/A</f>
        <v>#N/A</v>
      </c>
      <c r="AF283" s="183"/>
      <c r="AG283" s="183"/>
      <c r="AH283" s="183"/>
      <c r="AI283" s="183"/>
      <c r="AJ283" s="183" t="e">
        <f>#N/A</f>
        <v>#N/A</v>
      </c>
      <c r="AK283" s="185"/>
      <c r="AL283" s="185"/>
      <c r="AM283" s="185"/>
      <c r="AN283" s="185"/>
      <c r="AO283" s="185" t="e">
        <f>#N/A</f>
        <v>#N/A</v>
      </c>
      <c r="AP283" s="159"/>
    </row>
    <row r="284" spans="1:42" ht="20.25">
      <c r="A284" s="158"/>
      <c r="B284" s="158"/>
      <c r="C284" s="158"/>
      <c r="D284" s="158"/>
      <c r="E284" s="158"/>
      <c r="F284" s="159"/>
      <c r="G284" s="182"/>
      <c r="H284" s="182"/>
      <c r="I284" s="182"/>
      <c r="J284" s="182"/>
      <c r="K284" s="182" t="e">
        <f>#N/A</f>
        <v>#N/A</v>
      </c>
      <c r="L284" s="200"/>
      <c r="M284" s="200"/>
      <c r="N284" s="200"/>
      <c r="O284" s="200"/>
      <c r="P284" s="183" t="e">
        <f>#N/A</f>
        <v>#N/A</v>
      </c>
      <c r="Q284" s="199"/>
      <c r="R284" s="199"/>
      <c r="S284" s="184"/>
      <c r="T284" s="184"/>
      <c r="U284" s="184" t="e">
        <f>#N/A</f>
        <v>#N/A</v>
      </c>
      <c r="V284" s="183"/>
      <c r="W284" s="183"/>
      <c r="X284" s="183"/>
      <c r="Y284" s="183"/>
      <c r="Z284" s="183" t="e">
        <f>#N/A</f>
        <v>#N/A</v>
      </c>
      <c r="AA284" s="185"/>
      <c r="AB284" s="185"/>
      <c r="AC284" s="185"/>
      <c r="AD284" s="185"/>
      <c r="AE284" s="185" t="e">
        <f>#N/A</f>
        <v>#N/A</v>
      </c>
      <c r="AF284" s="183"/>
      <c r="AG284" s="183"/>
      <c r="AH284" s="183"/>
      <c r="AI284" s="183"/>
      <c r="AJ284" s="183" t="e">
        <f>#N/A</f>
        <v>#N/A</v>
      </c>
      <c r="AK284" s="185"/>
      <c r="AL284" s="185"/>
      <c r="AM284" s="185"/>
      <c r="AN284" s="185"/>
      <c r="AO284" s="185" t="e">
        <f>#N/A</f>
        <v>#N/A</v>
      </c>
      <c r="AP284" s="159"/>
    </row>
    <row r="285" spans="1:42" ht="20.25">
      <c r="A285" s="158"/>
      <c r="B285" s="158"/>
      <c r="C285" s="158"/>
      <c r="D285" s="158"/>
      <c r="E285" s="158"/>
      <c r="F285" s="159"/>
      <c r="G285" s="182"/>
      <c r="H285" s="182"/>
      <c r="I285" s="182"/>
      <c r="J285" s="182"/>
      <c r="K285" s="182" t="e">
        <f>#N/A</f>
        <v>#N/A</v>
      </c>
      <c r="L285" s="200"/>
      <c r="M285" s="200"/>
      <c r="N285" s="200"/>
      <c r="O285" s="200"/>
      <c r="P285" s="183" t="e">
        <f>#N/A</f>
        <v>#N/A</v>
      </c>
      <c r="Q285" s="199"/>
      <c r="R285" s="199"/>
      <c r="S285" s="184"/>
      <c r="T285" s="184"/>
      <c r="U285" s="184" t="e">
        <f>#N/A</f>
        <v>#N/A</v>
      </c>
      <c r="V285" s="183"/>
      <c r="W285" s="183"/>
      <c r="X285" s="183"/>
      <c r="Y285" s="183"/>
      <c r="Z285" s="183" t="e">
        <f>#N/A</f>
        <v>#N/A</v>
      </c>
      <c r="AA285" s="185"/>
      <c r="AB285" s="185"/>
      <c r="AC285" s="185"/>
      <c r="AD285" s="185"/>
      <c r="AE285" s="185" t="e">
        <f>#N/A</f>
        <v>#N/A</v>
      </c>
      <c r="AF285" s="183"/>
      <c r="AG285" s="183"/>
      <c r="AH285" s="183"/>
      <c r="AI285" s="183"/>
      <c r="AJ285" s="183" t="e">
        <f>#N/A</f>
        <v>#N/A</v>
      </c>
      <c r="AK285" s="185"/>
      <c r="AL285" s="185"/>
      <c r="AM285" s="185"/>
      <c r="AN285" s="185"/>
      <c r="AO285" s="185" t="e">
        <f>#N/A</f>
        <v>#N/A</v>
      </c>
      <c r="AP285" s="159"/>
    </row>
    <row r="286" spans="1:42" ht="20.25">
      <c r="A286" s="158"/>
      <c r="B286" s="158"/>
      <c r="C286" s="158"/>
      <c r="D286" s="158"/>
      <c r="E286" s="158"/>
      <c r="F286" s="159"/>
      <c r="G286" s="182"/>
      <c r="H286" s="182"/>
      <c r="I286" s="182"/>
      <c r="J286" s="182"/>
      <c r="K286" s="182" t="e">
        <f>#N/A</f>
        <v>#N/A</v>
      </c>
      <c r="L286" s="200"/>
      <c r="M286" s="200"/>
      <c r="N286" s="200"/>
      <c r="O286" s="200"/>
      <c r="P286" s="183" t="e">
        <f>#N/A</f>
        <v>#N/A</v>
      </c>
      <c r="Q286" s="199"/>
      <c r="R286" s="199"/>
      <c r="S286" s="184"/>
      <c r="T286" s="184"/>
      <c r="U286" s="184" t="e">
        <f>#N/A</f>
        <v>#N/A</v>
      </c>
      <c r="V286" s="183"/>
      <c r="W286" s="183"/>
      <c r="X286" s="183"/>
      <c r="Y286" s="183"/>
      <c r="Z286" s="183" t="e">
        <f>#N/A</f>
        <v>#N/A</v>
      </c>
      <c r="AA286" s="185"/>
      <c r="AB286" s="185"/>
      <c r="AC286" s="185"/>
      <c r="AD286" s="185"/>
      <c r="AE286" s="185" t="e">
        <f>#N/A</f>
        <v>#N/A</v>
      </c>
      <c r="AF286" s="183"/>
      <c r="AG286" s="183"/>
      <c r="AH286" s="183"/>
      <c r="AI286" s="183"/>
      <c r="AJ286" s="183" t="e">
        <f>#N/A</f>
        <v>#N/A</v>
      </c>
      <c r="AK286" s="185"/>
      <c r="AL286" s="185"/>
      <c r="AM286" s="185"/>
      <c r="AN286" s="185"/>
      <c r="AO286" s="185" t="e">
        <f>#N/A</f>
        <v>#N/A</v>
      </c>
      <c r="AP286" s="159"/>
    </row>
    <row r="287" spans="1:42" ht="20.25">
      <c r="A287" s="158"/>
      <c r="B287" s="158"/>
      <c r="C287" s="158"/>
      <c r="D287" s="158"/>
      <c r="E287" s="158"/>
      <c r="F287" s="159"/>
      <c r="G287" s="182"/>
      <c r="H287" s="182"/>
      <c r="I287" s="182"/>
      <c r="J287" s="182"/>
      <c r="K287" s="182" t="e">
        <f>#N/A</f>
        <v>#N/A</v>
      </c>
      <c r="L287" s="200"/>
      <c r="M287" s="200"/>
      <c r="N287" s="200"/>
      <c r="O287" s="200"/>
      <c r="P287" s="183" t="e">
        <f>#N/A</f>
        <v>#N/A</v>
      </c>
      <c r="Q287" s="199"/>
      <c r="R287" s="199"/>
      <c r="S287" s="184"/>
      <c r="T287" s="184"/>
      <c r="U287" s="184" t="e">
        <f>#N/A</f>
        <v>#N/A</v>
      </c>
      <c r="V287" s="183"/>
      <c r="W287" s="183"/>
      <c r="X287" s="183"/>
      <c r="Y287" s="183"/>
      <c r="Z287" s="183" t="e">
        <f>#N/A</f>
        <v>#N/A</v>
      </c>
      <c r="AA287" s="185"/>
      <c r="AB287" s="185"/>
      <c r="AC287" s="185"/>
      <c r="AD287" s="185"/>
      <c r="AE287" s="185" t="e">
        <f>#N/A</f>
        <v>#N/A</v>
      </c>
      <c r="AF287" s="183"/>
      <c r="AG287" s="183"/>
      <c r="AH287" s="183"/>
      <c r="AI287" s="183"/>
      <c r="AJ287" s="183" t="e">
        <f>#N/A</f>
        <v>#N/A</v>
      </c>
      <c r="AK287" s="185"/>
      <c r="AL287" s="185"/>
      <c r="AM287" s="185"/>
      <c r="AN287" s="185"/>
      <c r="AO287" s="185" t="e">
        <f>#N/A</f>
        <v>#N/A</v>
      </c>
      <c r="AP287" s="159"/>
    </row>
    <row r="288" spans="1:42" ht="20.25">
      <c r="A288" s="158"/>
      <c r="B288" s="158"/>
      <c r="C288" s="158"/>
      <c r="D288" s="158"/>
      <c r="E288" s="158"/>
      <c r="F288" s="159"/>
      <c r="G288" s="182"/>
      <c r="H288" s="182"/>
      <c r="I288" s="182"/>
      <c r="J288" s="182"/>
      <c r="K288" s="182" t="e">
        <f>#N/A</f>
        <v>#N/A</v>
      </c>
      <c r="L288" s="200"/>
      <c r="M288" s="200"/>
      <c r="N288" s="200"/>
      <c r="O288" s="200"/>
      <c r="P288" s="183" t="e">
        <f>#N/A</f>
        <v>#N/A</v>
      </c>
      <c r="Q288" s="199"/>
      <c r="R288" s="199"/>
      <c r="S288" s="184"/>
      <c r="T288" s="184"/>
      <c r="U288" s="184" t="e">
        <f>#N/A</f>
        <v>#N/A</v>
      </c>
      <c r="V288" s="183"/>
      <c r="W288" s="183"/>
      <c r="X288" s="183"/>
      <c r="Y288" s="183"/>
      <c r="Z288" s="183" t="e">
        <f>#N/A</f>
        <v>#N/A</v>
      </c>
      <c r="AA288" s="185"/>
      <c r="AB288" s="185"/>
      <c r="AC288" s="185"/>
      <c r="AD288" s="185"/>
      <c r="AE288" s="185" t="e">
        <f>#N/A</f>
        <v>#N/A</v>
      </c>
      <c r="AF288" s="183"/>
      <c r="AG288" s="183"/>
      <c r="AH288" s="183"/>
      <c r="AI288" s="183"/>
      <c r="AJ288" s="183" t="e">
        <f>#N/A</f>
        <v>#N/A</v>
      </c>
      <c r="AK288" s="185"/>
      <c r="AL288" s="185"/>
      <c r="AM288" s="185"/>
      <c r="AN288" s="185"/>
      <c r="AO288" s="185" t="e">
        <f>#N/A</f>
        <v>#N/A</v>
      </c>
      <c r="AP288" s="159"/>
    </row>
    <row r="289" spans="1:42" ht="20.25">
      <c r="A289" s="158"/>
      <c r="B289" s="158"/>
      <c r="C289" s="158"/>
      <c r="D289" s="158"/>
      <c r="E289" s="158"/>
      <c r="F289" s="159"/>
      <c r="G289" s="182"/>
      <c r="H289" s="182"/>
      <c r="I289" s="182"/>
      <c r="J289" s="182"/>
      <c r="K289" s="182" t="e">
        <f>#N/A</f>
        <v>#N/A</v>
      </c>
      <c r="L289" s="200"/>
      <c r="M289" s="200"/>
      <c r="N289" s="200"/>
      <c r="O289" s="200"/>
      <c r="P289" s="183" t="e">
        <f>#N/A</f>
        <v>#N/A</v>
      </c>
      <c r="Q289" s="199"/>
      <c r="R289" s="199"/>
      <c r="S289" s="184"/>
      <c r="T289" s="184"/>
      <c r="U289" s="184" t="e">
        <f>#N/A</f>
        <v>#N/A</v>
      </c>
      <c r="V289" s="183"/>
      <c r="W289" s="183"/>
      <c r="X289" s="183"/>
      <c r="Y289" s="183"/>
      <c r="Z289" s="183" t="e">
        <f>#N/A</f>
        <v>#N/A</v>
      </c>
      <c r="AA289" s="185"/>
      <c r="AB289" s="185"/>
      <c r="AC289" s="185"/>
      <c r="AD289" s="185"/>
      <c r="AE289" s="185" t="e">
        <f>#N/A</f>
        <v>#N/A</v>
      </c>
      <c r="AF289" s="183"/>
      <c r="AG289" s="183"/>
      <c r="AH289" s="183"/>
      <c r="AI289" s="183"/>
      <c r="AJ289" s="183" t="e">
        <f>#N/A</f>
        <v>#N/A</v>
      </c>
      <c r="AK289" s="185"/>
      <c r="AL289" s="185"/>
      <c r="AM289" s="185"/>
      <c r="AN289" s="185"/>
      <c r="AO289" s="185" t="e">
        <f>#N/A</f>
        <v>#N/A</v>
      </c>
      <c r="AP289" s="159"/>
    </row>
    <row r="290" spans="1:42" ht="20.25">
      <c r="A290" s="158"/>
      <c r="B290" s="158"/>
      <c r="C290" s="158"/>
      <c r="D290" s="158"/>
      <c r="E290" s="158"/>
      <c r="F290" s="159"/>
      <c r="G290" s="182"/>
      <c r="H290" s="182"/>
      <c r="I290" s="182"/>
      <c r="J290" s="182"/>
      <c r="K290" s="182" t="e">
        <f>#N/A</f>
        <v>#N/A</v>
      </c>
      <c r="L290" s="200"/>
      <c r="M290" s="200"/>
      <c r="N290" s="200"/>
      <c r="O290" s="200"/>
      <c r="P290" s="183" t="e">
        <f>#N/A</f>
        <v>#N/A</v>
      </c>
      <c r="Q290" s="199"/>
      <c r="R290" s="199"/>
      <c r="S290" s="184"/>
      <c r="T290" s="184"/>
      <c r="U290" s="184" t="e">
        <f>#N/A</f>
        <v>#N/A</v>
      </c>
      <c r="V290" s="183"/>
      <c r="W290" s="183"/>
      <c r="X290" s="183"/>
      <c r="Y290" s="183"/>
      <c r="Z290" s="183" t="e">
        <f>#N/A</f>
        <v>#N/A</v>
      </c>
      <c r="AA290" s="185"/>
      <c r="AB290" s="185"/>
      <c r="AC290" s="185"/>
      <c r="AD290" s="185"/>
      <c r="AE290" s="185" t="e">
        <f>#N/A</f>
        <v>#N/A</v>
      </c>
      <c r="AF290" s="183"/>
      <c r="AG290" s="183"/>
      <c r="AH290" s="183"/>
      <c r="AI290" s="183"/>
      <c r="AJ290" s="183" t="e">
        <f>#N/A</f>
        <v>#N/A</v>
      </c>
      <c r="AK290" s="185"/>
      <c r="AL290" s="185"/>
      <c r="AM290" s="185"/>
      <c r="AN290" s="185"/>
      <c r="AO290" s="185" t="e">
        <f>#N/A</f>
        <v>#N/A</v>
      </c>
      <c r="AP290" s="159"/>
    </row>
    <row r="291" spans="1:42" ht="20.25">
      <c r="A291" s="158"/>
      <c r="B291" s="158"/>
      <c r="C291" s="158"/>
      <c r="D291" s="158"/>
      <c r="E291" s="158"/>
      <c r="F291" s="159"/>
      <c r="G291" s="182"/>
      <c r="H291" s="182"/>
      <c r="I291" s="182"/>
      <c r="J291" s="182"/>
      <c r="K291" s="182" t="e">
        <f>#N/A</f>
        <v>#N/A</v>
      </c>
      <c r="L291" s="200"/>
      <c r="M291" s="200"/>
      <c r="N291" s="200"/>
      <c r="O291" s="200"/>
      <c r="P291" s="183" t="e">
        <f>#N/A</f>
        <v>#N/A</v>
      </c>
      <c r="Q291" s="199"/>
      <c r="R291" s="199"/>
      <c r="S291" s="184"/>
      <c r="T291" s="184"/>
      <c r="U291" s="184" t="e">
        <f>#N/A</f>
        <v>#N/A</v>
      </c>
      <c r="V291" s="183"/>
      <c r="W291" s="183"/>
      <c r="X291" s="183"/>
      <c r="Y291" s="183"/>
      <c r="Z291" s="183" t="e">
        <f>#N/A</f>
        <v>#N/A</v>
      </c>
      <c r="AA291" s="185"/>
      <c r="AB291" s="185"/>
      <c r="AC291" s="185"/>
      <c r="AD291" s="185"/>
      <c r="AE291" s="185" t="e">
        <f>#N/A</f>
        <v>#N/A</v>
      </c>
      <c r="AF291" s="183"/>
      <c r="AG291" s="183"/>
      <c r="AH291" s="183"/>
      <c r="AI291" s="183"/>
      <c r="AJ291" s="183" t="e">
        <f>#N/A</f>
        <v>#N/A</v>
      </c>
      <c r="AK291" s="185"/>
      <c r="AL291" s="185"/>
      <c r="AM291" s="185"/>
      <c r="AN291" s="185"/>
      <c r="AO291" s="185" t="e">
        <f>#N/A</f>
        <v>#N/A</v>
      </c>
      <c r="AP291" s="159"/>
    </row>
    <row r="292" spans="1:42" ht="20.25">
      <c r="A292" s="158"/>
      <c r="B292" s="158"/>
      <c r="C292" s="158"/>
      <c r="D292" s="158"/>
      <c r="E292" s="158"/>
      <c r="F292" s="159"/>
      <c r="G292" s="182"/>
      <c r="H292" s="182"/>
      <c r="I292" s="182"/>
      <c r="J292" s="182"/>
      <c r="K292" s="182" t="e">
        <f>#N/A</f>
        <v>#N/A</v>
      </c>
      <c r="L292" s="200"/>
      <c r="M292" s="200"/>
      <c r="N292" s="200"/>
      <c r="O292" s="200"/>
      <c r="P292" s="183" t="e">
        <f>#N/A</f>
        <v>#N/A</v>
      </c>
      <c r="Q292" s="199"/>
      <c r="R292" s="199"/>
      <c r="S292" s="184"/>
      <c r="T292" s="184"/>
      <c r="U292" s="184" t="e">
        <f>#N/A</f>
        <v>#N/A</v>
      </c>
      <c r="V292" s="183"/>
      <c r="W292" s="183"/>
      <c r="X292" s="183"/>
      <c r="Y292" s="183"/>
      <c r="Z292" s="183" t="e">
        <f>#N/A</f>
        <v>#N/A</v>
      </c>
      <c r="AA292" s="185"/>
      <c r="AB292" s="185"/>
      <c r="AC292" s="185"/>
      <c r="AD292" s="185"/>
      <c r="AE292" s="185" t="e">
        <f>#N/A</f>
        <v>#N/A</v>
      </c>
      <c r="AF292" s="183"/>
      <c r="AG292" s="183"/>
      <c r="AH292" s="183"/>
      <c r="AI292" s="183"/>
      <c r="AJ292" s="183" t="e">
        <f>#N/A</f>
        <v>#N/A</v>
      </c>
      <c r="AK292" s="185"/>
      <c r="AL292" s="185"/>
      <c r="AM292" s="185"/>
      <c r="AN292" s="185"/>
      <c r="AO292" s="185" t="e">
        <f>#N/A</f>
        <v>#N/A</v>
      </c>
      <c r="AP292" s="159"/>
    </row>
    <row r="293" spans="1:42" ht="20.25">
      <c r="A293" s="158"/>
      <c r="B293" s="158"/>
      <c r="C293" s="158"/>
      <c r="D293" s="158"/>
      <c r="E293" s="158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</row>
    <row r="294" spans="1:42" ht="20.25">
      <c r="A294" s="158"/>
      <c r="B294" s="158"/>
      <c r="C294" s="158"/>
      <c r="D294" s="158"/>
      <c r="E294" s="158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</row>
    <row r="295" spans="1:42" ht="20.25">
      <c r="A295" s="201" t="s">
        <v>482</v>
      </c>
      <c r="B295" s="158"/>
      <c r="C295" s="158"/>
      <c r="D295" s="158"/>
      <c r="E295" s="158"/>
      <c r="F295" s="159"/>
      <c r="G295" s="265" t="s">
        <v>484</v>
      </c>
      <c r="H295" s="265"/>
      <c r="I295" s="265"/>
      <c r="J295" s="265"/>
      <c r="K295" s="265"/>
      <c r="L295" s="266" t="s">
        <v>485</v>
      </c>
      <c r="M295" s="266"/>
      <c r="N295" s="266"/>
      <c r="O295" s="266"/>
      <c r="P295" s="266"/>
      <c r="Q295" s="267" t="s">
        <v>486</v>
      </c>
      <c r="R295" s="268"/>
      <c r="S295" s="268"/>
      <c r="T295" s="268"/>
      <c r="U295" s="269"/>
      <c r="V295" s="266" t="s">
        <v>487</v>
      </c>
      <c r="W295" s="266"/>
      <c r="X295" s="266"/>
      <c r="Y295" s="266"/>
      <c r="Z295" s="266"/>
      <c r="AA295" s="270" t="s">
        <v>488</v>
      </c>
      <c r="AB295" s="270"/>
      <c r="AC295" s="270"/>
      <c r="AD295" s="270"/>
      <c r="AE295" s="270"/>
      <c r="AF295" s="271" t="s">
        <v>489</v>
      </c>
      <c r="AG295" s="271"/>
      <c r="AH295" s="271"/>
      <c r="AI295" s="271"/>
      <c r="AJ295" s="271"/>
      <c r="AK295" s="263" t="s">
        <v>490</v>
      </c>
      <c r="AL295" s="263"/>
      <c r="AM295" s="263"/>
      <c r="AN295" s="263"/>
      <c r="AO295" s="263"/>
      <c r="AP295" s="159"/>
    </row>
    <row r="296" spans="1:42" ht="20.25">
      <c r="A296" s="158" t="s">
        <v>491</v>
      </c>
      <c r="B296" s="158" t="s">
        <v>492</v>
      </c>
      <c r="C296" s="158" t="s">
        <v>27</v>
      </c>
      <c r="D296" s="158"/>
      <c r="E296" s="158"/>
      <c r="F296" s="159"/>
      <c r="G296" s="176" t="s">
        <v>491</v>
      </c>
      <c r="H296" s="176" t="s">
        <v>493</v>
      </c>
      <c r="I296" s="176" t="s">
        <v>492</v>
      </c>
      <c r="J296" s="176" t="s">
        <v>494</v>
      </c>
      <c r="K296" s="176" t="s">
        <v>27</v>
      </c>
      <c r="L296" s="177" t="s">
        <v>491</v>
      </c>
      <c r="M296" s="177" t="s">
        <v>500</v>
      </c>
      <c r="N296" s="177" t="s">
        <v>492</v>
      </c>
      <c r="O296" s="177" t="s">
        <v>494</v>
      </c>
      <c r="P296" s="177" t="s">
        <v>27</v>
      </c>
      <c r="Q296" s="202" t="s">
        <v>491</v>
      </c>
      <c r="R296" s="202" t="s">
        <v>500</v>
      </c>
      <c r="S296" s="202" t="s">
        <v>492</v>
      </c>
      <c r="T296" s="202" t="s">
        <v>494</v>
      </c>
      <c r="U296" s="202" t="s">
        <v>27</v>
      </c>
      <c r="V296" s="203" t="s">
        <v>491</v>
      </c>
      <c r="W296" s="203" t="s">
        <v>500</v>
      </c>
      <c r="X296" s="203" t="s">
        <v>492</v>
      </c>
      <c r="Y296" s="203" t="s">
        <v>494</v>
      </c>
      <c r="Z296" s="203" t="s">
        <v>27</v>
      </c>
      <c r="AA296" s="179" t="s">
        <v>491</v>
      </c>
      <c r="AB296" s="179" t="s">
        <v>500</v>
      </c>
      <c r="AC296" s="179" t="s">
        <v>492</v>
      </c>
      <c r="AD296" s="179" t="s">
        <v>494</v>
      </c>
      <c r="AE296" s="179" t="s">
        <v>27</v>
      </c>
      <c r="AF296" s="180" t="s">
        <v>491</v>
      </c>
      <c r="AG296" s="180" t="s">
        <v>500</v>
      </c>
      <c r="AH296" s="180" t="s">
        <v>492</v>
      </c>
      <c r="AI296" s="180" t="s">
        <v>494</v>
      </c>
      <c r="AJ296" s="180" t="s">
        <v>27</v>
      </c>
      <c r="AK296" s="181" t="s">
        <v>491</v>
      </c>
      <c r="AL296" s="181" t="s">
        <v>500</v>
      </c>
      <c r="AM296" s="181" t="s">
        <v>492</v>
      </c>
      <c r="AN296" s="181" t="s">
        <v>494</v>
      </c>
      <c r="AO296" s="181" t="s">
        <v>27</v>
      </c>
      <c r="AP296" s="159"/>
    </row>
    <row r="297" spans="1:42" ht="20.25">
      <c r="A297" s="158" t="e">
        <f>G297</f>
        <v>#N/A</v>
      </c>
      <c r="B297" s="158" t="e">
        <f>I297</f>
        <v>#N/A</v>
      </c>
      <c r="C297" s="158" t="e">
        <f>#N/A</f>
        <v>#N/A</v>
      </c>
      <c r="D297" s="158" t="s">
        <v>495</v>
      </c>
      <c r="E297" s="158" t="e">
        <f>G297+L297+Q297+V297+AA297+AK297+AF297</f>
        <v>#N/A</v>
      </c>
      <c r="F297" s="159"/>
      <c r="G297" s="176" t="e">
        <f>#N/A</f>
        <v>#N/A</v>
      </c>
      <c r="H297" s="176" t="e">
        <f>#N/A</f>
        <v>#N/A</v>
      </c>
      <c r="I297" s="176" t="e">
        <f>#N/A</f>
        <v>#N/A</v>
      </c>
      <c r="J297" s="176" t="e">
        <f>#N/A</f>
        <v>#N/A</v>
      </c>
      <c r="K297" s="176" t="e">
        <f>SUM(K298:K320)</f>
        <v>#N/A</v>
      </c>
      <c r="L297" s="177" t="e">
        <f>#N/A</f>
        <v>#N/A</v>
      </c>
      <c r="M297" s="177" t="e">
        <f>#N/A</f>
        <v>#N/A</v>
      </c>
      <c r="N297" s="177" t="e">
        <f>#N/A</f>
        <v>#N/A</v>
      </c>
      <c r="O297" s="177" t="e">
        <f>#N/A</f>
        <v>#N/A</v>
      </c>
      <c r="P297" s="177" t="e">
        <f>SUM(P298:P320)</f>
        <v>#N/A</v>
      </c>
      <c r="Q297" s="178" t="e">
        <f>#N/A</f>
        <v>#N/A</v>
      </c>
      <c r="R297" s="178" t="e">
        <f>#N/A</f>
        <v>#N/A</v>
      </c>
      <c r="S297" s="178" t="e">
        <f>#N/A</f>
        <v>#N/A</v>
      </c>
      <c r="T297" s="178" t="e">
        <f>#N/A</f>
        <v>#N/A</v>
      </c>
      <c r="U297" s="178" t="e">
        <f>#N/A</f>
        <v>#N/A</v>
      </c>
      <c r="V297" s="177" t="e">
        <f>#N/A</f>
        <v>#N/A</v>
      </c>
      <c r="W297" s="177" t="e">
        <f>#N/A</f>
        <v>#N/A</v>
      </c>
      <c r="X297" s="177" t="e">
        <f>#N/A</f>
        <v>#N/A</v>
      </c>
      <c r="Y297" s="177" t="e">
        <f>#N/A</f>
        <v>#N/A</v>
      </c>
      <c r="Z297" s="177" t="e">
        <f>#N/A</f>
        <v>#N/A</v>
      </c>
      <c r="AA297" s="179" t="e">
        <f>#N/A</f>
        <v>#N/A</v>
      </c>
      <c r="AB297" s="179" t="e">
        <f>#N/A</f>
        <v>#N/A</v>
      </c>
      <c r="AC297" s="179" t="e">
        <f>#N/A</f>
        <v>#N/A</v>
      </c>
      <c r="AD297" s="179" t="e">
        <f>#N/A</f>
        <v>#N/A</v>
      </c>
      <c r="AE297" s="179" t="e">
        <f>#N/A</f>
        <v>#N/A</v>
      </c>
      <c r="AF297" s="180" t="e">
        <f>#N/A</f>
        <v>#N/A</v>
      </c>
      <c r="AG297" s="180" t="e">
        <f>#N/A</f>
        <v>#N/A</v>
      </c>
      <c r="AH297" s="180" t="e">
        <f>#N/A</f>
        <v>#N/A</v>
      </c>
      <c r="AI297" s="180" t="e">
        <f>#N/A</f>
        <v>#N/A</v>
      </c>
      <c r="AJ297" s="180" t="e">
        <f>#N/A</f>
        <v>#N/A</v>
      </c>
      <c r="AK297" s="181">
        <f>SUM(AK298:AK320)</f>
        <v>0</v>
      </c>
      <c r="AL297" s="181">
        <f>SUM(AL298:AL320)</f>
        <v>0</v>
      </c>
      <c r="AM297" s="181">
        <f>SUM(AM298:AM320)</f>
        <v>0</v>
      </c>
      <c r="AN297" s="181">
        <f>SUM(AN298:AN320)</f>
        <v>0</v>
      </c>
      <c r="AO297" s="181" t="e">
        <f>#N/A</f>
        <v>#N/A</v>
      </c>
      <c r="AP297" s="159"/>
    </row>
    <row r="298" spans="1:42" ht="20.25">
      <c r="A298" s="158" t="e">
        <f>L297</f>
        <v>#N/A</v>
      </c>
      <c r="B298" s="158" t="e">
        <f>N297</f>
        <v>#N/A</v>
      </c>
      <c r="C298" s="158" t="e">
        <f>#N/A</f>
        <v>#N/A</v>
      </c>
      <c r="D298" s="158" t="s">
        <v>496</v>
      </c>
      <c r="E298" s="158" t="e">
        <f>I297+N297+S297+X297+AC297+AM297+AH297</f>
        <v>#N/A</v>
      </c>
      <c r="F298" s="159"/>
      <c r="G298" s="182"/>
      <c r="H298" s="182"/>
      <c r="I298" s="182"/>
      <c r="J298" s="182"/>
      <c r="K298" s="182" t="e">
        <f>#N/A</f>
        <v>#N/A</v>
      </c>
      <c r="L298" s="200"/>
      <c r="M298" s="200"/>
      <c r="N298" s="200"/>
      <c r="O298" s="200"/>
      <c r="P298" s="183" t="e">
        <f>#N/A</f>
        <v>#N/A</v>
      </c>
      <c r="Q298" s="199"/>
      <c r="R298" s="199"/>
      <c r="S298" s="184"/>
      <c r="T298" s="184"/>
      <c r="U298" s="184" t="e">
        <f>#N/A</f>
        <v>#N/A</v>
      </c>
      <c r="V298" s="183"/>
      <c r="W298" s="183"/>
      <c r="X298" s="183"/>
      <c r="Y298" s="183"/>
      <c r="Z298" s="183" t="e">
        <f>#N/A</f>
        <v>#N/A</v>
      </c>
      <c r="AA298" s="185"/>
      <c r="AB298" s="185"/>
      <c r="AC298" s="185"/>
      <c r="AD298" s="185"/>
      <c r="AE298" s="185">
        <f>SUM(AA298:AD298)</f>
        <v>0</v>
      </c>
      <c r="AF298" s="183"/>
      <c r="AG298" s="183"/>
      <c r="AH298" s="183"/>
      <c r="AI298" s="183"/>
      <c r="AJ298" s="183" t="e">
        <f>#N/A</f>
        <v>#N/A</v>
      </c>
      <c r="AK298" s="185"/>
      <c r="AL298" s="185"/>
      <c r="AM298" s="185"/>
      <c r="AN298" s="185"/>
      <c r="AO298" s="185">
        <f>SUM(AK298:AN298)</f>
        <v>0</v>
      </c>
      <c r="AP298" s="159"/>
    </row>
    <row r="299" spans="1:42" ht="20.25">
      <c r="A299" s="158" t="e">
        <f>Q297</f>
        <v>#N/A</v>
      </c>
      <c r="B299" s="158" t="e">
        <f>S297</f>
        <v>#N/A</v>
      </c>
      <c r="C299" s="158" t="e">
        <f>#N/A</f>
        <v>#N/A</v>
      </c>
      <c r="D299" s="158" t="s">
        <v>497</v>
      </c>
      <c r="E299" s="158" t="e">
        <f>J297+O297+T297+Y297+AD297+AI297+AN297</f>
        <v>#N/A</v>
      </c>
      <c r="F299" s="159"/>
      <c r="G299" s="182"/>
      <c r="H299" s="182"/>
      <c r="I299" s="182"/>
      <c r="J299" s="182"/>
      <c r="K299" s="182" t="e">
        <f>#N/A</f>
        <v>#N/A</v>
      </c>
      <c r="L299" s="200"/>
      <c r="M299" s="200"/>
      <c r="N299" s="200"/>
      <c r="O299" s="200"/>
      <c r="P299" s="183" t="e">
        <f>#N/A</f>
        <v>#N/A</v>
      </c>
      <c r="Q299" s="199"/>
      <c r="R299" s="199"/>
      <c r="S299" s="184"/>
      <c r="T299" s="184"/>
      <c r="U299" s="184" t="e">
        <f>#N/A</f>
        <v>#N/A</v>
      </c>
      <c r="V299" s="183"/>
      <c r="W299" s="183"/>
      <c r="X299" s="183"/>
      <c r="Y299" s="183"/>
      <c r="Z299" s="183" t="e">
        <f>#N/A</f>
        <v>#N/A</v>
      </c>
      <c r="AA299" s="185"/>
      <c r="AB299" s="185"/>
      <c r="AC299" s="185"/>
      <c r="AD299" s="185"/>
      <c r="AE299" s="185">
        <f>SUM(AA299:AD299)</f>
        <v>0</v>
      </c>
      <c r="AF299" s="183"/>
      <c r="AG299" s="183"/>
      <c r="AH299" s="183"/>
      <c r="AI299" s="183"/>
      <c r="AJ299" s="183" t="e">
        <f>#N/A</f>
        <v>#N/A</v>
      </c>
      <c r="AK299" s="185"/>
      <c r="AL299" s="185"/>
      <c r="AM299" s="185"/>
      <c r="AN299" s="185"/>
      <c r="AO299" s="185">
        <f>SUM(AK299:AN299)</f>
        <v>0</v>
      </c>
      <c r="AP299" s="159"/>
    </row>
    <row r="300" spans="1:42" ht="20.25">
      <c r="A300" s="158" t="e">
        <f>V297</f>
        <v>#N/A</v>
      </c>
      <c r="B300" s="158" t="e">
        <f>X297</f>
        <v>#N/A</v>
      </c>
      <c r="C300" s="158" t="e">
        <f>#N/A</f>
        <v>#N/A</v>
      </c>
      <c r="D300" s="158" t="s">
        <v>498</v>
      </c>
      <c r="E300" s="158" t="e">
        <f>H297+M297+R297+W297+AB297+AG297+AL297</f>
        <v>#N/A</v>
      </c>
      <c r="F300" s="159"/>
      <c r="G300" s="182"/>
      <c r="H300" s="182"/>
      <c r="I300" s="182"/>
      <c r="J300" s="182"/>
      <c r="K300" s="182" t="e">
        <f>#N/A</f>
        <v>#N/A</v>
      </c>
      <c r="L300" s="200"/>
      <c r="M300" s="200"/>
      <c r="N300" s="200"/>
      <c r="O300" s="200"/>
      <c r="P300" s="183" t="e">
        <f>#N/A</f>
        <v>#N/A</v>
      </c>
      <c r="Q300" s="199"/>
      <c r="R300" s="199"/>
      <c r="S300" s="184"/>
      <c r="T300" s="184"/>
      <c r="U300" s="184" t="e">
        <f>#N/A</f>
        <v>#N/A</v>
      </c>
      <c r="V300" s="183"/>
      <c r="W300" s="183"/>
      <c r="X300" s="183"/>
      <c r="Y300" s="183"/>
      <c r="Z300" s="183" t="e">
        <f>#N/A</f>
        <v>#N/A</v>
      </c>
      <c r="AA300" s="185"/>
      <c r="AB300" s="185"/>
      <c r="AC300" s="185"/>
      <c r="AD300" s="185"/>
      <c r="AE300" s="185" t="e">
        <f>#N/A</f>
        <v>#N/A</v>
      </c>
      <c r="AF300" s="183"/>
      <c r="AG300" s="183"/>
      <c r="AH300" s="183"/>
      <c r="AI300" s="183"/>
      <c r="AJ300" s="183" t="e">
        <f>#N/A</f>
        <v>#N/A</v>
      </c>
      <c r="AK300" s="185"/>
      <c r="AL300" s="185"/>
      <c r="AM300" s="185"/>
      <c r="AN300" s="185"/>
      <c r="AO300" s="185">
        <f>SUM(AK300:AN300)</f>
        <v>0</v>
      </c>
      <c r="AP300" s="159"/>
    </row>
    <row r="301" spans="1:42" ht="20.25">
      <c r="A301" s="158" t="e">
        <f>AA297</f>
        <v>#N/A</v>
      </c>
      <c r="B301" s="158" t="e">
        <f>AC297</f>
        <v>#N/A</v>
      </c>
      <c r="C301" s="158" t="e">
        <f>#N/A</f>
        <v>#N/A</v>
      </c>
      <c r="D301" s="158"/>
      <c r="E301" s="158"/>
      <c r="F301" s="159"/>
      <c r="G301" s="182"/>
      <c r="H301" s="182"/>
      <c r="I301" s="182"/>
      <c r="J301" s="182"/>
      <c r="K301" s="182" t="e">
        <f>#N/A</f>
        <v>#N/A</v>
      </c>
      <c r="L301" s="200"/>
      <c r="M301" s="200"/>
      <c r="N301" s="200"/>
      <c r="O301" s="200"/>
      <c r="P301" s="183" t="e">
        <f>#N/A</f>
        <v>#N/A</v>
      </c>
      <c r="Q301" s="199"/>
      <c r="R301" s="199"/>
      <c r="S301" s="184"/>
      <c r="T301" s="184"/>
      <c r="U301" s="184" t="e">
        <f>#N/A</f>
        <v>#N/A</v>
      </c>
      <c r="V301" s="183"/>
      <c r="W301" s="183"/>
      <c r="X301" s="183"/>
      <c r="Y301" s="183"/>
      <c r="Z301" s="183" t="e">
        <f>#N/A</f>
        <v>#N/A</v>
      </c>
      <c r="AA301" s="185"/>
      <c r="AB301" s="185"/>
      <c r="AC301" s="185"/>
      <c r="AD301" s="185"/>
      <c r="AE301" s="185">
        <f>SUM(AA301:AD301)</f>
        <v>0</v>
      </c>
      <c r="AF301" s="183"/>
      <c r="AG301" s="183"/>
      <c r="AH301" s="183"/>
      <c r="AI301" s="183"/>
      <c r="AJ301" s="183" t="e">
        <f>#N/A</f>
        <v>#N/A</v>
      </c>
      <c r="AK301" s="185"/>
      <c r="AL301" s="185"/>
      <c r="AM301" s="185"/>
      <c r="AN301" s="185"/>
      <c r="AO301" s="185">
        <f>SUM(AK301:AN301)</f>
        <v>0</v>
      </c>
      <c r="AP301" s="159"/>
    </row>
    <row r="302" spans="1:42" ht="20.25">
      <c r="A302" s="158" t="e">
        <f>AF297</f>
        <v>#N/A</v>
      </c>
      <c r="B302" s="158" t="e">
        <f>AH297</f>
        <v>#N/A</v>
      </c>
      <c r="C302" s="158" t="e">
        <f>#N/A</f>
        <v>#N/A</v>
      </c>
      <c r="D302" s="158"/>
      <c r="E302" s="158"/>
      <c r="F302" s="159"/>
      <c r="G302" s="182"/>
      <c r="H302" s="182"/>
      <c r="I302" s="182"/>
      <c r="J302" s="182"/>
      <c r="K302" s="182" t="e">
        <f>#N/A</f>
        <v>#N/A</v>
      </c>
      <c r="L302" s="200"/>
      <c r="M302" s="200"/>
      <c r="N302" s="200"/>
      <c r="O302" s="200"/>
      <c r="P302" s="183" t="e">
        <f>#N/A</f>
        <v>#N/A</v>
      </c>
      <c r="Q302" s="199"/>
      <c r="R302" s="199"/>
      <c r="S302" s="184"/>
      <c r="T302" s="184"/>
      <c r="U302" s="184" t="e">
        <f>#N/A</f>
        <v>#N/A</v>
      </c>
      <c r="V302" s="183"/>
      <c r="W302" s="183"/>
      <c r="X302" s="183"/>
      <c r="Y302" s="183"/>
      <c r="Z302" s="183" t="e">
        <f>#N/A</f>
        <v>#N/A</v>
      </c>
      <c r="AA302" s="185"/>
      <c r="AB302" s="185"/>
      <c r="AC302" s="185"/>
      <c r="AD302" s="185"/>
      <c r="AE302" s="185" t="e">
        <f>#N/A</f>
        <v>#N/A</v>
      </c>
      <c r="AF302" s="183"/>
      <c r="AG302" s="183"/>
      <c r="AH302" s="183"/>
      <c r="AI302" s="183"/>
      <c r="AJ302" s="183" t="e">
        <f>#N/A</f>
        <v>#N/A</v>
      </c>
      <c r="AK302" s="185"/>
      <c r="AL302" s="185"/>
      <c r="AM302" s="185"/>
      <c r="AN302" s="185"/>
      <c r="AO302" s="185">
        <f>SUM(AK302:AN302)</f>
        <v>0</v>
      </c>
      <c r="AP302" s="159"/>
    </row>
    <row r="303" spans="1:42" ht="20.25">
      <c r="A303" s="158">
        <f>AK297</f>
        <v>0</v>
      </c>
      <c r="B303" s="158">
        <f>AM297</f>
        <v>0</v>
      </c>
      <c r="C303" s="158" t="e">
        <f>#N/A</f>
        <v>#N/A</v>
      </c>
      <c r="D303" s="158" t="s">
        <v>27</v>
      </c>
      <c r="E303" s="158" t="e">
        <f>SUM(E297:E300)</f>
        <v>#N/A</v>
      </c>
      <c r="F303" s="159"/>
      <c r="G303" s="182"/>
      <c r="H303" s="182"/>
      <c r="I303" s="182"/>
      <c r="J303" s="182"/>
      <c r="K303" s="182" t="e">
        <f>#N/A</f>
        <v>#N/A</v>
      </c>
      <c r="L303" s="200"/>
      <c r="M303" s="200"/>
      <c r="N303" s="200"/>
      <c r="O303" s="200"/>
      <c r="P303" s="183" t="e">
        <f>#N/A</f>
        <v>#N/A</v>
      </c>
      <c r="Q303" s="199"/>
      <c r="R303" s="199"/>
      <c r="S303" s="184"/>
      <c r="T303" s="184"/>
      <c r="U303" s="184" t="e">
        <f>#N/A</f>
        <v>#N/A</v>
      </c>
      <c r="V303" s="183"/>
      <c r="W303" s="183"/>
      <c r="X303" s="183"/>
      <c r="Y303" s="183"/>
      <c r="Z303" s="183" t="e">
        <f>#N/A</f>
        <v>#N/A</v>
      </c>
      <c r="AA303" s="185"/>
      <c r="AB303" s="185"/>
      <c r="AC303" s="185"/>
      <c r="AD303" s="185"/>
      <c r="AE303" s="185" t="e">
        <f>#N/A</f>
        <v>#N/A</v>
      </c>
      <c r="AF303" s="183"/>
      <c r="AG303" s="183"/>
      <c r="AH303" s="183"/>
      <c r="AI303" s="183"/>
      <c r="AJ303" s="183" t="e">
        <f>#N/A</f>
        <v>#N/A</v>
      </c>
      <c r="AK303" s="185"/>
      <c r="AL303" s="185"/>
      <c r="AM303" s="185"/>
      <c r="AN303" s="185"/>
      <c r="AO303" s="185" t="e">
        <f>#N/A</f>
        <v>#N/A</v>
      </c>
      <c r="AP303" s="159"/>
    </row>
    <row r="304" spans="1:42" ht="20.25">
      <c r="A304" s="158" t="e">
        <f>SUM(A297:A303)</f>
        <v>#N/A</v>
      </c>
      <c r="B304" s="158" t="e">
        <f>SUM(B297:B303)</f>
        <v>#N/A</v>
      </c>
      <c r="C304" s="158" t="e">
        <f>SUM(C297:C303)</f>
        <v>#N/A</v>
      </c>
      <c r="D304" s="158"/>
      <c r="E304" s="158"/>
      <c r="F304" s="159"/>
      <c r="G304" s="182"/>
      <c r="H304" s="182"/>
      <c r="I304" s="182"/>
      <c r="J304" s="182"/>
      <c r="K304" s="182" t="e">
        <f>#N/A</f>
        <v>#N/A</v>
      </c>
      <c r="L304" s="200"/>
      <c r="M304" s="200"/>
      <c r="N304" s="200"/>
      <c r="O304" s="200"/>
      <c r="P304" s="183" t="e">
        <f>#N/A</f>
        <v>#N/A</v>
      </c>
      <c r="Q304" s="199"/>
      <c r="R304" s="199"/>
      <c r="S304" s="184"/>
      <c r="T304" s="184"/>
      <c r="U304" s="184">
        <f>SUM(Q304:T304)</f>
        <v>0</v>
      </c>
      <c r="V304" s="183"/>
      <c r="W304" s="183"/>
      <c r="X304" s="183"/>
      <c r="Y304" s="183"/>
      <c r="Z304" s="183" t="e">
        <f>#N/A</f>
        <v>#N/A</v>
      </c>
      <c r="AA304" s="185"/>
      <c r="AB304" s="185"/>
      <c r="AC304" s="185"/>
      <c r="AD304" s="185"/>
      <c r="AE304" s="185" t="e">
        <f>#N/A</f>
        <v>#N/A</v>
      </c>
      <c r="AF304" s="183"/>
      <c r="AG304" s="183"/>
      <c r="AH304" s="183"/>
      <c r="AI304" s="183"/>
      <c r="AJ304" s="183" t="e">
        <f>#N/A</f>
        <v>#N/A</v>
      </c>
      <c r="AK304" s="185"/>
      <c r="AL304" s="185"/>
      <c r="AM304" s="185"/>
      <c r="AN304" s="185"/>
      <c r="AO304" s="185" t="e">
        <f>#N/A</f>
        <v>#N/A</v>
      </c>
      <c r="AP304" s="159"/>
    </row>
    <row r="305" spans="1:42" ht="20.25">
      <c r="A305" s="158"/>
      <c r="B305" s="158"/>
      <c r="C305" s="158"/>
      <c r="D305" s="158"/>
      <c r="E305" s="158"/>
      <c r="F305" s="159"/>
      <c r="G305" s="182"/>
      <c r="H305" s="182"/>
      <c r="I305" s="182"/>
      <c r="J305" s="182"/>
      <c r="K305" s="182" t="e">
        <f>#N/A</f>
        <v>#N/A</v>
      </c>
      <c r="L305" s="200"/>
      <c r="M305" s="200"/>
      <c r="N305" s="200"/>
      <c r="O305" s="200"/>
      <c r="P305" s="183" t="e">
        <f>#N/A</f>
        <v>#N/A</v>
      </c>
      <c r="Q305" s="199"/>
      <c r="R305" s="199"/>
      <c r="S305" s="184"/>
      <c r="T305" s="184"/>
      <c r="U305" s="184">
        <f>SUM(Q305:T305)</f>
        <v>0</v>
      </c>
      <c r="V305" s="183"/>
      <c r="W305" s="183"/>
      <c r="X305" s="183"/>
      <c r="Y305" s="183"/>
      <c r="Z305" s="183" t="e">
        <f>#N/A</f>
        <v>#N/A</v>
      </c>
      <c r="AA305" s="185"/>
      <c r="AB305" s="185"/>
      <c r="AC305" s="185"/>
      <c r="AD305" s="185"/>
      <c r="AE305" s="185" t="e">
        <f>#N/A</f>
        <v>#N/A</v>
      </c>
      <c r="AF305" s="183"/>
      <c r="AG305" s="183"/>
      <c r="AH305" s="183"/>
      <c r="AI305" s="183"/>
      <c r="AJ305" s="183" t="e">
        <f>#N/A</f>
        <v>#N/A</v>
      </c>
      <c r="AK305" s="185"/>
      <c r="AL305" s="185"/>
      <c r="AM305" s="185"/>
      <c r="AN305" s="185"/>
      <c r="AO305" s="185" t="e">
        <f>#N/A</f>
        <v>#N/A</v>
      </c>
      <c r="AP305" s="159"/>
    </row>
    <row r="306" spans="1:42" ht="20.25">
      <c r="A306" s="158"/>
      <c r="B306" s="158"/>
      <c r="C306" s="158" t="e">
        <f>C304=E299</f>
        <v>#N/A</v>
      </c>
      <c r="D306" s="158"/>
      <c r="E306" s="158"/>
      <c r="F306" s="159"/>
      <c r="G306" s="182"/>
      <c r="H306" s="182"/>
      <c r="I306" s="182"/>
      <c r="J306" s="182"/>
      <c r="K306" s="182" t="e">
        <f>#N/A</f>
        <v>#N/A</v>
      </c>
      <c r="L306" s="200"/>
      <c r="M306" s="200"/>
      <c r="N306" s="200"/>
      <c r="O306" s="200"/>
      <c r="P306" s="183" t="e">
        <f>#N/A</f>
        <v>#N/A</v>
      </c>
      <c r="Q306" s="199"/>
      <c r="R306" s="199"/>
      <c r="S306" s="184"/>
      <c r="T306" s="184"/>
      <c r="U306" s="184" t="e">
        <f>#N/A</f>
        <v>#N/A</v>
      </c>
      <c r="V306" s="183"/>
      <c r="W306" s="183"/>
      <c r="X306" s="183"/>
      <c r="Y306" s="183"/>
      <c r="Z306" s="183" t="e">
        <f>#N/A</f>
        <v>#N/A</v>
      </c>
      <c r="AA306" s="185"/>
      <c r="AB306" s="185"/>
      <c r="AC306" s="185"/>
      <c r="AD306" s="185"/>
      <c r="AE306" s="185" t="e">
        <f>#N/A</f>
        <v>#N/A</v>
      </c>
      <c r="AF306" s="183"/>
      <c r="AG306" s="183"/>
      <c r="AH306" s="183"/>
      <c r="AI306" s="183"/>
      <c r="AJ306" s="183" t="e">
        <f>#N/A</f>
        <v>#N/A</v>
      </c>
      <c r="AK306" s="185"/>
      <c r="AL306" s="185"/>
      <c r="AM306" s="185"/>
      <c r="AN306" s="185"/>
      <c r="AO306" s="185" t="e">
        <f>#N/A</f>
        <v>#N/A</v>
      </c>
      <c r="AP306" s="159"/>
    </row>
    <row r="307" spans="1:42" ht="20.25">
      <c r="A307" s="158"/>
      <c r="B307" s="158"/>
      <c r="C307" s="158"/>
      <c r="D307" s="158"/>
      <c r="E307" s="158"/>
      <c r="F307" s="159"/>
      <c r="G307" s="182"/>
      <c r="H307" s="182"/>
      <c r="I307" s="182"/>
      <c r="J307" s="182"/>
      <c r="K307" s="182" t="e">
        <f>#N/A</f>
        <v>#N/A</v>
      </c>
      <c r="L307" s="200"/>
      <c r="M307" s="200"/>
      <c r="N307" s="200"/>
      <c r="O307" s="200"/>
      <c r="P307" s="183" t="e">
        <f>#N/A</f>
        <v>#N/A</v>
      </c>
      <c r="Q307" s="199"/>
      <c r="R307" s="199"/>
      <c r="S307" s="184"/>
      <c r="T307" s="184"/>
      <c r="U307" s="184" t="e">
        <f>#N/A</f>
        <v>#N/A</v>
      </c>
      <c r="V307" s="183"/>
      <c r="W307" s="183"/>
      <c r="X307" s="183"/>
      <c r="Y307" s="183"/>
      <c r="Z307" s="183" t="e">
        <f>#N/A</f>
        <v>#N/A</v>
      </c>
      <c r="AA307" s="185"/>
      <c r="AB307" s="185"/>
      <c r="AC307" s="185"/>
      <c r="AD307" s="185"/>
      <c r="AE307" s="185" t="e">
        <f>#N/A</f>
        <v>#N/A</v>
      </c>
      <c r="AF307" s="183"/>
      <c r="AG307" s="183"/>
      <c r="AH307" s="183"/>
      <c r="AI307" s="183"/>
      <c r="AJ307" s="183" t="e">
        <f>#N/A</f>
        <v>#N/A</v>
      </c>
      <c r="AK307" s="185"/>
      <c r="AL307" s="185"/>
      <c r="AM307" s="185"/>
      <c r="AN307" s="185"/>
      <c r="AO307" s="185" t="e">
        <f>#N/A</f>
        <v>#N/A</v>
      </c>
      <c r="AP307" s="159"/>
    </row>
    <row r="308" spans="1:42" ht="20.25">
      <c r="A308" s="158"/>
      <c r="B308" s="158"/>
      <c r="C308" s="158"/>
      <c r="D308" s="158"/>
      <c r="E308" s="158"/>
      <c r="F308" s="159"/>
      <c r="G308" s="182"/>
      <c r="H308" s="182"/>
      <c r="I308" s="182"/>
      <c r="J308" s="182"/>
      <c r="K308" s="182" t="e">
        <f>#N/A</f>
        <v>#N/A</v>
      </c>
      <c r="L308" s="200"/>
      <c r="M308" s="200"/>
      <c r="N308" s="200"/>
      <c r="O308" s="200"/>
      <c r="P308" s="183" t="e">
        <f>#N/A</f>
        <v>#N/A</v>
      </c>
      <c r="Q308" s="199"/>
      <c r="R308" s="199"/>
      <c r="S308" s="184"/>
      <c r="T308" s="184"/>
      <c r="U308" s="184" t="e">
        <f>#N/A</f>
        <v>#N/A</v>
      </c>
      <c r="V308" s="183"/>
      <c r="W308" s="183"/>
      <c r="X308" s="183"/>
      <c r="Y308" s="183"/>
      <c r="Z308" s="183" t="e">
        <f>#N/A</f>
        <v>#N/A</v>
      </c>
      <c r="AA308" s="185"/>
      <c r="AB308" s="185"/>
      <c r="AC308" s="185"/>
      <c r="AD308" s="185"/>
      <c r="AE308" s="185" t="e">
        <f>#N/A</f>
        <v>#N/A</v>
      </c>
      <c r="AF308" s="183"/>
      <c r="AG308" s="183"/>
      <c r="AH308" s="183"/>
      <c r="AI308" s="183"/>
      <c r="AJ308" s="183" t="e">
        <f>#N/A</f>
        <v>#N/A</v>
      </c>
      <c r="AK308" s="185"/>
      <c r="AL308" s="185"/>
      <c r="AM308" s="185"/>
      <c r="AN308" s="185"/>
      <c r="AO308" s="185" t="e">
        <f>#N/A</f>
        <v>#N/A</v>
      </c>
      <c r="AP308" s="159"/>
    </row>
    <row r="309" spans="1:42" ht="20.25">
      <c r="A309" s="158"/>
      <c r="B309" s="158"/>
      <c r="C309" s="158"/>
      <c r="D309" s="158"/>
      <c r="E309" s="158"/>
      <c r="F309" s="159"/>
      <c r="G309" s="182"/>
      <c r="H309" s="182"/>
      <c r="I309" s="182"/>
      <c r="J309" s="182"/>
      <c r="K309" s="182" t="e">
        <f>#N/A</f>
        <v>#N/A</v>
      </c>
      <c r="L309" s="200"/>
      <c r="M309" s="200"/>
      <c r="N309" s="200"/>
      <c r="O309" s="200"/>
      <c r="P309" s="183" t="e">
        <f>#N/A</f>
        <v>#N/A</v>
      </c>
      <c r="Q309" s="199"/>
      <c r="R309" s="199"/>
      <c r="S309" s="184"/>
      <c r="T309" s="184"/>
      <c r="U309" s="184" t="e">
        <f>#N/A</f>
        <v>#N/A</v>
      </c>
      <c r="V309" s="183"/>
      <c r="W309" s="183"/>
      <c r="X309" s="183"/>
      <c r="Y309" s="183"/>
      <c r="Z309" s="183" t="e">
        <f>#N/A</f>
        <v>#N/A</v>
      </c>
      <c r="AA309" s="185"/>
      <c r="AB309" s="185"/>
      <c r="AC309" s="185"/>
      <c r="AD309" s="185"/>
      <c r="AE309" s="185" t="e">
        <f>#N/A</f>
        <v>#N/A</v>
      </c>
      <c r="AF309" s="183"/>
      <c r="AG309" s="183"/>
      <c r="AH309" s="183"/>
      <c r="AI309" s="183"/>
      <c r="AJ309" s="183" t="e">
        <f>#N/A</f>
        <v>#N/A</v>
      </c>
      <c r="AK309" s="185"/>
      <c r="AL309" s="185"/>
      <c r="AM309" s="185"/>
      <c r="AN309" s="185"/>
      <c r="AO309" s="185" t="e">
        <f>#N/A</f>
        <v>#N/A</v>
      </c>
      <c r="AP309" s="159"/>
    </row>
    <row r="310" spans="1:42" ht="20.25">
      <c r="A310" s="158"/>
      <c r="B310" s="158"/>
      <c r="C310" s="158"/>
      <c r="D310" s="158"/>
      <c r="E310" s="158"/>
      <c r="F310" s="159"/>
      <c r="G310" s="182"/>
      <c r="H310" s="182"/>
      <c r="I310" s="182"/>
      <c r="J310" s="182"/>
      <c r="K310" s="182" t="e">
        <f>#N/A</f>
        <v>#N/A</v>
      </c>
      <c r="L310" s="200"/>
      <c r="M310" s="200"/>
      <c r="N310" s="200"/>
      <c r="O310" s="200"/>
      <c r="P310" s="183" t="e">
        <f>#N/A</f>
        <v>#N/A</v>
      </c>
      <c r="Q310" s="199"/>
      <c r="R310" s="199"/>
      <c r="S310" s="184"/>
      <c r="T310" s="184"/>
      <c r="U310" s="184" t="e">
        <f>#N/A</f>
        <v>#N/A</v>
      </c>
      <c r="V310" s="183"/>
      <c r="W310" s="183"/>
      <c r="X310" s="183"/>
      <c r="Y310" s="183"/>
      <c r="Z310" s="183" t="e">
        <f>#N/A</f>
        <v>#N/A</v>
      </c>
      <c r="AA310" s="185"/>
      <c r="AB310" s="185"/>
      <c r="AC310" s="185"/>
      <c r="AD310" s="185"/>
      <c r="AE310" s="185" t="e">
        <f>#N/A</f>
        <v>#N/A</v>
      </c>
      <c r="AF310" s="183"/>
      <c r="AG310" s="183"/>
      <c r="AH310" s="183"/>
      <c r="AI310" s="183"/>
      <c r="AJ310" s="183" t="e">
        <f>#N/A</f>
        <v>#N/A</v>
      </c>
      <c r="AK310" s="185"/>
      <c r="AL310" s="185"/>
      <c r="AM310" s="185"/>
      <c r="AN310" s="185"/>
      <c r="AO310" s="185" t="e">
        <f>#N/A</f>
        <v>#N/A</v>
      </c>
      <c r="AP310" s="159"/>
    </row>
    <row r="311" spans="1:42" ht="20.25">
      <c r="A311" s="158"/>
      <c r="B311" s="158"/>
      <c r="C311" s="158"/>
      <c r="D311" s="158"/>
      <c r="E311" s="158"/>
      <c r="F311" s="159"/>
      <c r="G311" s="182"/>
      <c r="H311" s="182"/>
      <c r="I311" s="182"/>
      <c r="J311" s="182"/>
      <c r="K311" s="182" t="e">
        <f>#N/A</f>
        <v>#N/A</v>
      </c>
      <c r="L311" s="200"/>
      <c r="M311" s="200"/>
      <c r="N311" s="200"/>
      <c r="O311" s="200"/>
      <c r="P311" s="183" t="e">
        <f>#N/A</f>
        <v>#N/A</v>
      </c>
      <c r="Q311" s="199"/>
      <c r="R311" s="199"/>
      <c r="S311" s="184"/>
      <c r="T311" s="184"/>
      <c r="U311" s="184" t="e">
        <f>#N/A</f>
        <v>#N/A</v>
      </c>
      <c r="V311" s="183"/>
      <c r="W311" s="183"/>
      <c r="X311" s="183"/>
      <c r="Y311" s="183"/>
      <c r="Z311" s="183" t="e">
        <f>#N/A</f>
        <v>#N/A</v>
      </c>
      <c r="AA311" s="185"/>
      <c r="AB311" s="185"/>
      <c r="AC311" s="185"/>
      <c r="AD311" s="185"/>
      <c r="AE311" s="185" t="e">
        <f>#N/A</f>
        <v>#N/A</v>
      </c>
      <c r="AF311" s="183"/>
      <c r="AG311" s="183"/>
      <c r="AH311" s="183"/>
      <c r="AI311" s="183"/>
      <c r="AJ311" s="183" t="e">
        <f>#N/A</f>
        <v>#N/A</v>
      </c>
      <c r="AK311" s="185"/>
      <c r="AL311" s="185"/>
      <c r="AM311" s="185"/>
      <c r="AN311" s="185"/>
      <c r="AO311" s="185" t="e">
        <f>#N/A</f>
        <v>#N/A</v>
      </c>
      <c r="AP311" s="159"/>
    </row>
    <row r="312" spans="1:42" ht="20.25">
      <c r="A312" s="158"/>
      <c r="B312" s="158"/>
      <c r="C312" s="158"/>
      <c r="D312" s="158"/>
      <c r="E312" s="158"/>
      <c r="F312" s="159"/>
      <c r="G312" s="182"/>
      <c r="H312" s="182"/>
      <c r="I312" s="182"/>
      <c r="J312" s="182"/>
      <c r="K312" s="182" t="e">
        <f>#N/A</f>
        <v>#N/A</v>
      </c>
      <c r="L312" s="200"/>
      <c r="M312" s="200"/>
      <c r="N312" s="200"/>
      <c r="O312" s="200"/>
      <c r="P312" s="183" t="e">
        <f>#N/A</f>
        <v>#N/A</v>
      </c>
      <c r="Q312" s="199"/>
      <c r="R312" s="199"/>
      <c r="S312" s="184"/>
      <c r="T312" s="184"/>
      <c r="U312" s="184" t="e">
        <f>#N/A</f>
        <v>#N/A</v>
      </c>
      <c r="V312" s="183"/>
      <c r="W312" s="183"/>
      <c r="X312" s="183"/>
      <c r="Y312" s="183"/>
      <c r="Z312" s="183" t="e">
        <f>#N/A</f>
        <v>#N/A</v>
      </c>
      <c r="AA312" s="185"/>
      <c r="AB312" s="185"/>
      <c r="AC312" s="185"/>
      <c r="AD312" s="185"/>
      <c r="AE312" s="185" t="e">
        <f>#N/A</f>
        <v>#N/A</v>
      </c>
      <c r="AF312" s="183"/>
      <c r="AG312" s="183"/>
      <c r="AH312" s="183"/>
      <c r="AI312" s="183"/>
      <c r="AJ312" s="183" t="e">
        <f>#N/A</f>
        <v>#N/A</v>
      </c>
      <c r="AK312" s="185"/>
      <c r="AL312" s="185"/>
      <c r="AM312" s="185"/>
      <c r="AN312" s="185"/>
      <c r="AO312" s="185" t="e">
        <f>#N/A</f>
        <v>#N/A</v>
      </c>
      <c r="AP312" s="159"/>
    </row>
    <row r="313" spans="1:42" ht="20.25">
      <c r="A313" s="158"/>
      <c r="B313" s="158"/>
      <c r="C313" s="158"/>
      <c r="D313" s="158"/>
      <c r="E313" s="158"/>
      <c r="F313" s="159"/>
      <c r="G313" s="182"/>
      <c r="H313" s="182"/>
      <c r="I313" s="182"/>
      <c r="J313" s="182"/>
      <c r="K313" s="182" t="e">
        <f>#N/A</f>
        <v>#N/A</v>
      </c>
      <c r="L313" s="200"/>
      <c r="M313" s="200"/>
      <c r="N313" s="200"/>
      <c r="O313" s="200"/>
      <c r="P313" s="183" t="e">
        <f>#N/A</f>
        <v>#N/A</v>
      </c>
      <c r="Q313" s="199"/>
      <c r="R313" s="199"/>
      <c r="S313" s="184"/>
      <c r="T313" s="184"/>
      <c r="U313" s="184" t="e">
        <f>#N/A</f>
        <v>#N/A</v>
      </c>
      <c r="V313" s="183"/>
      <c r="W313" s="183"/>
      <c r="X313" s="183"/>
      <c r="Y313" s="183"/>
      <c r="Z313" s="183" t="e">
        <f>#N/A</f>
        <v>#N/A</v>
      </c>
      <c r="AA313" s="185"/>
      <c r="AB313" s="185"/>
      <c r="AC313" s="185"/>
      <c r="AD313" s="185"/>
      <c r="AE313" s="185" t="e">
        <f>#N/A</f>
        <v>#N/A</v>
      </c>
      <c r="AF313" s="183"/>
      <c r="AG313" s="183"/>
      <c r="AH313" s="183"/>
      <c r="AI313" s="183"/>
      <c r="AJ313" s="183" t="e">
        <f>#N/A</f>
        <v>#N/A</v>
      </c>
      <c r="AK313" s="185"/>
      <c r="AL313" s="185"/>
      <c r="AM313" s="185"/>
      <c r="AN313" s="185"/>
      <c r="AO313" s="185" t="e">
        <f>#N/A</f>
        <v>#N/A</v>
      </c>
      <c r="AP313" s="159"/>
    </row>
    <row r="314" spans="1:42" ht="20.25">
      <c r="A314" s="158"/>
      <c r="B314" s="158"/>
      <c r="C314" s="158"/>
      <c r="D314" s="158"/>
      <c r="E314" s="158"/>
      <c r="F314" s="159"/>
      <c r="G314" s="182"/>
      <c r="H314" s="182"/>
      <c r="I314" s="182"/>
      <c r="J314" s="182"/>
      <c r="K314" s="182" t="e">
        <f>#N/A</f>
        <v>#N/A</v>
      </c>
      <c r="L314" s="200"/>
      <c r="M314" s="200"/>
      <c r="N314" s="200"/>
      <c r="O314" s="200"/>
      <c r="P314" s="183" t="e">
        <f>#N/A</f>
        <v>#N/A</v>
      </c>
      <c r="Q314" s="199"/>
      <c r="R314" s="199"/>
      <c r="S314" s="184"/>
      <c r="T314" s="184"/>
      <c r="U314" s="184" t="e">
        <f>#N/A</f>
        <v>#N/A</v>
      </c>
      <c r="V314" s="183"/>
      <c r="W314" s="183"/>
      <c r="X314" s="183"/>
      <c r="Y314" s="183"/>
      <c r="Z314" s="183" t="e">
        <f>#N/A</f>
        <v>#N/A</v>
      </c>
      <c r="AA314" s="185"/>
      <c r="AB314" s="185"/>
      <c r="AC314" s="185"/>
      <c r="AD314" s="185"/>
      <c r="AE314" s="185" t="e">
        <f>#N/A</f>
        <v>#N/A</v>
      </c>
      <c r="AF314" s="183"/>
      <c r="AG314" s="183"/>
      <c r="AH314" s="183"/>
      <c r="AI314" s="183"/>
      <c r="AJ314" s="183" t="e">
        <f>#N/A</f>
        <v>#N/A</v>
      </c>
      <c r="AK314" s="185"/>
      <c r="AL314" s="185"/>
      <c r="AM314" s="185"/>
      <c r="AN314" s="185"/>
      <c r="AO314" s="185" t="e">
        <f>#N/A</f>
        <v>#N/A</v>
      </c>
      <c r="AP314" s="159"/>
    </row>
    <row r="315" spans="1:42" ht="20.25">
      <c r="A315" s="158"/>
      <c r="B315" s="158"/>
      <c r="C315" s="158"/>
      <c r="D315" s="158"/>
      <c r="E315" s="158"/>
      <c r="F315" s="159"/>
      <c r="G315" s="182"/>
      <c r="H315" s="182"/>
      <c r="I315" s="182"/>
      <c r="J315" s="182"/>
      <c r="K315" s="182" t="e">
        <f>#N/A</f>
        <v>#N/A</v>
      </c>
      <c r="L315" s="200"/>
      <c r="M315" s="200"/>
      <c r="N315" s="200"/>
      <c r="O315" s="200"/>
      <c r="P315" s="183" t="e">
        <f>#N/A</f>
        <v>#N/A</v>
      </c>
      <c r="Q315" s="199"/>
      <c r="R315" s="199"/>
      <c r="S315" s="184"/>
      <c r="T315" s="184"/>
      <c r="U315" s="184" t="e">
        <f>#N/A</f>
        <v>#N/A</v>
      </c>
      <c r="V315" s="183"/>
      <c r="W315" s="183"/>
      <c r="X315" s="183"/>
      <c r="Y315" s="183"/>
      <c r="Z315" s="183" t="e">
        <f>#N/A</f>
        <v>#N/A</v>
      </c>
      <c r="AA315" s="185"/>
      <c r="AB315" s="185"/>
      <c r="AC315" s="185"/>
      <c r="AD315" s="185"/>
      <c r="AE315" s="185" t="e">
        <f>#N/A</f>
        <v>#N/A</v>
      </c>
      <c r="AF315" s="183"/>
      <c r="AG315" s="183"/>
      <c r="AH315" s="183"/>
      <c r="AI315" s="183"/>
      <c r="AJ315" s="183" t="e">
        <f>#N/A</f>
        <v>#N/A</v>
      </c>
      <c r="AK315" s="185"/>
      <c r="AL315" s="185"/>
      <c r="AM315" s="185"/>
      <c r="AN315" s="185"/>
      <c r="AO315" s="185" t="e">
        <f>#N/A</f>
        <v>#N/A</v>
      </c>
      <c r="AP315" s="159"/>
    </row>
    <row r="316" spans="1:42" ht="20.25">
      <c r="A316" s="158"/>
      <c r="B316" s="158"/>
      <c r="C316" s="158"/>
      <c r="D316" s="158"/>
      <c r="E316" s="158"/>
      <c r="F316" s="159"/>
      <c r="G316" s="182"/>
      <c r="H316" s="182"/>
      <c r="I316" s="182"/>
      <c r="J316" s="182"/>
      <c r="K316" s="182" t="e">
        <f>#N/A</f>
        <v>#N/A</v>
      </c>
      <c r="L316" s="200"/>
      <c r="M316" s="200"/>
      <c r="N316" s="200"/>
      <c r="O316" s="200"/>
      <c r="P316" s="183" t="e">
        <f>#N/A</f>
        <v>#N/A</v>
      </c>
      <c r="Q316" s="199"/>
      <c r="R316" s="199"/>
      <c r="S316" s="184"/>
      <c r="T316" s="184"/>
      <c r="U316" s="184" t="e">
        <f>#N/A</f>
        <v>#N/A</v>
      </c>
      <c r="V316" s="183"/>
      <c r="W316" s="183"/>
      <c r="X316" s="183"/>
      <c r="Y316" s="183"/>
      <c r="Z316" s="183" t="e">
        <f>#N/A</f>
        <v>#N/A</v>
      </c>
      <c r="AA316" s="185"/>
      <c r="AB316" s="185"/>
      <c r="AC316" s="185"/>
      <c r="AD316" s="185"/>
      <c r="AE316" s="185" t="e">
        <f>#N/A</f>
        <v>#N/A</v>
      </c>
      <c r="AF316" s="183"/>
      <c r="AG316" s="183"/>
      <c r="AH316" s="183"/>
      <c r="AI316" s="183"/>
      <c r="AJ316" s="183" t="e">
        <f>#N/A</f>
        <v>#N/A</v>
      </c>
      <c r="AK316" s="185"/>
      <c r="AL316" s="185"/>
      <c r="AM316" s="185"/>
      <c r="AN316" s="185"/>
      <c r="AO316" s="185" t="e">
        <f>#N/A</f>
        <v>#N/A</v>
      </c>
      <c r="AP316" s="159"/>
    </row>
    <row r="317" spans="1:42" ht="20.25">
      <c r="A317" s="158"/>
      <c r="B317" s="158"/>
      <c r="C317" s="158"/>
      <c r="D317" s="158"/>
      <c r="E317" s="158"/>
      <c r="F317" s="159"/>
      <c r="G317" s="182"/>
      <c r="H317" s="182"/>
      <c r="I317" s="182"/>
      <c r="J317" s="182"/>
      <c r="K317" s="182" t="e">
        <f>#N/A</f>
        <v>#N/A</v>
      </c>
      <c r="L317" s="200"/>
      <c r="M317" s="200"/>
      <c r="N317" s="200"/>
      <c r="O317" s="200"/>
      <c r="P317" s="183" t="e">
        <f>#N/A</f>
        <v>#N/A</v>
      </c>
      <c r="Q317" s="199"/>
      <c r="R317" s="199"/>
      <c r="S317" s="184"/>
      <c r="T317" s="184"/>
      <c r="U317" s="184" t="e">
        <f>#N/A</f>
        <v>#N/A</v>
      </c>
      <c r="V317" s="183"/>
      <c r="W317" s="183"/>
      <c r="X317" s="183"/>
      <c r="Y317" s="183"/>
      <c r="Z317" s="183" t="e">
        <f>#N/A</f>
        <v>#N/A</v>
      </c>
      <c r="AA317" s="185"/>
      <c r="AB317" s="185"/>
      <c r="AC317" s="185"/>
      <c r="AD317" s="185"/>
      <c r="AE317" s="185" t="e">
        <f>#N/A</f>
        <v>#N/A</v>
      </c>
      <c r="AF317" s="183"/>
      <c r="AG317" s="183"/>
      <c r="AH317" s="183"/>
      <c r="AI317" s="183"/>
      <c r="AJ317" s="183" t="e">
        <f>#N/A</f>
        <v>#N/A</v>
      </c>
      <c r="AK317" s="185"/>
      <c r="AL317" s="185"/>
      <c r="AM317" s="185"/>
      <c r="AN317" s="185"/>
      <c r="AO317" s="185" t="e">
        <f>#N/A</f>
        <v>#N/A</v>
      </c>
      <c r="AP317" s="159"/>
    </row>
    <row r="318" spans="1:42" ht="20.25">
      <c r="A318" s="158"/>
      <c r="B318" s="158"/>
      <c r="C318" s="158"/>
      <c r="D318" s="158"/>
      <c r="E318" s="158"/>
      <c r="F318" s="159"/>
      <c r="G318" s="182"/>
      <c r="H318" s="182"/>
      <c r="I318" s="182"/>
      <c r="J318" s="182"/>
      <c r="K318" s="182" t="e">
        <f>#N/A</f>
        <v>#N/A</v>
      </c>
      <c r="L318" s="200"/>
      <c r="M318" s="200"/>
      <c r="N318" s="200"/>
      <c r="O318" s="200"/>
      <c r="P318" s="183" t="e">
        <f>#N/A</f>
        <v>#N/A</v>
      </c>
      <c r="Q318" s="199"/>
      <c r="R318" s="199"/>
      <c r="S318" s="184"/>
      <c r="T318" s="184"/>
      <c r="U318" s="184" t="e">
        <f>#N/A</f>
        <v>#N/A</v>
      </c>
      <c r="V318" s="183"/>
      <c r="W318" s="183"/>
      <c r="X318" s="183"/>
      <c r="Y318" s="183"/>
      <c r="Z318" s="183" t="e">
        <f>#N/A</f>
        <v>#N/A</v>
      </c>
      <c r="AA318" s="185"/>
      <c r="AB318" s="185"/>
      <c r="AC318" s="185"/>
      <c r="AD318" s="185"/>
      <c r="AE318" s="185" t="e">
        <f>#N/A</f>
        <v>#N/A</v>
      </c>
      <c r="AF318" s="183"/>
      <c r="AG318" s="183"/>
      <c r="AH318" s="183"/>
      <c r="AI318" s="183"/>
      <c r="AJ318" s="183" t="e">
        <f>#N/A</f>
        <v>#N/A</v>
      </c>
      <c r="AK318" s="185"/>
      <c r="AL318" s="185"/>
      <c r="AM318" s="185"/>
      <c r="AN318" s="185"/>
      <c r="AO318" s="185" t="e">
        <f>#N/A</f>
        <v>#N/A</v>
      </c>
      <c r="AP318" s="159"/>
    </row>
    <row r="319" spans="1:42" ht="20.25">
      <c r="A319" s="158"/>
      <c r="B319" s="158"/>
      <c r="C319" s="158"/>
      <c r="D319" s="158"/>
      <c r="E319" s="158"/>
      <c r="F319" s="159"/>
      <c r="G319" s="182"/>
      <c r="H319" s="182"/>
      <c r="I319" s="182"/>
      <c r="J319" s="182"/>
      <c r="K319" s="182" t="e">
        <f>#N/A</f>
        <v>#N/A</v>
      </c>
      <c r="L319" s="200"/>
      <c r="M319" s="200"/>
      <c r="N319" s="200"/>
      <c r="O319" s="200"/>
      <c r="P319" s="183">
        <f>SUM(L319:O319)</f>
        <v>0</v>
      </c>
      <c r="Q319" s="199"/>
      <c r="R319" s="199"/>
      <c r="S319" s="184"/>
      <c r="T319" s="184"/>
      <c r="U319" s="184" t="e">
        <f>#N/A</f>
        <v>#N/A</v>
      </c>
      <c r="V319" s="183"/>
      <c r="W319" s="183"/>
      <c r="X319" s="183"/>
      <c r="Y319" s="183"/>
      <c r="Z319" s="183" t="e">
        <f>#N/A</f>
        <v>#N/A</v>
      </c>
      <c r="AA319" s="185"/>
      <c r="AB319" s="185"/>
      <c r="AC319" s="185"/>
      <c r="AD319" s="185"/>
      <c r="AE319" s="185" t="e">
        <f>#N/A</f>
        <v>#N/A</v>
      </c>
      <c r="AF319" s="183"/>
      <c r="AG319" s="183"/>
      <c r="AH319" s="183"/>
      <c r="AI319" s="183"/>
      <c r="AJ319" s="183" t="e">
        <f>#N/A</f>
        <v>#N/A</v>
      </c>
      <c r="AK319" s="185"/>
      <c r="AL319" s="185"/>
      <c r="AM319" s="185"/>
      <c r="AN319" s="185"/>
      <c r="AO319" s="185" t="e">
        <f>#N/A</f>
        <v>#N/A</v>
      </c>
      <c r="AP319" s="159"/>
    </row>
    <row r="320" spans="1:42" ht="20.25">
      <c r="A320" s="158"/>
      <c r="B320" s="158"/>
      <c r="C320" s="158"/>
      <c r="D320" s="158"/>
      <c r="E320" s="158"/>
      <c r="F320" s="159"/>
      <c r="G320" s="182"/>
      <c r="H320" s="182"/>
      <c r="I320" s="182"/>
      <c r="J320" s="182"/>
      <c r="K320" s="182" t="e">
        <f>#N/A</f>
        <v>#N/A</v>
      </c>
      <c r="L320" s="200"/>
      <c r="M320" s="200"/>
      <c r="N320" s="200"/>
      <c r="O320" s="200"/>
      <c r="P320" s="183">
        <f>SUM(L320:O320)</f>
        <v>0</v>
      </c>
      <c r="Q320" s="199"/>
      <c r="R320" s="199"/>
      <c r="S320" s="184"/>
      <c r="T320" s="184"/>
      <c r="U320" s="184" t="e">
        <f>#N/A</f>
        <v>#N/A</v>
      </c>
      <c r="V320" s="183"/>
      <c r="W320" s="183"/>
      <c r="X320" s="183"/>
      <c r="Y320" s="183"/>
      <c r="Z320" s="183" t="e">
        <f>#N/A</f>
        <v>#N/A</v>
      </c>
      <c r="AA320" s="185"/>
      <c r="AB320" s="185"/>
      <c r="AC320" s="185"/>
      <c r="AD320" s="185"/>
      <c r="AE320" s="185" t="e">
        <f>#N/A</f>
        <v>#N/A</v>
      </c>
      <c r="AF320" s="183"/>
      <c r="AG320" s="183"/>
      <c r="AH320" s="183"/>
      <c r="AI320" s="183"/>
      <c r="AJ320" s="183" t="e">
        <f>#N/A</f>
        <v>#N/A</v>
      </c>
      <c r="AK320" s="185"/>
      <c r="AL320" s="185"/>
      <c r="AM320" s="185"/>
      <c r="AN320" s="185"/>
      <c r="AO320" s="185" t="e">
        <f>#N/A</f>
        <v>#N/A</v>
      </c>
      <c r="AP320" s="159"/>
    </row>
    <row r="321" spans="1:42" ht="20.25">
      <c r="A321" s="158"/>
      <c r="B321" s="158"/>
      <c r="C321" s="158"/>
      <c r="D321" s="158"/>
      <c r="E321" s="158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</row>
    <row r="322" spans="1:42" ht="20.25">
      <c r="A322" s="158"/>
      <c r="B322" s="158"/>
      <c r="C322" s="158"/>
      <c r="D322" s="158"/>
      <c r="E322" s="158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</row>
    <row r="323" spans="1:42" ht="20.25">
      <c r="A323" s="175" t="s">
        <v>483</v>
      </c>
      <c r="B323" s="158"/>
      <c r="C323" s="158"/>
      <c r="D323" s="158"/>
      <c r="E323" s="158"/>
      <c r="F323" s="159"/>
      <c r="G323" s="265" t="s">
        <v>484</v>
      </c>
      <c r="H323" s="265"/>
      <c r="I323" s="265"/>
      <c r="J323" s="265"/>
      <c r="K323" s="265"/>
      <c r="L323" s="266" t="s">
        <v>485</v>
      </c>
      <c r="M323" s="266"/>
      <c r="N323" s="266"/>
      <c r="O323" s="266"/>
      <c r="P323" s="266"/>
      <c r="Q323" s="267" t="s">
        <v>486</v>
      </c>
      <c r="R323" s="268"/>
      <c r="S323" s="268"/>
      <c r="T323" s="268"/>
      <c r="U323" s="269"/>
      <c r="V323" s="272" t="s">
        <v>487</v>
      </c>
      <c r="W323" s="272"/>
      <c r="X323" s="272"/>
      <c r="Y323" s="272"/>
      <c r="Z323" s="272"/>
      <c r="AA323" s="270" t="s">
        <v>488</v>
      </c>
      <c r="AB323" s="270"/>
      <c r="AC323" s="270"/>
      <c r="AD323" s="270"/>
      <c r="AE323" s="270"/>
      <c r="AF323" s="271" t="s">
        <v>489</v>
      </c>
      <c r="AG323" s="271"/>
      <c r="AH323" s="271"/>
      <c r="AI323" s="271"/>
      <c r="AJ323" s="271"/>
      <c r="AK323" s="263" t="s">
        <v>490</v>
      </c>
      <c r="AL323" s="263"/>
      <c r="AM323" s="263"/>
      <c r="AN323" s="263"/>
      <c r="AO323" s="263"/>
      <c r="AP323" s="159"/>
    </row>
    <row r="324" spans="1:42" ht="20.25">
      <c r="A324" s="158" t="s">
        <v>491</v>
      </c>
      <c r="B324" s="158" t="s">
        <v>492</v>
      </c>
      <c r="C324" s="158" t="s">
        <v>27</v>
      </c>
      <c r="D324" s="158"/>
      <c r="E324" s="158"/>
      <c r="F324" s="159"/>
      <c r="G324" s="176" t="s">
        <v>491</v>
      </c>
      <c r="H324" s="176" t="s">
        <v>493</v>
      </c>
      <c r="I324" s="176" t="s">
        <v>492</v>
      </c>
      <c r="J324" s="176" t="s">
        <v>494</v>
      </c>
      <c r="K324" s="176" t="s">
        <v>27</v>
      </c>
      <c r="L324" s="177" t="s">
        <v>491</v>
      </c>
      <c r="M324" s="177" t="s">
        <v>493</v>
      </c>
      <c r="N324" s="177" t="s">
        <v>492</v>
      </c>
      <c r="O324" s="177" t="s">
        <v>494</v>
      </c>
      <c r="P324" s="177" t="s">
        <v>27</v>
      </c>
      <c r="Q324" s="178" t="s">
        <v>491</v>
      </c>
      <c r="R324" s="178" t="s">
        <v>493</v>
      </c>
      <c r="S324" s="178" t="s">
        <v>492</v>
      </c>
      <c r="T324" s="178" t="s">
        <v>494</v>
      </c>
      <c r="U324" s="178" t="s">
        <v>27</v>
      </c>
      <c r="V324" s="177" t="s">
        <v>491</v>
      </c>
      <c r="W324" s="177" t="s">
        <v>493</v>
      </c>
      <c r="X324" s="177" t="s">
        <v>492</v>
      </c>
      <c r="Y324" s="177" t="s">
        <v>494</v>
      </c>
      <c r="Z324" s="177" t="s">
        <v>27</v>
      </c>
      <c r="AA324" s="179" t="s">
        <v>491</v>
      </c>
      <c r="AB324" s="179" t="s">
        <v>493</v>
      </c>
      <c r="AC324" s="179" t="s">
        <v>492</v>
      </c>
      <c r="AD324" s="179" t="s">
        <v>494</v>
      </c>
      <c r="AE324" s="179" t="s">
        <v>27</v>
      </c>
      <c r="AF324" s="180" t="s">
        <v>491</v>
      </c>
      <c r="AG324" s="180" t="s">
        <v>493</v>
      </c>
      <c r="AH324" s="180" t="s">
        <v>492</v>
      </c>
      <c r="AI324" s="180" t="s">
        <v>494</v>
      </c>
      <c r="AJ324" s="180" t="s">
        <v>27</v>
      </c>
      <c r="AK324" s="181" t="s">
        <v>491</v>
      </c>
      <c r="AL324" s="181" t="s">
        <v>493</v>
      </c>
      <c r="AM324" s="181" t="s">
        <v>492</v>
      </c>
      <c r="AN324" s="181" t="s">
        <v>494</v>
      </c>
      <c r="AO324" s="181" t="s">
        <v>27</v>
      </c>
      <c r="AP324" s="159"/>
    </row>
    <row r="325" spans="1:42" ht="20.25">
      <c r="A325" s="158">
        <f>G325</f>
        <v>0</v>
      </c>
      <c r="B325" s="158">
        <f>I325</f>
        <v>0</v>
      </c>
      <c r="C325" s="158" t="e">
        <f>#N/A</f>
        <v>#N/A</v>
      </c>
      <c r="D325" s="158" t="s">
        <v>495</v>
      </c>
      <c r="E325" s="158" t="e">
        <f>SUM(G325,L325,Q325,V325,AA325,AK325,AF324)</f>
        <v>#N/A</v>
      </c>
      <c r="F325" s="159"/>
      <c r="G325" s="176">
        <f>SUM(G326:G348)</f>
        <v>0</v>
      </c>
      <c r="H325" s="176">
        <f>SUM(H326:H348)</f>
        <v>0</v>
      </c>
      <c r="I325" s="176">
        <f>SUM(I326:I348)</f>
        <v>0</v>
      </c>
      <c r="J325" s="176">
        <f>SUM(J326:J348)</f>
        <v>0</v>
      </c>
      <c r="K325" s="176" t="e">
        <f>#N/A</f>
        <v>#N/A</v>
      </c>
      <c r="L325" s="176">
        <f>SUM(L326:L348)</f>
        <v>0</v>
      </c>
      <c r="M325" s="176" t="e">
        <f>#N/A</f>
        <v>#N/A</v>
      </c>
      <c r="N325" s="176" t="e">
        <f>#N/A</f>
        <v>#N/A</v>
      </c>
      <c r="O325" s="176" t="e">
        <f>#N/A</f>
        <v>#N/A</v>
      </c>
      <c r="P325" s="176" t="e">
        <f>#N/A</f>
        <v>#N/A</v>
      </c>
      <c r="Q325" s="176" t="e">
        <f>#N/A</f>
        <v>#N/A</v>
      </c>
      <c r="R325" s="176" t="e">
        <f>#N/A</f>
        <v>#N/A</v>
      </c>
      <c r="S325" s="176" t="e">
        <f>#N/A</f>
        <v>#N/A</v>
      </c>
      <c r="T325" s="176" t="e">
        <f>#N/A</f>
        <v>#N/A</v>
      </c>
      <c r="U325" s="176" t="e">
        <f>#N/A</f>
        <v>#N/A</v>
      </c>
      <c r="V325" s="176" t="e">
        <f>#N/A</f>
        <v>#N/A</v>
      </c>
      <c r="W325" s="176" t="e">
        <f>#N/A</f>
        <v>#N/A</v>
      </c>
      <c r="X325" s="176" t="e">
        <f>#N/A</f>
        <v>#N/A</v>
      </c>
      <c r="Y325" s="176" t="e">
        <f>#N/A</f>
        <v>#N/A</v>
      </c>
      <c r="Z325" s="176" t="e">
        <f>#N/A</f>
        <v>#N/A</v>
      </c>
      <c r="AA325" s="176" t="e">
        <f>#N/A</f>
        <v>#N/A</v>
      </c>
      <c r="AB325" s="176" t="e">
        <f>#N/A</f>
        <v>#N/A</v>
      </c>
      <c r="AC325" s="176" t="e">
        <f>#N/A</f>
        <v>#N/A</v>
      </c>
      <c r="AD325" s="176" t="e">
        <f>#N/A</f>
        <v>#N/A</v>
      </c>
      <c r="AE325" s="176" t="e">
        <f>#N/A</f>
        <v>#N/A</v>
      </c>
      <c r="AF325" s="176" t="e">
        <f>#N/A</f>
        <v>#N/A</v>
      </c>
      <c r="AG325" s="176" t="e">
        <f>#N/A</f>
        <v>#N/A</v>
      </c>
      <c r="AH325" s="176" t="e">
        <f>#N/A</f>
        <v>#N/A</v>
      </c>
      <c r="AI325" s="176" t="e">
        <f>#N/A</f>
        <v>#N/A</v>
      </c>
      <c r="AJ325" s="176" t="e">
        <f>#N/A</f>
        <v>#N/A</v>
      </c>
      <c r="AK325" s="176" t="e">
        <f>#N/A</f>
        <v>#N/A</v>
      </c>
      <c r="AL325" s="176" t="e">
        <f>#N/A</f>
        <v>#N/A</v>
      </c>
      <c r="AM325" s="176" t="e">
        <f>#N/A</f>
        <v>#N/A</v>
      </c>
      <c r="AN325" s="176" t="e">
        <f>#N/A</f>
        <v>#N/A</v>
      </c>
      <c r="AO325" s="176" t="e">
        <f>#N/A</f>
        <v>#N/A</v>
      </c>
      <c r="AP325" s="159"/>
    </row>
    <row r="326" spans="1:42" ht="20.25">
      <c r="A326" s="158">
        <f>L325</f>
        <v>0</v>
      </c>
      <c r="B326" s="158" t="e">
        <f>N325</f>
        <v>#N/A</v>
      </c>
      <c r="C326" s="158" t="e">
        <f>#N/A</f>
        <v>#N/A</v>
      </c>
      <c r="D326" s="158" t="s">
        <v>496</v>
      </c>
      <c r="E326" s="158" t="e">
        <f>I325+N325+S325+X325+AC325+AH325+AM325</f>
        <v>#N/A</v>
      </c>
      <c r="F326" s="159"/>
      <c r="G326" s="182"/>
      <c r="H326" s="182"/>
      <c r="I326" s="182"/>
      <c r="J326" s="182"/>
      <c r="K326" s="182">
        <f>SUM(G326:J326)</f>
        <v>0</v>
      </c>
      <c r="L326" s="200"/>
      <c r="M326" s="200"/>
      <c r="N326" s="200"/>
      <c r="O326" s="200"/>
      <c r="P326" s="183">
        <f>SUM(L326:O326)</f>
        <v>0</v>
      </c>
      <c r="Q326" s="199"/>
      <c r="R326" s="199"/>
      <c r="S326" s="184"/>
      <c r="T326" s="184"/>
      <c r="U326" s="184">
        <f>SUM(Q326:T326)</f>
        <v>0</v>
      </c>
      <c r="V326" s="183"/>
      <c r="W326" s="183"/>
      <c r="X326" s="183"/>
      <c r="Y326" s="183"/>
      <c r="Z326" s="183">
        <f>SUM(V326:Y326)</f>
        <v>0</v>
      </c>
      <c r="AA326" s="185"/>
      <c r="AB326" s="185"/>
      <c r="AC326" s="185"/>
      <c r="AD326" s="185"/>
      <c r="AE326" s="185">
        <f>SUM(AA326:AD326)</f>
        <v>0</v>
      </c>
      <c r="AF326" s="183"/>
      <c r="AG326" s="183"/>
      <c r="AH326" s="183"/>
      <c r="AI326" s="183"/>
      <c r="AJ326" s="183">
        <f>SUM(AF326:AI326)</f>
        <v>0</v>
      </c>
      <c r="AK326" s="185"/>
      <c r="AL326" s="185"/>
      <c r="AM326" s="185"/>
      <c r="AN326" s="185"/>
      <c r="AO326" s="185">
        <f>SUM(AK326:AN326)</f>
        <v>0</v>
      </c>
      <c r="AP326" s="159"/>
    </row>
    <row r="327" spans="1:42" ht="20.25">
      <c r="A327" s="158" t="e">
        <f>Q325</f>
        <v>#N/A</v>
      </c>
      <c r="B327" s="158" t="e">
        <f>S325</f>
        <v>#N/A</v>
      </c>
      <c r="C327" s="158" t="e">
        <f>#N/A</f>
        <v>#N/A</v>
      </c>
      <c r="D327" s="158" t="s">
        <v>497</v>
      </c>
      <c r="E327" s="158" t="e">
        <f>J325+O325+T325+Y325+AD325+AI325+AN325</f>
        <v>#N/A</v>
      </c>
      <c r="F327" s="159"/>
      <c r="G327" s="182"/>
      <c r="H327" s="182"/>
      <c r="I327" s="182"/>
      <c r="J327" s="182"/>
      <c r="K327" s="182">
        <f>SUM(G327:J327)</f>
        <v>0</v>
      </c>
      <c r="L327" s="200"/>
      <c r="M327" s="200"/>
      <c r="N327" s="200"/>
      <c r="O327" s="200"/>
      <c r="P327" s="183" t="e">
        <f>#N/A</f>
        <v>#N/A</v>
      </c>
      <c r="Q327" s="199"/>
      <c r="R327" s="199"/>
      <c r="S327" s="184"/>
      <c r="T327" s="184"/>
      <c r="U327" s="184" t="e">
        <f>#N/A</f>
        <v>#N/A</v>
      </c>
      <c r="V327" s="183"/>
      <c r="W327" s="183"/>
      <c r="X327" s="183"/>
      <c r="Y327" s="183"/>
      <c r="Z327" s="183" t="e">
        <f>#N/A</f>
        <v>#N/A</v>
      </c>
      <c r="AA327" s="185"/>
      <c r="AB327" s="185"/>
      <c r="AC327" s="185"/>
      <c r="AD327" s="185"/>
      <c r="AE327" s="185" t="e">
        <f>#N/A</f>
        <v>#N/A</v>
      </c>
      <c r="AF327" s="183"/>
      <c r="AG327" s="183"/>
      <c r="AH327" s="183"/>
      <c r="AI327" s="183"/>
      <c r="AJ327" s="183" t="e">
        <f>#N/A</f>
        <v>#N/A</v>
      </c>
      <c r="AK327" s="185"/>
      <c r="AL327" s="185"/>
      <c r="AM327" s="185"/>
      <c r="AN327" s="185"/>
      <c r="AO327" s="185" t="e">
        <f>#N/A</f>
        <v>#N/A</v>
      </c>
      <c r="AP327" s="159"/>
    </row>
    <row r="328" spans="1:42" ht="20.25">
      <c r="A328" s="158" t="e">
        <f>V325</f>
        <v>#N/A</v>
      </c>
      <c r="B328" s="158" t="e">
        <f>X325</f>
        <v>#N/A</v>
      </c>
      <c r="C328" s="158" t="e">
        <f>#N/A</f>
        <v>#N/A</v>
      </c>
      <c r="D328" s="158" t="s">
        <v>498</v>
      </c>
      <c r="E328" s="158" t="e">
        <f>H325+M325+R325+W325+AB325+AG325+AL325</f>
        <v>#N/A</v>
      </c>
      <c r="F328" s="159"/>
      <c r="G328" s="182"/>
      <c r="H328" s="182"/>
      <c r="I328" s="182"/>
      <c r="J328" s="182"/>
      <c r="K328" s="182">
        <f>SUM(G328:J328)</f>
        <v>0</v>
      </c>
      <c r="L328" s="200"/>
      <c r="M328" s="200"/>
      <c r="N328" s="200"/>
      <c r="O328" s="200"/>
      <c r="P328" s="183" t="e">
        <f>#N/A</f>
        <v>#N/A</v>
      </c>
      <c r="Q328" s="199"/>
      <c r="R328" s="199"/>
      <c r="S328" s="184"/>
      <c r="T328" s="184"/>
      <c r="U328" s="184" t="e">
        <f>#N/A</f>
        <v>#N/A</v>
      </c>
      <c r="V328" s="183"/>
      <c r="W328" s="183"/>
      <c r="X328" s="183"/>
      <c r="Y328" s="183"/>
      <c r="Z328" s="183" t="e">
        <f>#N/A</f>
        <v>#N/A</v>
      </c>
      <c r="AA328" s="185"/>
      <c r="AB328" s="185"/>
      <c r="AC328" s="185"/>
      <c r="AD328" s="185"/>
      <c r="AE328" s="185" t="e">
        <f>#N/A</f>
        <v>#N/A</v>
      </c>
      <c r="AF328" s="183"/>
      <c r="AG328" s="183"/>
      <c r="AH328" s="183"/>
      <c r="AI328" s="183"/>
      <c r="AJ328" s="183" t="e">
        <f>#N/A</f>
        <v>#N/A</v>
      </c>
      <c r="AK328" s="185"/>
      <c r="AL328" s="185"/>
      <c r="AM328" s="185"/>
      <c r="AN328" s="185"/>
      <c r="AO328" s="185" t="e">
        <f>#N/A</f>
        <v>#N/A</v>
      </c>
      <c r="AP328" s="159"/>
    </row>
    <row r="329" spans="1:42" ht="20.25">
      <c r="A329" s="158" t="e">
        <f>AA325</f>
        <v>#N/A</v>
      </c>
      <c r="B329" s="158" t="e">
        <f>AC325</f>
        <v>#N/A</v>
      </c>
      <c r="C329" s="158" t="e">
        <f>#N/A</f>
        <v>#N/A</v>
      </c>
      <c r="D329" s="158"/>
      <c r="E329" s="158"/>
      <c r="F329" s="159"/>
      <c r="G329" s="182"/>
      <c r="H329" s="182"/>
      <c r="I329" s="182"/>
      <c r="J329" s="182"/>
      <c r="K329" s="182" t="e">
        <f>#N/A</f>
        <v>#N/A</v>
      </c>
      <c r="L329" s="200"/>
      <c r="M329" s="200"/>
      <c r="N329" s="200"/>
      <c r="O329" s="200"/>
      <c r="P329" s="183" t="e">
        <f>#N/A</f>
        <v>#N/A</v>
      </c>
      <c r="Q329" s="199"/>
      <c r="R329" s="199"/>
      <c r="S329" s="184"/>
      <c r="T329" s="184"/>
      <c r="U329" s="184" t="e">
        <f>#N/A</f>
        <v>#N/A</v>
      </c>
      <c r="V329" s="183"/>
      <c r="W329" s="183"/>
      <c r="X329" s="183"/>
      <c r="Y329" s="183"/>
      <c r="Z329" s="183" t="e">
        <f>#N/A</f>
        <v>#N/A</v>
      </c>
      <c r="AA329" s="185"/>
      <c r="AB329" s="185"/>
      <c r="AC329" s="185"/>
      <c r="AD329" s="185"/>
      <c r="AE329" s="185" t="e">
        <f>#N/A</f>
        <v>#N/A</v>
      </c>
      <c r="AF329" s="183"/>
      <c r="AG329" s="183"/>
      <c r="AH329" s="183"/>
      <c r="AI329" s="183"/>
      <c r="AJ329" s="183" t="e">
        <f>#N/A</f>
        <v>#N/A</v>
      </c>
      <c r="AK329" s="185"/>
      <c r="AL329" s="185"/>
      <c r="AM329" s="185"/>
      <c r="AN329" s="185"/>
      <c r="AO329" s="185" t="e">
        <f>#N/A</f>
        <v>#N/A</v>
      </c>
      <c r="AP329" s="159"/>
    </row>
    <row r="330" spans="1:42" ht="20.25">
      <c r="A330" s="158" t="e">
        <f>AF325</f>
        <v>#N/A</v>
      </c>
      <c r="B330" s="158" t="e">
        <f>AH325</f>
        <v>#N/A</v>
      </c>
      <c r="C330" s="158" t="e">
        <f>#N/A</f>
        <v>#N/A</v>
      </c>
      <c r="D330" s="158"/>
      <c r="E330" s="158"/>
      <c r="F330" s="159"/>
      <c r="G330" s="182"/>
      <c r="H330" s="182"/>
      <c r="I330" s="182"/>
      <c r="J330" s="182"/>
      <c r="K330" s="182">
        <f>SUM(G330:J330)</f>
        <v>0</v>
      </c>
      <c r="L330" s="200"/>
      <c r="M330" s="200"/>
      <c r="N330" s="200"/>
      <c r="O330" s="200"/>
      <c r="P330" s="183" t="e">
        <f>#N/A</f>
        <v>#N/A</v>
      </c>
      <c r="Q330" s="199"/>
      <c r="R330" s="199"/>
      <c r="S330" s="184"/>
      <c r="T330" s="184"/>
      <c r="U330" s="184" t="e">
        <f>#N/A</f>
        <v>#N/A</v>
      </c>
      <c r="V330" s="183"/>
      <c r="W330" s="183"/>
      <c r="X330" s="183"/>
      <c r="Y330" s="183"/>
      <c r="Z330" s="183" t="e">
        <f>#N/A</f>
        <v>#N/A</v>
      </c>
      <c r="AA330" s="185"/>
      <c r="AB330" s="185"/>
      <c r="AC330" s="185"/>
      <c r="AD330" s="185"/>
      <c r="AE330" s="185" t="e">
        <f>#N/A</f>
        <v>#N/A</v>
      </c>
      <c r="AF330" s="183"/>
      <c r="AG330" s="183"/>
      <c r="AH330" s="183"/>
      <c r="AI330" s="183"/>
      <c r="AJ330" s="183" t="e">
        <f>#N/A</f>
        <v>#N/A</v>
      </c>
      <c r="AK330" s="185"/>
      <c r="AL330" s="185"/>
      <c r="AM330" s="185"/>
      <c r="AN330" s="185"/>
      <c r="AO330" s="185" t="e">
        <f>#N/A</f>
        <v>#N/A</v>
      </c>
      <c r="AP330" s="159"/>
    </row>
    <row r="331" spans="1:42" ht="20.25">
      <c r="A331" s="158" t="e">
        <f>AK325</f>
        <v>#N/A</v>
      </c>
      <c r="B331" s="158" t="e">
        <f>AM325</f>
        <v>#N/A</v>
      </c>
      <c r="C331" s="158" t="e">
        <f>#N/A</f>
        <v>#N/A</v>
      </c>
      <c r="D331" s="158" t="s">
        <v>27</v>
      </c>
      <c r="E331" s="158" t="e">
        <f>SUM(E325:E328)</f>
        <v>#N/A</v>
      </c>
      <c r="F331" s="159"/>
      <c r="G331" s="182"/>
      <c r="H331" s="182"/>
      <c r="I331" s="182"/>
      <c r="J331" s="182"/>
      <c r="K331" s="182">
        <f>SUM(G331:J331)</f>
        <v>0</v>
      </c>
      <c r="L331" s="200"/>
      <c r="M331" s="200"/>
      <c r="N331" s="200"/>
      <c r="O331" s="200"/>
      <c r="P331" s="183" t="e">
        <f>#N/A</f>
        <v>#N/A</v>
      </c>
      <c r="Q331" s="199"/>
      <c r="R331" s="199"/>
      <c r="S331" s="184"/>
      <c r="T331" s="184"/>
      <c r="U331" s="184" t="e">
        <f>#N/A</f>
        <v>#N/A</v>
      </c>
      <c r="V331" s="183"/>
      <c r="W331" s="183"/>
      <c r="X331" s="183"/>
      <c r="Y331" s="183"/>
      <c r="Z331" s="183" t="e">
        <f>#N/A</f>
        <v>#N/A</v>
      </c>
      <c r="AA331" s="185"/>
      <c r="AB331" s="185"/>
      <c r="AC331" s="185"/>
      <c r="AD331" s="185"/>
      <c r="AE331" s="185" t="e">
        <f>#N/A</f>
        <v>#N/A</v>
      </c>
      <c r="AF331" s="183"/>
      <c r="AG331" s="183"/>
      <c r="AH331" s="183"/>
      <c r="AI331" s="183"/>
      <c r="AJ331" s="183" t="e">
        <f>#N/A</f>
        <v>#N/A</v>
      </c>
      <c r="AK331" s="185"/>
      <c r="AL331" s="185"/>
      <c r="AM331" s="185"/>
      <c r="AN331" s="185"/>
      <c r="AO331" s="185" t="e">
        <f>#N/A</f>
        <v>#N/A</v>
      </c>
      <c r="AP331" s="159"/>
    </row>
    <row r="332" spans="1:42" ht="20.25">
      <c r="A332" s="158" t="e">
        <f>SUM(A325:A331)</f>
        <v>#N/A</v>
      </c>
      <c r="B332" s="158" t="e">
        <f>SUM(B325:B331)</f>
        <v>#N/A</v>
      </c>
      <c r="C332" s="158" t="e">
        <f>SUM(C325:C331)</f>
        <v>#N/A</v>
      </c>
      <c r="D332" s="158"/>
      <c r="E332" s="158"/>
      <c r="F332" s="159"/>
      <c r="G332" s="182"/>
      <c r="H332" s="182"/>
      <c r="I332" s="182"/>
      <c r="J332" s="182"/>
      <c r="K332" s="182">
        <f>SUM(G332:J332)</f>
        <v>0</v>
      </c>
      <c r="L332" s="200"/>
      <c r="M332" s="200"/>
      <c r="N332" s="200"/>
      <c r="O332" s="200"/>
      <c r="P332" s="183" t="e">
        <f>#N/A</f>
        <v>#N/A</v>
      </c>
      <c r="Q332" s="199"/>
      <c r="R332" s="199"/>
      <c r="S332" s="184"/>
      <c r="T332" s="184"/>
      <c r="U332" s="184" t="e">
        <f>#N/A</f>
        <v>#N/A</v>
      </c>
      <c r="V332" s="183"/>
      <c r="W332" s="183"/>
      <c r="X332" s="183"/>
      <c r="Y332" s="183"/>
      <c r="Z332" s="183" t="e">
        <f>#N/A</f>
        <v>#N/A</v>
      </c>
      <c r="AA332" s="185"/>
      <c r="AB332" s="185"/>
      <c r="AC332" s="185"/>
      <c r="AD332" s="185"/>
      <c r="AE332" s="185" t="e">
        <f>#N/A</f>
        <v>#N/A</v>
      </c>
      <c r="AF332" s="183"/>
      <c r="AG332" s="183"/>
      <c r="AH332" s="183"/>
      <c r="AI332" s="183"/>
      <c r="AJ332" s="183" t="e">
        <f>#N/A</f>
        <v>#N/A</v>
      </c>
      <c r="AK332" s="185"/>
      <c r="AL332" s="185"/>
      <c r="AM332" s="185"/>
      <c r="AN332" s="185"/>
      <c r="AO332" s="185" t="e">
        <f>#N/A</f>
        <v>#N/A</v>
      </c>
      <c r="AP332" s="159"/>
    </row>
    <row r="333" spans="1:42" ht="20.25">
      <c r="A333" s="158"/>
      <c r="B333" s="158"/>
      <c r="C333" s="158"/>
      <c r="D333" s="158"/>
      <c r="E333" s="158"/>
      <c r="F333" s="159"/>
      <c r="G333" s="182"/>
      <c r="H333" s="182"/>
      <c r="I333" s="182"/>
      <c r="J333" s="182"/>
      <c r="K333" s="182" t="e">
        <f>#N/A</f>
        <v>#N/A</v>
      </c>
      <c r="L333" s="200"/>
      <c r="M333" s="200"/>
      <c r="N333" s="200"/>
      <c r="O333" s="200"/>
      <c r="P333" s="183" t="e">
        <f>#N/A</f>
        <v>#N/A</v>
      </c>
      <c r="Q333" s="199"/>
      <c r="R333" s="199"/>
      <c r="S333" s="184"/>
      <c r="T333" s="184"/>
      <c r="U333" s="184" t="e">
        <f>#N/A</f>
        <v>#N/A</v>
      </c>
      <c r="V333" s="183"/>
      <c r="W333" s="183"/>
      <c r="X333" s="183"/>
      <c r="Y333" s="183"/>
      <c r="Z333" s="183" t="e">
        <f>#N/A</f>
        <v>#N/A</v>
      </c>
      <c r="AA333" s="185"/>
      <c r="AB333" s="185"/>
      <c r="AC333" s="185"/>
      <c r="AD333" s="185"/>
      <c r="AE333" s="185" t="e">
        <f>#N/A</f>
        <v>#N/A</v>
      </c>
      <c r="AF333" s="183"/>
      <c r="AG333" s="183"/>
      <c r="AH333" s="183"/>
      <c r="AI333" s="183"/>
      <c r="AJ333" s="183" t="e">
        <f>#N/A</f>
        <v>#N/A</v>
      </c>
      <c r="AK333" s="185"/>
      <c r="AL333" s="185"/>
      <c r="AM333" s="185"/>
      <c r="AN333" s="185"/>
      <c r="AO333" s="185" t="e">
        <f>#N/A</f>
        <v>#N/A</v>
      </c>
      <c r="AP333" s="159"/>
    </row>
    <row r="334" spans="1:42" ht="20.25">
      <c r="A334" s="158"/>
      <c r="B334" s="158"/>
      <c r="C334" s="158" t="e">
        <f>C332=E327</f>
        <v>#N/A</v>
      </c>
      <c r="D334" s="158"/>
      <c r="E334" s="158"/>
      <c r="F334" s="159"/>
      <c r="G334" s="182"/>
      <c r="H334" s="182"/>
      <c r="I334" s="182"/>
      <c r="J334" s="182"/>
      <c r="K334" s="182" t="e">
        <f>#N/A</f>
        <v>#N/A</v>
      </c>
      <c r="L334" s="200"/>
      <c r="M334" s="200"/>
      <c r="N334" s="200"/>
      <c r="O334" s="200"/>
      <c r="P334" s="183" t="e">
        <f>#N/A</f>
        <v>#N/A</v>
      </c>
      <c r="Q334" s="199"/>
      <c r="R334" s="199"/>
      <c r="S334" s="184"/>
      <c r="T334" s="184"/>
      <c r="U334" s="184" t="e">
        <f>#N/A</f>
        <v>#N/A</v>
      </c>
      <c r="V334" s="183"/>
      <c r="W334" s="183"/>
      <c r="X334" s="183"/>
      <c r="Y334" s="183"/>
      <c r="Z334" s="183" t="e">
        <f>#N/A</f>
        <v>#N/A</v>
      </c>
      <c r="AA334" s="185"/>
      <c r="AB334" s="185"/>
      <c r="AC334" s="185"/>
      <c r="AD334" s="185"/>
      <c r="AE334" s="185" t="e">
        <f>#N/A</f>
        <v>#N/A</v>
      </c>
      <c r="AF334" s="183"/>
      <c r="AG334" s="183"/>
      <c r="AH334" s="183"/>
      <c r="AI334" s="183"/>
      <c r="AJ334" s="183" t="e">
        <f>#N/A</f>
        <v>#N/A</v>
      </c>
      <c r="AK334" s="185"/>
      <c r="AL334" s="185"/>
      <c r="AM334" s="185"/>
      <c r="AN334" s="185"/>
      <c r="AO334" s="185" t="e">
        <f>#N/A</f>
        <v>#N/A</v>
      </c>
      <c r="AP334" s="159"/>
    </row>
    <row r="335" spans="1:42" ht="20.25">
      <c r="A335" s="158"/>
      <c r="B335" s="158"/>
      <c r="C335" s="158"/>
      <c r="D335" s="158"/>
      <c r="E335" s="158"/>
      <c r="F335" s="159"/>
      <c r="G335" s="182"/>
      <c r="H335" s="182"/>
      <c r="I335" s="182"/>
      <c r="J335" s="182"/>
      <c r="K335" s="182" t="e">
        <f>#N/A</f>
        <v>#N/A</v>
      </c>
      <c r="L335" s="200"/>
      <c r="M335" s="200"/>
      <c r="N335" s="200"/>
      <c r="O335" s="200"/>
      <c r="P335" s="183" t="e">
        <f>#N/A</f>
        <v>#N/A</v>
      </c>
      <c r="Q335" s="199"/>
      <c r="R335" s="199"/>
      <c r="S335" s="184"/>
      <c r="T335" s="184"/>
      <c r="U335" s="184" t="e">
        <f>#N/A</f>
        <v>#N/A</v>
      </c>
      <c r="V335" s="183"/>
      <c r="W335" s="183"/>
      <c r="X335" s="183"/>
      <c r="Y335" s="183"/>
      <c r="Z335" s="183" t="e">
        <f>#N/A</f>
        <v>#N/A</v>
      </c>
      <c r="AA335" s="185"/>
      <c r="AB335" s="185"/>
      <c r="AC335" s="185"/>
      <c r="AD335" s="185"/>
      <c r="AE335" s="185" t="e">
        <f>#N/A</f>
        <v>#N/A</v>
      </c>
      <c r="AF335" s="183"/>
      <c r="AG335" s="183"/>
      <c r="AH335" s="183"/>
      <c r="AI335" s="183"/>
      <c r="AJ335" s="183" t="e">
        <f>#N/A</f>
        <v>#N/A</v>
      </c>
      <c r="AK335" s="185"/>
      <c r="AL335" s="185"/>
      <c r="AM335" s="185"/>
      <c r="AN335" s="185"/>
      <c r="AO335" s="185" t="e">
        <f>#N/A</f>
        <v>#N/A</v>
      </c>
      <c r="AP335" s="159"/>
    </row>
    <row r="336" spans="1:42" ht="20.25">
      <c r="A336" s="158"/>
      <c r="B336" s="158"/>
      <c r="C336" s="158"/>
      <c r="D336" s="158"/>
      <c r="E336" s="158"/>
      <c r="F336" s="159"/>
      <c r="G336" s="182"/>
      <c r="H336" s="182"/>
      <c r="I336" s="182"/>
      <c r="J336" s="182"/>
      <c r="K336" s="182">
        <f>SUM(G336:J336)</f>
        <v>0</v>
      </c>
      <c r="L336" s="200"/>
      <c r="M336" s="200"/>
      <c r="N336" s="200"/>
      <c r="O336" s="200"/>
      <c r="P336" s="183" t="e">
        <f>#N/A</f>
        <v>#N/A</v>
      </c>
      <c r="Q336" s="199"/>
      <c r="R336" s="199"/>
      <c r="S336" s="184"/>
      <c r="T336" s="184"/>
      <c r="U336" s="184" t="e">
        <f>#N/A</f>
        <v>#N/A</v>
      </c>
      <c r="V336" s="183"/>
      <c r="W336" s="183"/>
      <c r="X336" s="183"/>
      <c r="Y336" s="183"/>
      <c r="Z336" s="183" t="e">
        <f>#N/A</f>
        <v>#N/A</v>
      </c>
      <c r="AA336" s="185"/>
      <c r="AB336" s="185"/>
      <c r="AC336" s="185"/>
      <c r="AD336" s="185"/>
      <c r="AE336" s="185" t="e">
        <f>#N/A</f>
        <v>#N/A</v>
      </c>
      <c r="AF336" s="183"/>
      <c r="AG336" s="183"/>
      <c r="AH336" s="183"/>
      <c r="AI336" s="183"/>
      <c r="AJ336" s="183" t="e">
        <f>#N/A</f>
        <v>#N/A</v>
      </c>
      <c r="AK336" s="185"/>
      <c r="AL336" s="185"/>
      <c r="AM336" s="185"/>
      <c r="AN336" s="185"/>
      <c r="AO336" s="185" t="e">
        <f>#N/A</f>
        <v>#N/A</v>
      </c>
      <c r="AP336" s="159"/>
    </row>
    <row r="337" spans="1:42" ht="20.25">
      <c r="A337" s="158"/>
      <c r="B337" s="158"/>
      <c r="C337" s="158"/>
      <c r="D337" s="158"/>
      <c r="E337" s="158"/>
      <c r="F337" s="159"/>
      <c r="G337" s="182"/>
      <c r="H337" s="182"/>
      <c r="I337" s="182"/>
      <c r="J337" s="182"/>
      <c r="K337" s="182" t="e">
        <f>#N/A</f>
        <v>#N/A</v>
      </c>
      <c r="L337" s="200"/>
      <c r="M337" s="200"/>
      <c r="N337" s="200"/>
      <c r="O337" s="200"/>
      <c r="P337" s="183" t="e">
        <f>#N/A</f>
        <v>#N/A</v>
      </c>
      <c r="Q337" s="199"/>
      <c r="R337" s="199"/>
      <c r="S337" s="184"/>
      <c r="T337" s="184"/>
      <c r="U337" s="184" t="e">
        <f>#N/A</f>
        <v>#N/A</v>
      </c>
      <c r="V337" s="183"/>
      <c r="W337" s="183"/>
      <c r="X337" s="183"/>
      <c r="Y337" s="183"/>
      <c r="Z337" s="183" t="e">
        <f>#N/A</f>
        <v>#N/A</v>
      </c>
      <c r="AA337" s="185"/>
      <c r="AB337" s="185"/>
      <c r="AC337" s="185"/>
      <c r="AD337" s="185"/>
      <c r="AE337" s="185" t="e">
        <f>#N/A</f>
        <v>#N/A</v>
      </c>
      <c r="AF337" s="183"/>
      <c r="AG337" s="183"/>
      <c r="AH337" s="183"/>
      <c r="AI337" s="183"/>
      <c r="AJ337" s="183" t="e">
        <f>#N/A</f>
        <v>#N/A</v>
      </c>
      <c r="AK337" s="185"/>
      <c r="AL337" s="185"/>
      <c r="AM337" s="185"/>
      <c r="AN337" s="185"/>
      <c r="AO337" s="185" t="e">
        <f>#N/A</f>
        <v>#N/A</v>
      </c>
      <c r="AP337" s="159"/>
    </row>
    <row r="338" spans="1:42" ht="20.25">
      <c r="A338" s="158"/>
      <c r="B338" s="158"/>
      <c r="C338" s="158"/>
      <c r="D338" s="158"/>
      <c r="E338" s="158"/>
      <c r="F338" s="159"/>
      <c r="G338" s="182"/>
      <c r="H338" s="182"/>
      <c r="I338" s="182"/>
      <c r="J338" s="182"/>
      <c r="K338" s="182" t="e">
        <f>#N/A</f>
        <v>#N/A</v>
      </c>
      <c r="L338" s="200"/>
      <c r="M338" s="200"/>
      <c r="N338" s="200"/>
      <c r="O338" s="200"/>
      <c r="P338" s="183" t="e">
        <f>#N/A</f>
        <v>#N/A</v>
      </c>
      <c r="Q338" s="199"/>
      <c r="R338" s="199"/>
      <c r="S338" s="184"/>
      <c r="T338" s="184"/>
      <c r="U338" s="184" t="e">
        <f>#N/A</f>
        <v>#N/A</v>
      </c>
      <c r="V338" s="183"/>
      <c r="W338" s="183"/>
      <c r="X338" s="183"/>
      <c r="Y338" s="183"/>
      <c r="Z338" s="183" t="e">
        <f>#N/A</f>
        <v>#N/A</v>
      </c>
      <c r="AA338" s="185"/>
      <c r="AB338" s="185"/>
      <c r="AC338" s="185"/>
      <c r="AD338" s="185"/>
      <c r="AE338" s="185" t="e">
        <f>#N/A</f>
        <v>#N/A</v>
      </c>
      <c r="AF338" s="183"/>
      <c r="AG338" s="183"/>
      <c r="AH338" s="183"/>
      <c r="AI338" s="183"/>
      <c r="AJ338" s="183" t="e">
        <f>#N/A</f>
        <v>#N/A</v>
      </c>
      <c r="AK338" s="185"/>
      <c r="AL338" s="185"/>
      <c r="AM338" s="185"/>
      <c r="AN338" s="185"/>
      <c r="AO338" s="185" t="e">
        <f>#N/A</f>
        <v>#N/A</v>
      </c>
      <c r="AP338" s="159"/>
    </row>
    <row r="339" spans="1:42" ht="20.25">
      <c r="A339" s="158"/>
      <c r="B339" s="158"/>
      <c r="C339" s="158"/>
      <c r="D339" s="158"/>
      <c r="E339" s="158"/>
      <c r="F339" s="159"/>
      <c r="G339" s="182"/>
      <c r="H339" s="182"/>
      <c r="I339" s="182"/>
      <c r="J339" s="182"/>
      <c r="K339" s="182" t="e">
        <f>#N/A</f>
        <v>#N/A</v>
      </c>
      <c r="L339" s="200"/>
      <c r="M339" s="200"/>
      <c r="N339" s="200"/>
      <c r="O339" s="200"/>
      <c r="P339" s="183" t="e">
        <f>#N/A</f>
        <v>#N/A</v>
      </c>
      <c r="Q339" s="199"/>
      <c r="R339" s="199"/>
      <c r="S339" s="184"/>
      <c r="T339" s="184"/>
      <c r="U339" s="184" t="e">
        <f>#N/A</f>
        <v>#N/A</v>
      </c>
      <c r="V339" s="183"/>
      <c r="W339" s="183"/>
      <c r="X339" s="183"/>
      <c r="Y339" s="183"/>
      <c r="Z339" s="183" t="e">
        <f>#N/A</f>
        <v>#N/A</v>
      </c>
      <c r="AA339" s="185"/>
      <c r="AB339" s="185"/>
      <c r="AC339" s="185"/>
      <c r="AD339" s="185"/>
      <c r="AE339" s="185" t="e">
        <f>#N/A</f>
        <v>#N/A</v>
      </c>
      <c r="AF339" s="183"/>
      <c r="AG339" s="183"/>
      <c r="AH339" s="183"/>
      <c r="AI339" s="183"/>
      <c r="AJ339" s="183" t="e">
        <f>#N/A</f>
        <v>#N/A</v>
      </c>
      <c r="AK339" s="185"/>
      <c r="AL339" s="185"/>
      <c r="AM339" s="185"/>
      <c r="AN339" s="185"/>
      <c r="AO339" s="185" t="e">
        <f>#N/A</f>
        <v>#N/A</v>
      </c>
      <c r="AP339" s="159"/>
    </row>
    <row r="340" spans="1:42" ht="20.25">
      <c r="A340" s="158"/>
      <c r="B340" s="158"/>
      <c r="C340" s="158"/>
      <c r="D340" s="158"/>
      <c r="E340" s="158"/>
      <c r="F340" s="159"/>
      <c r="G340" s="182"/>
      <c r="H340" s="182"/>
      <c r="I340" s="182"/>
      <c r="J340" s="182"/>
      <c r="K340" s="182" t="e">
        <f>#N/A</f>
        <v>#N/A</v>
      </c>
      <c r="L340" s="200"/>
      <c r="M340" s="200"/>
      <c r="N340" s="200"/>
      <c r="O340" s="200"/>
      <c r="P340" s="183" t="e">
        <f>#N/A</f>
        <v>#N/A</v>
      </c>
      <c r="Q340" s="199"/>
      <c r="R340" s="199"/>
      <c r="S340" s="184"/>
      <c r="T340" s="184"/>
      <c r="U340" s="184" t="e">
        <f>#N/A</f>
        <v>#N/A</v>
      </c>
      <c r="V340" s="183"/>
      <c r="W340" s="183"/>
      <c r="X340" s="183"/>
      <c r="Y340" s="183"/>
      <c r="Z340" s="183" t="e">
        <f>#N/A</f>
        <v>#N/A</v>
      </c>
      <c r="AA340" s="185"/>
      <c r="AB340" s="185"/>
      <c r="AC340" s="185"/>
      <c r="AD340" s="185"/>
      <c r="AE340" s="185" t="e">
        <f>#N/A</f>
        <v>#N/A</v>
      </c>
      <c r="AF340" s="183"/>
      <c r="AG340" s="183"/>
      <c r="AH340" s="183"/>
      <c r="AI340" s="183"/>
      <c r="AJ340" s="183" t="e">
        <f>#N/A</f>
        <v>#N/A</v>
      </c>
      <c r="AK340" s="185"/>
      <c r="AL340" s="185"/>
      <c r="AM340" s="185"/>
      <c r="AN340" s="185"/>
      <c r="AO340" s="185" t="e">
        <f>#N/A</f>
        <v>#N/A</v>
      </c>
      <c r="AP340" s="159"/>
    </row>
    <row r="341" spans="1:42" ht="20.25">
      <c r="A341" s="158"/>
      <c r="B341" s="158"/>
      <c r="C341" s="158"/>
      <c r="D341" s="158"/>
      <c r="E341" s="158"/>
      <c r="F341" s="159"/>
      <c r="G341" s="182"/>
      <c r="H341" s="182"/>
      <c r="I341" s="182"/>
      <c r="J341" s="182"/>
      <c r="K341" s="182" t="e">
        <f>#N/A</f>
        <v>#N/A</v>
      </c>
      <c r="L341" s="200"/>
      <c r="M341" s="200"/>
      <c r="N341" s="200"/>
      <c r="O341" s="200"/>
      <c r="P341" s="183" t="e">
        <f>#N/A</f>
        <v>#N/A</v>
      </c>
      <c r="Q341" s="199"/>
      <c r="R341" s="199"/>
      <c r="S341" s="184"/>
      <c r="T341" s="184"/>
      <c r="U341" s="184" t="e">
        <f>#N/A</f>
        <v>#N/A</v>
      </c>
      <c r="V341" s="183"/>
      <c r="W341" s="183"/>
      <c r="X341" s="183"/>
      <c r="Y341" s="183"/>
      <c r="Z341" s="183" t="e">
        <f>#N/A</f>
        <v>#N/A</v>
      </c>
      <c r="AA341" s="185"/>
      <c r="AB341" s="185"/>
      <c r="AC341" s="185"/>
      <c r="AD341" s="185"/>
      <c r="AE341" s="185" t="e">
        <f>#N/A</f>
        <v>#N/A</v>
      </c>
      <c r="AF341" s="183"/>
      <c r="AG341" s="183"/>
      <c r="AH341" s="183"/>
      <c r="AI341" s="183"/>
      <c r="AJ341" s="183" t="e">
        <f>#N/A</f>
        <v>#N/A</v>
      </c>
      <c r="AK341" s="185"/>
      <c r="AL341" s="185"/>
      <c r="AM341" s="185"/>
      <c r="AN341" s="185"/>
      <c r="AO341" s="185" t="e">
        <f>#N/A</f>
        <v>#N/A</v>
      </c>
      <c r="AP341" s="159"/>
    </row>
    <row r="342" spans="1:42" ht="20.25">
      <c r="A342" s="158"/>
      <c r="B342" s="158"/>
      <c r="C342" s="158"/>
      <c r="D342" s="158"/>
      <c r="E342" s="158"/>
      <c r="F342" s="159"/>
      <c r="G342" s="182"/>
      <c r="H342" s="182"/>
      <c r="I342" s="182"/>
      <c r="J342" s="182"/>
      <c r="K342" s="182" t="e">
        <f>#N/A</f>
        <v>#N/A</v>
      </c>
      <c r="L342" s="200"/>
      <c r="M342" s="200"/>
      <c r="N342" s="200"/>
      <c r="O342" s="200"/>
      <c r="P342" s="183">
        <f>SUM(L342:O342)</f>
        <v>0</v>
      </c>
      <c r="Q342" s="199"/>
      <c r="R342" s="199"/>
      <c r="S342" s="184"/>
      <c r="T342" s="184"/>
      <c r="U342" s="184" t="e">
        <f>#N/A</f>
        <v>#N/A</v>
      </c>
      <c r="V342" s="183"/>
      <c r="W342" s="183"/>
      <c r="X342" s="183"/>
      <c r="Y342" s="183"/>
      <c r="Z342" s="183" t="e">
        <f>#N/A</f>
        <v>#N/A</v>
      </c>
      <c r="AA342" s="185"/>
      <c r="AB342" s="185"/>
      <c r="AC342" s="185"/>
      <c r="AD342" s="185"/>
      <c r="AE342" s="185" t="e">
        <f>#N/A</f>
        <v>#N/A</v>
      </c>
      <c r="AF342" s="183"/>
      <c r="AG342" s="183"/>
      <c r="AH342" s="183"/>
      <c r="AI342" s="183"/>
      <c r="AJ342" s="183" t="e">
        <f>#N/A</f>
        <v>#N/A</v>
      </c>
      <c r="AK342" s="185"/>
      <c r="AL342" s="185"/>
      <c r="AM342" s="185"/>
      <c r="AN342" s="185"/>
      <c r="AO342" s="185" t="e">
        <f>#N/A</f>
        <v>#N/A</v>
      </c>
      <c r="AP342" s="159"/>
    </row>
    <row r="343" spans="1:42" ht="20.25">
      <c r="A343" s="158"/>
      <c r="B343" s="158"/>
      <c r="C343" s="158"/>
      <c r="D343" s="158"/>
      <c r="E343" s="158"/>
      <c r="F343" s="159"/>
      <c r="G343" s="182"/>
      <c r="H343" s="182"/>
      <c r="I343" s="182"/>
      <c r="J343" s="182"/>
      <c r="K343" s="182" t="e">
        <f>#N/A</f>
        <v>#N/A</v>
      </c>
      <c r="L343" s="200"/>
      <c r="M343" s="200"/>
      <c r="N343" s="200"/>
      <c r="O343" s="200"/>
      <c r="P343" s="183">
        <f>SUM(L343:O343)</f>
        <v>0</v>
      </c>
      <c r="Q343" s="199"/>
      <c r="R343" s="199"/>
      <c r="S343" s="184"/>
      <c r="T343" s="184"/>
      <c r="U343" s="184" t="e">
        <f>#N/A</f>
        <v>#N/A</v>
      </c>
      <c r="V343" s="183"/>
      <c r="W343" s="183"/>
      <c r="X343" s="183"/>
      <c r="Y343" s="183"/>
      <c r="Z343" s="183" t="e">
        <f>#N/A</f>
        <v>#N/A</v>
      </c>
      <c r="AA343" s="185"/>
      <c r="AB343" s="185"/>
      <c r="AC343" s="185"/>
      <c r="AD343" s="185"/>
      <c r="AE343" s="185" t="e">
        <f>#N/A</f>
        <v>#N/A</v>
      </c>
      <c r="AF343" s="183"/>
      <c r="AG343" s="183"/>
      <c r="AH343" s="183"/>
      <c r="AI343" s="183"/>
      <c r="AJ343" s="183" t="e">
        <f>#N/A</f>
        <v>#N/A</v>
      </c>
      <c r="AK343" s="185"/>
      <c r="AL343" s="185"/>
      <c r="AM343" s="185"/>
      <c r="AN343" s="185"/>
      <c r="AO343" s="185" t="e">
        <f>#N/A</f>
        <v>#N/A</v>
      </c>
      <c r="AP343" s="159"/>
    </row>
    <row r="344" spans="1:42" ht="20.25">
      <c r="A344" s="158"/>
      <c r="B344" s="158"/>
      <c r="C344" s="158"/>
      <c r="D344" s="158"/>
      <c r="E344" s="158"/>
      <c r="F344" s="159"/>
      <c r="G344" s="182"/>
      <c r="H344" s="182"/>
      <c r="I344" s="182"/>
      <c r="J344" s="182"/>
      <c r="K344" s="182" t="e">
        <f>#N/A</f>
        <v>#N/A</v>
      </c>
      <c r="L344" s="200"/>
      <c r="M344" s="200"/>
      <c r="N344" s="200"/>
      <c r="O344" s="200"/>
      <c r="P344" s="183">
        <f>SUM(L344:O344)</f>
        <v>0</v>
      </c>
      <c r="Q344" s="199"/>
      <c r="R344" s="199"/>
      <c r="S344" s="184"/>
      <c r="T344" s="184"/>
      <c r="U344" s="184" t="e">
        <f>#N/A</f>
        <v>#N/A</v>
      </c>
      <c r="V344" s="183"/>
      <c r="W344" s="183"/>
      <c r="X344" s="183"/>
      <c r="Y344" s="183"/>
      <c r="Z344" s="183" t="e">
        <f>#N/A</f>
        <v>#N/A</v>
      </c>
      <c r="AA344" s="185"/>
      <c r="AB344" s="185"/>
      <c r="AC344" s="185"/>
      <c r="AD344" s="185"/>
      <c r="AE344" s="185" t="e">
        <f>#N/A</f>
        <v>#N/A</v>
      </c>
      <c r="AF344" s="183"/>
      <c r="AG344" s="183"/>
      <c r="AH344" s="183"/>
      <c r="AI344" s="183"/>
      <c r="AJ344" s="183" t="e">
        <f>#N/A</f>
        <v>#N/A</v>
      </c>
      <c r="AK344" s="185"/>
      <c r="AL344" s="185"/>
      <c r="AM344" s="185"/>
      <c r="AN344" s="185"/>
      <c r="AO344" s="185" t="e">
        <f>#N/A</f>
        <v>#N/A</v>
      </c>
      <c r="AP344" s="159"/>
    </row>
    <row r="345" spans="1:42" ht="20.25">
      <c r="A345" s="158"/>
      <c r="B345" s="158"/>
      <c r="C345" s="158"/>
      <c r="D345" s="158"/>
      <c r="E345" s="158"/>
      <c r="F345" s="159"/>
      <c r="G345" s="182"/>
      <c r="H345" s="182"/>
      <c r="I345" s="182"/>
      <c r="J345" s="182"/>
      <c r="K345" s="182" t="e">
        <f>#N/A</f>
        <v>#N/A</v>
      </c>
      <c r="L345" s="200"/>
      <c r="M345" s="200"/>
      <c r="N345" s="200"/>
      <c r="O345" s="200"/>
      <c r="P345" s="183">
        <f>SUM(L345:O345)</f>
        <v>0</v>
      </c>
      <c r="Q345" s="199"/>
      <c r="R345" s="199"/>
      <c r="S345" s="184"/>
      <c r="T345" s="184"/>
      <c r="U345" s="184" t="e">
        <f>#N/A</f>
        <v>#N/A</v>
      </c>
      <c r="V345" s="183"/>
      <c r="W345" s="183"/>
      <c r="X345" s="183"/>
      <c r="Y345" s="183"/>
      <c r="Z345" s="183" t="e">
        <f>#N/A</f>
        <v>#N/A</v>
      </c>
      <c r="AA345" s="185"/>
      <c r="AB345" s="185"/>
      <c r="AC345" s="185"/>
      <c r="AD345" s="185"/>
      <c r="AE345" s="185" t="e">
        <f>#N/A</f>
        <v>#N/A</v>
      </c>
      <c r="AF345" s="183"/>
      <c r="AG345" s="183"/>
      <c r="AH345" s="183"/>
      <c r="AI345" s="183"/>
      <c r="AJ345" s="183" t="e">
        <f>#N/A</f>
        <v>#N/A</v>
      </c>
      <c r="AK345" s="185"/>
      <c r="AL345" s="185"/>
      <c r="AM345" s="185"/>
      <c r="AN345" s="185"/>
      <c r="AO345" s="185" t="e">
        <f>#N/A</f>
        <v>#N/A</v>
      </c>
      <c r="AP345" s="159"/>
    </row>
    <row r="346" spans="1:42" ht="20.25">
      <c r="A346" s="158"/>
      <c r="B346" s="158"/>
      <c r="C346" s="158"/>
      <c r="D346" s="158"/>
      <c r="E346" s="158"/>
      <c r="F346" s="159"/>
      <c r="G346" s="182"/>
      <c r="H346" s="182"/>
      <c r="I346" s="182"/>
      <c r="J346" s="182"/>
      <c r="K346" s="182" t="e">
        <f>#N/A</f>
        <v>#N/A</v>
      </c>
      <c r="L346" s="200"/>
      <c r="M346" s="200"/>
      <c r="N346" s="200"/>
      <c r="O346" s="200"/>
      <c r="P346" s="183" t="e">
        <f>#N/A</f>
        <v>#N/A</v>
      </c>
      <c r="Q346" s="199"/>
      <c r="R346" s="199"/>
      <c r="S346" s="184"/>
      <c r="T346" s="184"/>
      <c r="U346" s="184" t="e">
        <f>#N/A</f>
        <v>#N/A</v>
      </c>
      <c r="V346" s="183"/>
      <c r="W346" s="183"/>
      <c r="X346" s="183"/>
      <c r="Y346" s="183"/>
      <c r="Z346" s="183" t="e">
        <f>#N/A</f>
        <v>#N/A</v>
      </c>
      <c r="AA346" s="185"/>
      <c r="AB346" s="185"/>
      <c r="AC346" s="185"/>
      <c r="AD346" s="185"/>
      <c r="AE346" s="185" t="e">
        <f>#N/A</f>
        <v>#N/A</v>
      </c>
      <c r="AF346" s="183"/>
      <c r="AG346" s="183"/>
      <c r="AH346" s="183"/>
      <c r="AI346" s="183"/>
      <c r="AJ346" s="183" t="e">
        <f>#N/A</f>
        <v>#N/A</v>
      </c>
      <c r="AK346" s="185"/>
      <c r="AL346" s="185"/>
      <c r="AM346" s="185"/>
      <c r="AN346" s="185"/>
      <c r="AO346" s="185" t="e">
        <f>#N/A</f>
        <v>#N/A</v>
      </c>
      <c r="AP346" s="159"/>
    </row>
    <row r="347" spans="1:42" ht="20.25">
      <c r="A347" s="158"/>
      <c r="B347" s="158"/>
      <c r="C347" s="158"/>
      <c r="D347" s="158"/>
      <c r="E347" s="158"/>
      <c r="F347" s="159"/>
      <c r="G347" s="182"/>
      <c r="H347" s="182"/>
      <c r="I347" s="182"/>
      <c r="J347" s="182"/>
      <c r="K347" s="182" t="e">
        <f>#N/A</f>
        <v>#N/A</v>
      </c>
      <c r="L347" s="200"/>
      <c r="M347" s="200"/>
      <c r="N347" s="200"/>
      <c r="O347" s="200"/>
      <c r="P347" s="183" t="e">
        <f>#N/A</f>
        <v>#N/A</v>
      </c>
      <c r="Q347" s="199"/>
      <c r="R347" s="199"/>
      <c r="S347" s="184"/>
      <c r="T347" s="184"/>
      <c r="U347" s="184" t="e">
        <f>#N/A</f>
        <v>#N/A</v>
      </c>
      <c r="V347" s="183"/>
      <c r="W347" s="183"/>
      <c r="X347" s="183"/>
      <c r="Y347" s="183"/>
      <c r="Z347" s="183" t="e">
        <f>#N/A</f>
        <v>#N/A</v>
      </c>
      <c r="AA347" s="185"/>
      <c r="AB347" s="185"/>
      <c r="AC347" s="185"/>
      <c r="AD347" s="185"/>
      <c r="AE347" s="185" t="e">
        <f>#N/A</f>
        <v>#N/A</v>
      </c>
      <c r="AF347" s="183"/>
      <c r="AG347" s="183"/>
      <c r="AH347" s="183"/>
      <c r="AI347" s="183"/>
      <c r="AJ347" s="183" t="e">
        <f>#N/A</f>
        <v>#N/A</v>
      </c>
      <c r="AK347" s="185"/>
      <c r="AL347" s="185"/>
      <c r="AM347" s="185"/>
      <c r="AN347" s="185"/>
      <c r="AO347" s="185" t="e">
        <f>#N/A</f>
        <v>#N/A</v>
      </c>
      <c r="AP347" s="159"/>
    </row>
    <row r="348" spans="1:42" ht="20.25">
      <c r="A348" s="158"/>
      <c r="B348" s="158"/>
      <c r="C348" s="158"/>
      <c r="D348" s="158"/>
      <c r="E348" s="158"/>
      <c r="F348" s="159"/>
      <c r="G348" s="182"/>
      <c r="H348" s="182"/>
      <c r="I348" s="182"/>
      <c r="J348" s="182"/>
      <c r="K348" s="182" t="e">
        <f>#N/A</f>
        <v>#N/A</v>
      </c>
      <c r="L348" s="200"/>
      <c r="M348" s="200"/>
      <c r="N348" s="200"/>
      <c r="O348" s="200"/>
      <c r="P348" s="183" t="e">
        <f>#N/A</f>
        <v>#N/A</v>
      </c>
      <c r="Q348" s="199"/>
      <c r="R348" s="199"/>
      <c r="S348" s="184"/>
      <c r="T348" s="184"/>
      <c r="U348" s="184" t="e">
        <f>#N/A</f>
        <v>#N/A</v>
      </c>
      <c r="V348" s="183"/>
      <c r="W348" s="183"/>
      <c r="X348" s="183"/>
      <c r="Y348" s="183"/>
      <c r="Z348" s="183" t="e">
        <f>#N/A</f>
        <v>#N/A</v>
      </c>
      <c r="AA348" s="185"/>
      <c r="AB348" s="185"/>
      <c r="AC348" s="185"/>
      <c r="AD348" s="185"/>
      <c r="AE348" s="185" t="e">
        <f>#N/A</f>
        <v>#N/A</v>
      </c>
      <c r="AF348" s="183"/>
      <c r="AG348" s="183"/>
      <c r="AH348" s="183"/>
      <c r="AI348" s="183"/>
      <c r="AJ348" s="183" t="e">
        <f>#N/A</f>
        <v>#N/A</v>
      </c>
      <c r="AK348" s="185"/>
      <c r="AL348" s="185"/>
      <c r="AM348" s="185"/>
      <c r="AN348" s="185"/>
      <c r="AO348" s="185" t="e">
        <f>#N/A</f>
        <v>#N/A</v>
      </c>
      <c r="AP348" s="159"/>
    </row>
    <row r="349" spans="1:42" ht="20.25">
      <c r="A349" s="158"/>
      <c r="B349" s="158"/>
      <c r="C349" s="158"/>
      <c r="D349" s="158"/>
      <c r="E349" s="158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</row>
    <row r="350" spans="1:42" ht="20.25">
      <c r="A350" s="158"/>
      <c r="B350" s="158"/>
      <c r="C350" s="158"/>
      <c r="D350" s="158"/>
      <c r="E350" s="158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</row>
    <row r="351" spans="1:42" ht="20.25">
      <c r="A351" s="204"/>
      <c r="B351" s="204"/>
      <c r="C351" s="204"/>
      <c r="D351" s="204"/>
      <c r="E351" s="204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</row>
    <row r="352" spans="1:42" ht="20.25">
      <c r="A352" s="204"/>
      <c r="B352" s="204"/>
      <c r="C352" s="204"/>
      <c r="D352" s="204"/>
      <c r="E352" s="204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</row>
    <row r="353" spans="1:42" ht="20.25">
      <c r="A353" s="158"/>
      <c r="B353" s="158"/>
      <c r="C353" s="158"/>
      <c r="D353" s="158"/>
      <c r="E353" s="158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</row>
    <row r="354" spans="1:42" ht="20.25">
      <c r="A354" s="198" t="s">
        <v>513</v>
      </c>
      <c r="B354" s="158"/>
      <c r="C354" s="158"/>
      <c r="D354" s="158"/>
      <c r="E354" s="158"/>
      <c r="F354" s="159"/>
      <c r="G354" s="265" t="s">
        <v>484</v>
      </c>
      <c r="H354" s="265"/>
      <c r="I354" s="265"/>
      <c r="J354" s="265"/>
      <c r="K354" s="265"/>
      <c r="L354" s="266" t="s">
        <v>485</v>
      </c>
      <c r="M354" s="266"/>
      <c r="N354" s="266"/>
      <c r="O354" s="266"/>
      <c r="P354" s="266"/>
      <c r="Q354" s="267" t="s">
        <v>486</v>
      </c>
      <c r="R354" s="268"/>
      <c r="S354" s="268"/>
      <c r="T354" s="268"/>
      <c r="U354" s="269"/>
      <c r="V354" s="266" t="s">
        <v>487</v>
      </c>
      <c r="W354" s="266"/>
      <c r="X354" s="266"/>
      <c r="Y354" s="266"/>
      <c r="Z354" s="266"/>
      <c r="AA354" s="270" t="s">
        <v>488</v>
      </c>
      <c r="AB354" s="270"/>
      <c r="AC354" s="270"/>
      <c r="AD354" s="270"/>
      <c r="AE354" s="270"/>
      <c r="AF354" s="271" t="s">
        <v>489</v>
      </c>
      <c r="AG354" s="271"/>
      <c r="AH354" s="271"/>
      <c r="AI354" s="271"/>
      <c r="AJ354" s="271"/>
      <c r="AK354" s="263" t="s">
        <v>490</v>
      </c>
      <c r="AL354" s="263"/>
      <c r="AM354" s="263"/>
      <c r="AN354" s="263"/>
      <c r="AO354" s="263"/>
      <c r="AP354" s="159"/>
    </row>
    <row r="355" spans="1:42" ht="20.25">
      <c r="A355" s="158" t="s">
        <v>491</v>
      </c>
      <c r="B355" s="158" t="s">
        <v>492</v>
      </c>
      <c r="C355" s="158" t="s">
        <v>27</v>
      </c>
      <c r="D355" s="158"/>
      <c r="E355" s="158"/>
      <c r="F355" s="159"/>
      <c r="G355" s="176" t="s">
        <v>491</v>
      </c>
      <c r="H355" s="176"/>
      <c r="I355" s="176" t="s">
        <v>492</v>
      </c>
      <c r="J355" s="176"/>
      <c r="K355" s="176" t="s">
        <v>27</v>
      </c>
      <c r="L355" s="177" t="s">
        <v>491</v>
      </c>
      <c r="M355" s="177"/>
      <c r="N355" s="177" t="s">
        <v>492</v>
      </c>
      <c r="O355" s="177"/>
      <c r="P355" s="177" t="s">
        <v>27</v>
      </c>
      <c r="Q355" s="178" t="s">
        <v>491</v>
      </c>
      <c r="R355" s="178"/>
      <c r="S355" s="178" t="s">
        <v>492</v>
      </c>
      <c r="T355" s="178"/>
      <c r="U355" s="178" t="s">
        <v>27</v>
      </c>
      <c r="V355" s="177" t="s">
        <v>491</v>
      </c>
      <c r="W355" s="177"/>
      <c r="X355" s="177" t="s">
        <v>492</v>
      </c>
      <c r="Y355" s="177"/>
      <c r="Z355" s="177" t="s">
        <v>27</v>
      </c>
      <c r="AA355" s="179" t="s">
        <v>491</v>
      </c>
      <c r="AB355" s="179"/>
      <c r="AC355" s="179" t="s">
        <v>492</v>
      </c>
      <c r="AD355" s="179"/>
      <c r="AE355" s="179" t="s">
        <v>27</v>
      </c>
      <c r="AF355" s="180" t="s">
        <v>491</v>
      </c>
      <c r="AG355" s="180"/>
      <c r="AH355" s="180" t="s">
        <v>492</v>
      </c>
      <c r="AI355" s="180"/>
      <c r="AJ355" s="180" t="s">
        <v>27</v>
      </c>
      <c r="AK355" s="181" t="s">
        <v>491</v>
      </c>
      <c r="AL355" s="181"/>
      <c r="AM355" s="181" t="s">
        <v>492</v>
      </c>
      <c r="AN355" s="181"/>
      <c r="AO355" s="181" t="s">
        <v>27</v>
      </c>
      <c r="AP355" s="159"/>
    </row>
    <row r="356" spans="1:42" ht="20.25">
      <c r="A356" s="158" t="e">
        <f>G356</f>
        <v>#N/A</v>
      </c>
      <c r="B356" s="158" t="e">
        <f>I356</f>
        <v>#N/A</v>
      </c>
      <c r="C356" s="158" t="e">
        <f>#N/A</f>
        <v>#N/A</v>
      </c>
      <c r="D356" s="158" t="s">
        <v>495</v>
      </c>
      <c r="E356" s="158" t="e">
        <f>SUM(G356,L356,Q356,V356,AA356,AF356,AK356)</f>
        <v>#N/A</v>
      </c>
      <c r="F356" s="159" t="s">
        <v>501</v>
      </c>
      <c r="G356" s="206" t="e">
        <f>#N/A</f>
        <v>#N/A</v>
      </c>
      <c r="H356" s="206"/>
      <c r="I356" s="206" t="e">
        <f>#N/A</f>
        <v>#N/A</v>
      </c>
      <c r="J356" s="206"/>
      <c r="K356" s="206" t="e">
        <f>#N/A</f>
        <v>#N/A</v>
      </c>
      <c r="L356" s="207" t="e">
        <f>#N/A</f>
        <v>#N/A</v>
      </c>
      <c r="M356" s="207"/>
      <c r="N356" s="207" t="e">
        <f>#N/A</f>
        <v>#N/A</v>
      </c>
      <c r="O356" s="207"/>
      <c r="P356" s="207" t="e">
        <f>#N/A</f>
        <v>#N/A</v>
      </c>
      <c r="Q356" s="208" t="e">
        <f>#N/A</f>
        <v>#N/A</v>
      </c>
      <c r="R356" s="208"/>
      <c r="S356" s="208" t="e">
        <f>#N/A</f>
        <v>#N/A</v>
      </c>
      <c r="T356" s="208"/>
      <c r="U356" s="208" t="e">
        <f>#N/A</f>
        <v>#N/A</v>
      </c>
      <c r="V356" s="207" t="e">
        <f>#N/A</f>
        <v>#N/A</v>
      </c>
      <c r="W356" s="207"/>
      <c r="X356" s="207" t="e">
        <f>#N/A</f>
        <v>#N/A</v>
      </c>
      <c r="Y356" s="207"/>
      <c r="Z356" s="207" t="e">
        <f>#N/A</f>
        <v>#N/A</v>
      </c>
      <c r="AA356" s="209" t="e">
        <f>#N/A</f>
        <v>#N/A</v>
      </c>
      <c r="AB356" s="209"/>
      <c r="AC356" s="209" t="e">
        <f>#N/A</f>
        <v>#N/A</v>
      </c>
      <c r="AD356" s="209"/>
      <c r="AE356" s="209" t="e">
        <f>#N/A</f>
        <v>#N/A</v>
      </c>
      <c r="AF356" s="210" t="e">
        <f>#N/A</f>
        <v>#N/A</v>
      </c>
      <c r="AG356" s="210"/>
      <c r="AH356" s="210" t="e">
        <f>#N/A</f>
        <v>#N/A</v>
      </c>
      <c r="AI356" s="210"/>
      <c r="AJ356" s="210" t="e">
        <f>#N/A</f>
        <v>#N/A</v>
      </c>
      <c r="AK356" s="211" t="e">
        <f>#N/A</f>
        <v>#N/A</v>
      </c>
      <c r="AL356" s="211"/>
      <c r="AM356" s="211" t="e">
        <f>#N/A</f>
        <v>#N/A</v>
      </c>
      <c r="AN356" s="211"/>
      <c r="AO356" s="211" t="e">
        <f>#N/A</f>
        <v>#N/A</v>
      </c>
      <c r="AP356" s="212" t="e">
        <f>K356+P356+U356+Z356+AE356+AJ356+AO356</f>
        <v>#N/A</v>
      </c>
    </row>
    <row r="357" spans="1:42" ht="20.25">
      <c r="A357" s="158" t="e">
        <f>L356</f>
        <v>#N/A</v>
      </c>
      <c r="B357" s="158" t="e">
        <f>N356</f>
        <v>#N/A</v>
      </c>
      <c r="C357" s="158" t="e">
        <f>#N/A</f>
        <v>#N/A</v>
      </c>
      <c r="D357" s="158" t="s">
        <v>496</v>
      </c>
      <c r="E357" s="158" t="e">
        <f>SUM(G357,L357,Q357,V357,AA357,AF357,AK357)</f>
        <v>#N/A</v>
      </c>
      <c r="F357" s="159" t="s">
        <v>502</v>
      </c>
      <c r="G357" s="206" t="e">
        <f>#N/A</f>
        <v>#N/A</v>
      </c>
      <c r="H357" s="206"/>
      <c r="I357" s="206" t="e">
        <f>#N/A</f>
        <v>#N/A</v>
      </c>
      <c r="J357" s="206"/>
      <c r="K357" s="206" t="e">
        <f>#N/A</f>
        <v>#N/A</v>
      </c>
      <c r="L357" s="207" t="e">
        <f>#N/A</f>
        <v>#N/A</v>
      </c>
      <c r="M357" s="207"/>
      <c r="N357" s="207" t="e">
        <f>#N/A</f>
        <v>#N/A</v>
      </c>
      <c r="O357" s="207"/>
      <c r="P357" s="207" t="e">
        <f>#N/A</f>
        <v>#N/A</v>
      </c>
      <c r="Q357" s="208" t="e">
        <f>#N/A</f>
        <v>#N/A</v>
      </c>
      <c r="R357" s="208"/>
      <c r="S357" s="208" t="e">
        <f>#N/A</f>
        <v>#N/A</v>
      </c>
      <c r="T357" s="208"/>
      <c r="U357" s="208" t="e">
        <f>#N/A</f>
        <v>#N/A</v>
      </c>
      <c r="V357" s="207" t="e">
        <f>#N/A</f>
        <v>#N/A</v>
      </c>
      <c r="W357" s="207"/>
      <c r="X357" s="207" t="e">
        <f>#N/A</f>
        <v>#N/A</v>
      </c>
      <c r="Y357" s="207"/>
      <c r="Z357" s="207" t="e">
        <f>#N/A</f>
        <v>#N/A</v>
      </c>
      <c r="AA357" s="209" t="e">
        <f>#N/A</f>
        <v>#N/A</v>
      </c>
      <c r="AB357" s="209"/>
      <c r="AC357" s="209" t="e">
        <f>#N/A</f>
        <v>#N/A</v>
      </c>
      <c r="AD357" s="209"/>
      <c r="AE357" s="209" t="e">
        <f>#N/A</f>
        <v>#N/A</v>
      </c>
      <c r="AF357" s="210" t="e">
        <f>#N/A</f>
        <v>#N/A</v>
      </c>
      <c r="AG357" s="210"/>
      <c r="AH357" s="210" t="e">
        <f>#N/A</f>
        <v>#N/A</v>
      </c>
      <c r="AI357" s="210"/>
      <c r="AJ357" s="210" t="e">
        <f>#N/A</f>
        <v>#N/A</v>
      </c>
      <c r="AK357" s="211" t="e">
        <f>#N/A</f>
        <v>#N/A</v>
      </c>
      <c r="AL357" s="211"/>
      <c r="AM357" s="211" t="e">
        <f>#N/A</f>
        <v>#N/A</v>
      </c>
      <c r="AN357" s="211"/>
      <c r="AO357" s="211" t="e">
        <f>#N/A</f>
        <v>#N/A</v>
      </c>
      <c r="AP357" s="212" t="e">
        <f>K357+P357+U357+Z357+AE357+AJ357+AO357</f>
        <v>#N/A</v>
      </c>
    </row>
    <row r="358" spans="1:42" ht="20.25">
      <c r="A358" s="158" t="e">
        <f>Q356</f>
        <v>#N/A</v>
      </c>
      <c r="B358" s="158" t="e">
        <f>S356</f>
        <v>#N/A</v>
      </c>
      <c r="C358" s="158" t="e">
        <f>#N/A</f>
        <v>#N/A</v>
      </c>
      <c r="D358" s="158" t="s">
        <v>27</v>
      </c>
      <c r="E358" s="158" t="e">
        <f>SUM(E356:E357)</f>
        <v>#N/A</v>
      </c>
      <c r="F358" s="159" t="s">
        <v>503</v>
      </c>
      <c r="G358" s="206" t="e">
        <f>SUM(G356:G357)</f>
        <v>#N/A</v>
      </c>
      <c r="H358" s="206"/>
      <c r="I358" s="206" t="e">
        <f>SUM(I356:I357)</f>
        <v>#N/A</v>
      </c>
      <c r="J358" s="206"/>
      <c r="K358" s="206" t="e">
        <f>SUM(K356:K357)</f>
        <v>#N/A</v>
      </c>
      <c r="L358" s="207" t="e">
        <f>SUM(L356:L357)</f>
        <v>#N/A</v>
      </c>
      <c r="M358" s="207"/>
      <c r="N358" s="207" t="e">
        <f>#N/A</f>
        <v>#N/A</v>
      </c>
      <c r="O358" s="207"/>
      <c r="P358" s="207" t="e">
        <f>#N/A</f>
        <v>#N/A</v>
      </c>
      <c r="Q358" s="208" t="e">
        <f>#N/A</f>
        <v>#N/A</v>
      </c>
      <c r="R358" s="208"/>
      <c r="S358" s="208" t="e">
        <f>#N/A</f>
        <v>#N/A</v>
      </c>
      <c r="T358" s="208"/>
      <c r="U358" s="208" t="e">
        <f>#N/A</f>
        <v>#N/A</v>
      </c>
      <c r="V358" s="207" t="e">
        <f>#N/A</f>
        <v>#N/A</v>
      </c>
      <c r="W358" s="207"/>
      <c r="X358" s="207" t="e">
        <f>#N/A</f>
        <v>#N/A</v>
      </c>
      <c r="Y358" s="207"/>
      <c r="Z358" s="207" t="e">
        <f>#N/A</f>
        <v>#N/A</v>
      </c>
      <c r="AA358" s="209" t="e">
        <f>#N/A</f>
        <v>#N/A</v>
      </c>
      <c r="AB358" s="209"/>
      <c r="AC358" s="209" t="e">
        <f>#N/A</f>
        <v>#N/A</v>
      </c>
      <c r="AD358" s="209"/>
      <c r="AE358" s="209" t="e">
        <f>#N/A</f>
        <v>#N/A</v>
      </c>
      <c r="AF358" s="210" t="e">
        <f>#N/A</f>
        <v>#N/A</v>
      </c>
      <c r="AG358" s="210"/>
      <c r="AH358" s="210" t="e">
        <f>#N/A</f>
        <v>#N/A</v>
      </c>
      <c r="AI358" s="210"/>
      <c r="AJ358" s="210" t="e">
        <f>#N/A</f>
        <v>#N/A</v>
      </c>
      <c r="AK358" s="211" t="e">
        <f>#N/A</f>
        <v>#N/A</v>
      </c>
      <c r="AL358" s="211"/>
      <c r="AM358" s="211" t="e">
        <f>#N/A</f>
        <v>#N/A</v>
      </c>
      <c r="AN358" s="211"/>
      <c r="AO358" s="211" t="e">
        <f>#N/A</f>
        <v>#N/A</v>
      </c>
      <c r="AP358" s="212" t="e">
        <f>K358+P358+U358+Z358+AE358+AJ358+AO358</f>
        <v>#N/A</v>
      </c>
    </row>
    <row r="359" spans="1:42" ht="20.25">
      <c r="A359" s="158" t="e">
        <f>V356</f>
        <v>#N/A</v>
      </c>
      <c r="B359" s="158" t="e">
        <f>X356</f>
        <v>#N/A</v>
      </c>
      <c r="C359" s="158" t="e">
        <f>#N/A</f>
        <v>#N/A</v>
      </c>
      <c r="D359" s="158"/>
      <c r="E359" s="158"/>
      <c r="F359" s="159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  <c r="U359" s="191"/>
      <c r="V359" s="191"/>
      <c r="W359" s="191"/>
      <c r="X359" s="191"/>
      <c r="Y359" s="191"/>
      <c r="Z359" s="191"/>
      <c r="AA359" s="191"/>
      <c r="AB359" s="191"/>
      <c r="AC359" s="191"/>
      <c r="AD359" s="191"/>
      <c r="AE359" s="191"/>
      <c r="AF359" s="191"/>
      <c r="AG359" s="191"/>
      <c r="AH359" s="191"/>
      <c r="AI359" s="191"/>
      <c r="AJ359" s="191"/>
      <c r="AK359" s="191"/>
      <c r="AL359" s="191"/>
      <c r="AM359" s="191"/>
      <c r="AN359" s="191"/>
      <c r="AO359" s="191"/>
      <c r="AP359" s="159"/>
    </row>
    <row r="360" spans="1:42" ht="20.25">
      <c r="A360" s="158" t="e">
        <f>AA356</f>
        <v>#N/A</v>
      </c>
      <c r="B360" s="158" t="e">
        <f>AC356</f>
        <v>#N/A</v>
      </c>
      <c r="C360" s="158" t="e">
        <f>#N/A</f>
        <v>#N/A</v>
      </c>
      <c r="D360" s="158"/>
      <c r="E360" s="158"/>
      <c r="F360" s="159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1"/>
      <c r="AB360" s="191"/>
      <c r="AC360" s="191"/>
      <c r="AD360" s="191"/>
      <c r="AE360" s="191"/>
      <c r="AF360" s="191"/>
      <c r="AG360" s="191"/>
      <c r="AH360" s="191"/>
      <c r="AI360" s="191"/>
      <c r="AJ360" s="191"/>
      <c r="AK360" s="191"/>
      <c r="AL360" s="191"/>
      <c r="AM360" s="191"/>
      <c r="AN360" s="191"/>
      <c r="AO360" s="191"/>
      <c r="AP360" s="159"/>
    </row>
    <row r="361" spans="1:42" ht="20.25">
      <c r="A361" s="158" t="e">
        <f>AF356</f>
        <v>#N/A</v>
      </c>
      <c r="B361" s="158" t="e">
        <f>AH356</f>
        <v>#N/A</v>
      </c>
      <c r="C361" s="158" t="e">
        <f>#N/A</f>
        <v>#N/A</v>
      </c>
      <c r="D361" s="158"/>
      <c r="E361" s="158"/>
      <c r="F361" s="159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191"/>
      <c r="W361" s="191"/>
      <c r="X361" s="191"/>
      <c r="Y361" s="191"/>
      <c r="Z361" s="191"/>
      <c r="AA361" s="191"/>
      <c r="AB361" s="191"/>
      <c r="AC361" s="191"/>
      <c r="AD361" s="191"/>
      <c r="AE361" s="191"/>
      <c r="AF361" s="191"/>
      <c r="AG361" s="191"/>
      <c r="AH361" s="191"/>
      <c r="AI361" s="191"/>
      <c r="AJ361" s="191"/>
      <c r="AK361" s="191"/>
      <c r="AL361" s="191"/>
      <c r="AM361" s="191"/>
      <c r="AN361" s="191"/>
      <c r="AO361" s="191"/>
      <c r="AP361" s="159"/>
    </row>
    <row r="362" spans="1:42" ht="20.25">
      <c r="A362" s="158" t="e">
        <f>AK356</f>
        <v>#N/A</v>
      </c>
      <c r="B362" s="158" t="e">
        <f>AM356</f>
        <v>#N/A</v>
      </c>
      <c r="C362" s="158" t="e">
        <f>#N/A</f>
        <v>#N/A</v>
      </c>
      <c r="D362" s="158"/>
      <c r="E362" s="158"/>
      <c r="F362" s="159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  <c r="AA362" s="191"/>
      <c r="AB362" s="191"/>
      <c r="AC362" s="191"/>
      <c r="AD362" s="191"/>
      <c r="AE362" s="191"/>
      <c r="AF362" s="191"/>
      <c r="AG362" s="191"/>
      <c r="AH362" s="191"/>
      <c r="AI362" s="191"/>
      <c r="AJ362" s="191"/>
      <c r="AK362" s="191"/>
      <c r="AL362" s="191"/>
      <c r="AM362" s="191"/>
      <c r="AN362" s="191"/>
      <c r="AO362" s="191"/>
      <c r="AP362" s="159"/>
    </row>
    <row r="363" spans="1:42" ht="20.25">
      <c r="A363" s="158" t="e">
        <f>SUM(A356:A362)</f>
        <v>#N/A</v>
      </c>
      <c r="B363" s="158" t="e">
        <f>SUM(B356:B362)</f>
        <v>#N/A</v>
      </c>
      <c r="C363" s="158" t="e">
        <f>SUM(C356:C362)</f>
        <v>#N/A</v>
      </c>
      <c r="D363" s="158"/>
      <c r="E363" s="158"/>
      <c r="F363" s="159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59"/>
    </row>
    <row r="364" spans="1:42" ht="20.25">
      <c r="A364" s="158"/>
      <c r="B364" s="158"/>
      <c r="C364" s="158"/>
      <c r="D364" s="158"/>
      <c r="E364" s="158"/>
      <c r="F364" s="159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1"/>
      <c r="AP364" s="159"/>
    </row>
    <row r="365" spans="1:42" ht="20.25">
      <c r="A365" s="158"/>
      <c r="B365" s="158"/>
      <c r="C365" s="158" t="e">
        <f>C363=E358</f>
        <v>#N/A</v>
      </c>
      <c r="D365" s="158"/>
      <c r="E365" s="158"/>
      <c r="F365" s="159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191"/>
      <c r="AL365" s="191"/>
      <c r="AM365" s="191"/>
      <c r="AN365" s="191"/>
      <c r="AO365" s="191"/>
      <c r="AP365" s="159"/>
    </row>
    <row r="366" spans="1:42" ht="20.25">
      <c r="A366" s="158"/>
      <c r="B366" s="158"/>
      <c r="C366" s="158"/>
      <c r="D366" s="158"/>
      <c r="E366" s="158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</row>
    <row r="367" spans="1:42" ht="20.25">
      <c r="A367" s="158"/>
      <c r="B367" s="158"/>
      <c r="C367" s="264" t="s">
        <v>504</v>
      </c>
      <c r="D367" s="264"/>
      <c r="E367" s="264"/>
      <c r="F367" s="264"/>
      <c r="G367" s="264"/>
      <c r="H367" s="264"/>
      <c r="I367" s="264"/>
      <c r="J367" s="264"/>
      <c r="K367" s="264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</row>
    <row r="368" spans="1:42" ht="20.25">
      <c r="A368" s="158"/>
      <c r="B368" s="158"/>
      <c r="C368" s="213"/>
      <c r="D368" s="213"/>
      <c r="E368" s="213"/>
      <c r="F368" s="214"/>
      <c r="G368" s="214"/>
      <c r="H368" s="214"/>
      <c r="I368" s="214"/>
      <c r="J368" s="214"/>
      <c r="K368" s="214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</row>
    <row r="369" spans="1:42" ht="20.25">
      <c r="A369" s="215" t="s">
        <v>505</v>
      </c>
      <c r="B369" s="161" t="s">
        <v>495</v>
      </c>
      <c r="C369" s="161" t="s">
        <v>496</v>
      </c>
      <c r="D369" s="161" t="s">
        <v>497</v>
      </c>
      <c r="E369" s="161" t="s">
        <v>498</v>
      </c>
      <c r="F369" s="216" t="s">
        <v>506</v>
      </c>
      <c r="G369" s="214"/>
      <c r="H369" s="214"/>
      <c r="I369" s="214"/>
      <c r="J369" s="214"/>
      <c r="K369" s="214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</row>
    <row r="370" spans="1:42" ht="20.25">
      <c r="A370" s="215" t="s">
        <v>15</v>
      </c>
      <c r="B370" s="161">
        <f>E3</f>
        <v>346</v>
      </c>
      <c r="C370" s="215">
        <f>E4</f>
        <v>331</v>
      </c>
      <c r="D370" s="215">
        <f>E5</f>
        <v>766</v>
      </c>
      <c r="E370" s="215">
        <f>E6</f>
        <v>1706</v>
      </c>
      <c r="F370" s="217">
        <f>SUM(B370:E370)</f>
        <v>3149</v>
      </c>
      <c r="G370" s="214"/>
      <c r="H370" s="214"/>
      <c r="I370" s="214"/>
      <c r="J370" s="214"/>
      <c r="K370" s="214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</row>
    <row r="371" spans="1:42" ht="20.25">
      <c r="A371" s="215" t="s">
        <v>16</v>
      </c>
      <c r="B371" s="161" t="e">
        <f>E34</f>
        <v>#N/A</v>
      </c>
      <c r="C371" s="215" t="e">
        <f>E35</f>
        <v>#N/A</v>
      </c>
      <c r="D371" s="215" t="e">
        <f>E35</f>
        <v>#N/A</v>
      </c>
      <c r="E371" s="215" t="e">
        <f>E37</f>
        <v>#N/A</v>
      </c>
      <c r="F371" s="217" t="e">
        <f>SUM(B371:E371)</f>
        <v>#N/A</v>
      </c>
      <c r="G371" s="214"/>
      <c r="H371" s="214"/>
      <c r="I371" s="214"/>
      <c r="J371" s="214"/>
      <c r="K371" s="214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</row>
    <row r="372" spans="1:42" ht="20.25">
      <c r="A372" s="215" t="s">
        <v>17</v>
      </c>
      <c r="B372" s="161">
        <f>E60</f>
        <v>324</v>
      </c>
      <c r="C372" s="215">
        <f>E61</f>
        <v>255</v>
      </c>
      <c r="D372" s="215">
        <f>E62</f>
        <v>601</v>
      </c>
      <c r="E372" s="215">
        <f>E63</f>
        <v>2705</v>
      </c>
      <c r="F372" s="217">
        <f>SUM(B372:E372)</f>
        <v>3885</v>
      </c>
      <c r="G372" s="214"/>
      <c r="H372" s="214"/>
      <c r="I372" s="214"/>
      <c r="J372" s="214"/>
      <c r="K372" s="214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</row>
    <row r="373" spans="1:42" ht="20.25">
      <c r="A373" s="215" t="s">
        <v>18</v>
      </c>
      <c r="B373" s="161"/>
      <c r="C373" s="215"/>
      <c r="D373" s="215">
        <f>E91</f>
        <v>1311</v>
      </c>
      <c r="E373" s="215">
        <f>E92</f>
        <v>624</v>
      </c>
      <c r="F373" s="217" t="e">
        <f>#N/A</f>
        <v>#N/A</v>
      </c>
      <c r="G373" s="214"/>
      <c r="H373" s="214"/>
      <c r="I373" s="214"/>
      <c r="J373" s="214"/>
      <c r="K373" s="214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</row>
    <row r="374" spans="1:42" ht="20.25">
      <c r="A374" s="215" t="s">
        <v>19</v>
      </c>
      <c r="B374" s="161"/>
      <c r="C374" s="215"/>
      <c r="D374" s="215">
        <f>E120</f>
        <v>185</v>
      </c>
      <c r="E374" s="215">
        <f>E121</f>
        <v>169</v>
      </c>
      <c r="F374" s="217" t="e">
        <f>#N/A</f>
        <v>#N/A</v>
      </c>
      <c r="G374" s="218" t="s">
        <v>507</v>
      </c>
      <c r="H374" s="215"/>
      <c r="I374" s="215" t="s">
        <v>507</v>
      </c>
      <c r="J374" s="215"/>
      <c r="K374" s="215" t="s">
        <v>507</v>
      </c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</row>
    <row r="375" spans="1:42" ht="20.25">
      <c r="A375" s="215" t="s">
        <v>20</v>
      </c>
      <c r="B375" s="161"/>
      <c r="C375" s="215"/>
      <c r="D375" s="215">
        <f>E148</f>
        <v>86</v>
      </c>
      <c r="E375" s="215">
        <f>E149</f>
        <v>391</v>
      </c>
      <c r="F375" s="217" t="e">
        <f>#N/A</f>
        <v>#N/A</v>
      </c>
      <c r="G375" s="219" t="e">
        <f>SUM(D370:D375)</f>
        <v>#N/A</v>
      </c>
      <c r="H375" s="220"/>
      <c r="I375" s="220" t="e">
        <f>SUM(E370:E375)</f>
        <v>#N/A</v>
      </c>
      <c r="J375" s="220"/>
      <c r="K375" s="220" t="e">
        <f>SUM(F370:F375)</f>
        <v>#N/A</v>
      </c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</row>
    <row r="376" spans="1:42" ht="20.25">
      <c r="A376" s="215" t="s">
        <v>21</v>
      </c>
      <c r="B376" s="161"/>
      <c r="C376" s="215"/>
      <c r="D376" s="215" t="e">
        <f>E181</f>
        <v>#N/A</v>
      </c>
      <c r="E376" s="215" t="e">
        <f>E182</f>
        <v>#N/A</v>
      </c>
      <c r="F376" s="217" t="e">
        <f>#N/A</f>
        <v>#N/A</v>
      </c>
      <c r="G376" s="214"/>
      <c r="H376" s="214"/>
      <c r="I376" s="214"/>
      <c r="J376" s="214"/>
      <c r="K376" s="214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</row>
    <row r="377" spans="1:42" ht="20.25">
      <c r="A377" s="215" t="s">
        <v>22</v>
      </c>
      <c r="B377" s="161"/>
      <c r="C377" s="215"/>
      <c r="D377" s="215" t="e">
        <f>E210</f>
        <v>#N/A</v>
      </c>
      <c r="E377" s="215" t="e">
        <f>E211</f>
        <v>#N/A</v>
      </c>
      <c r="F377" s="217" t="e">
        <f>#N/A</f>
        <v>#N/A</v>
      </c>
      <c r="G377" s="214"/>
      <c r="H377" s="214"/>
      <c r="I377" s="214"/>
      <c r="J377" s="214"/>
      <c r="K377" s="214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</row>
    <row r="378" spans="1:42" ht="20.25">
      <c r="A378" s="215" t="s">
        <v>23</v>
      </c>
      <c r="B378" s="161"/>
      <c r="C378" s="215"/>
      <c r="D378" s="215" t="e">
        <f>E238</f>
        <v>#N/A</v>
      </c>
      <c r="E378" s="215" t="e">
        <f>E239</f>
        <v>#N/A</v>
      </c>
      <c r="F378" s="217" t="e">
        <f>#N/A</f>
        <v>#N/A</v>
      </c>
      <c r="G378" s="214"/>
      <c r="H378" s="214"/>
      <c r="I378" s="214"/>
      <c r="J378" s="214"/>
      <c r="K378" s="214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</row>
    <row r="379" spans="1:42" ht="20.25">
      <c r="A379" s="215" t="s">
        <v>24</v>
      </c>
      <c r="B379" s="161"/>
      <c r="C379" s="215"/>
      <c r="D379" s="215" t="e">
        <f>E269</f>
        <v>#N/A</v>
      </c>
      <c r="E379" s="215" t="e">
        <f>E270</f>
        <v>#N/A</v>
      </c>
      <c r="F379" s="217" t="e">
        <f>#N/A</f>
        <v>#N/A</v>
      </c>
      <c r="G379" s="214"/>
      <c r="H379" s="214"/>
      <c r="I379" s="214"/>
      <c r="J379" s="214"/>
      <c r="K379" s="214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  <c r="AO379" s="159"/>
      <c r="AP379" s="159"/>
    </row>
    <row r="380" spans="1:42" ht="20.25">
      <c r="A380" s="215" t="s">
        <v>25</v>
      </c>
      <c r="B380" s="161"/>
      <c r="C380" s="215"/>
      <c r="D380" s="215" t="e">
        <f>E297</f>
        <v>#N/A</v>
      </c>
      <c r="E380" s="215" t="e">
        <f>E298</f>
        <v>#N/A</v>
      </c>
      <c r="F380" s="217" t="e">
        <f>#N/A</f>
        <v>#N/A</v>
      </c>
      <c r="G380" s="218" t="s">
        <v>508</v>
      </c>
      <c r="H380" s="215"/>
      <c r="I380" s="215" t="s">
        <v>508</v>
      </c>
      <c r="J380" s="215"/>
      <c r="K380" s="215" t="s">
        <v>508</v>
      </c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  <c r="AO380" s="159"/>
      <c r="AP380" s="159"/>
    </row>
    <row r="381" spans="1:42" ht="20.25">
      <c r="A381" s="215" t="s">
        <v>26</v>
      </c>
      <c r="B381" s="161"/>
      <c r="C381" s="215"/>
      <c r="D381" s="215" t="e">
        <f>E325</f>
        <v>#N/A</v>
      </c>
      <c r="E381" s="215" t="e">
        <f>E326</f>
        <v>#N/A</v>
      </c>
      <c r="F381" s="217" t="e">
        <f>#N/A</f>
        <v>#N/A</v>
      </c>
      <c r="G381" s="219" t="e">
        <f>SUM(D376:D381)</f>
        <v>#N/A</v>
      </c>
      <c r="H381" s="220"/>
      <c r="I381" s="220" t="e">
        <f>SUM(E376:E381)</f>
        <v>#N/A</v>
      </c>
      <c r="J381" s="220"/>
      <c r="K381" s="220" t="e">
        <f>SUM(F376:F381)</f>
        <v>#N/A</v>
      </c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  <c r="AO381" s="159"/>
      <c r="AP381" s="159"/>
    </row>
    <row r="382" spans="1:42" ht="20.25">
      <c r="A382" s="221" t="s">
        <v>27</v>
      </c>
      <c r="B382" s="161" t="e">
        <f>SUM(B370:B381)</f>
        <v>#N/A</v>
      </c>
      <c r="C382" s="161" t="e">
        <f>SUM(C370:C381)</f>
        <v>#N/A</v>
      </c>
      <c r="D382" s="161" t="e">
        <f>SUM(D370:D381)</f>
        <v>#N/A</v>
      </c>
      <c r="E382" s="161" t="e">
        <f>SUM(E370:E381)</f>
        <v>#N/A</v>
      </c>
      <c r="F382" s="161" t="e">
        <f>SUM(F370:F381)</f>
        <v>#N/A</v>
      </c>
      <c r="G382" s="219" t="e">
        <f>SUM(G381,G375)</f>
        <v>#N/A</v>
      </c>
      <c r="H382" s="220"/>
      <c r="I382" s="220" t="e">
        <f>SUM(I381,I375)</f>
        <v>#N/A</v>
      </c>
      <c r="J382" s="220"/>
      <c r="K382" s="220" t="e">
        <f>SUM(K381,K375)</f>
        <v>#N/A</v>
      </c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  <c r="AO382" s="159"/>
      <c r="AP382" s="159"/>
    </row>
    <row r="383" spans="1:11" ht="15">
      <c r="A383" s="160"/>
      <c r="B383" s="160"/>
      <c r="C383" s="222"/>
      <c r="D383" s="222"/>
      <c r="E383" s="222"/>
      <c r="F383" s="223"/>
      <c r="G383" s="223"/>
      <c r="H383" s="223"/>
      <c r="I383" s="223"/>
      <c r="J383" s="223"/>
      <c r="K383" s="223"/>
    </row>
    <row r="384" spans="1:11" ht="45">
      <c r="A384" s="160"/>
      <c r="B384" s="160"/>
      <c r="C384" s="224" t="s">
        <v>509</v>
      </c>
      <c r="D384" s="225" t="e">
        <f>SUM(E3,E34,E61,E91,E120,E148,E181,E210,E238,E269,E297,E325)</f>
        <v>#N/A</v>
      </c>
      <c r="E384" s="225" t="e">
        <f>SUM(E4,E35,E62,E92,E121,E149,E182,E211,E239,E270,E298,E326)</f>
        <v>#N/A</v>
      </c>
      <c r="F384" s="226" t="e">
        <f>SUM(D384:E384)</f>
        <v>#N/A</v>
      </c>
      <c r="G384" s="226" t="e">
        <f>G382-D384</f>
        <v>#N/A</v>
      </c>
      <c r="H384" s="226"/>
      <c r="I384" s="226" t="e">
        <f>I382-E384</f>
        <v>#N/A</v>
      </c>
      <c r="J384" s="226"/>
      <c r="K384" s="226" t="e">
        <f>K382-F384</f>
        <v>#N/A</v>
      </c>
    </row>
    <row r="385" spans="1:5" ht="15">
      <c r="A385" s="160"/>
      <c r="B385" s="160"/>
      <c r="C385" s="160"/>
      <c r="D385" s="160"/>
      <c r="E385" s="160"/>
    </row>
    <row r="386" spans="1:5" ht="15">
      <c r="A386" s="160"/>
      <c r="B386" s="160"/>
      <c r="C386" s="160"/>
      <c r="D386" s="160"/>
      <c r="E386" s="160"/>
    </row>
    <row r="387" spans="1:5" ht="15">
      <c r="A387" s="160"/>
      <c r="B387" s="160"/>
      <c r="C387" s="160"/>
      <c r="D387" s="160"/>
      <c r="E387" s="160"/>
    </row>
    <row r="388" spans="1:5" ht="15">
      <c r="A388" s="160"/>
      <c r="B388" s="160"/>
      <c r="C388" s="160"/>
      <c r="D388" s="160"/>
      <c r="E388" s="160"/>
    </row>
    <row r="389" spans="1:5" ht="15">
      <c r="A389" s="160"/>
      <c r="B389" s="160"/>
      <c r="C389" s="160"/>
      <c r="D389" s="160"/>
      <c r="E389" s="160"/>
    </row>
    <row r="390" spans="1:5" ht="15">
      <c r="A390" s="160"/>
      <c r="B390" s="160"/>
      <c r="C390" s="160"/>
      <c r="D390" s="160"/>
      <c r="E390" s="160"/>
    </row>
  </sheetData>
  <sheetProtection/>
  <mergeCells count="92">
    <mergeCell ref="AF32:AJ32"/>
    <mergeCell ref="AK32:AO32"/>
    <mergeCell ref="G1:K1"/>
    <mergeCell ref="L1:P1"/>
    <mergeCell ref="Q1:U1"/>
    <mergeCell ref="V1:Z1"/>
    <mergeCell ref="AA1:AE1"/>
    <mergeCell ref="AF1:AJ1"/>
    <mergeCell ref="Q59:U59"/>
    <mergeCell ref="V59:Z59"/>
    <mergeCell ref="AA59:AE59"/>
    <mergeCell ref="AF59:AJ59"/>
    <mergeCell ref="AK1:AO1"/>
    <mergeCell ref="G32:K32"/>
    <mergeCell ref="L32:P32"/>
    <mergeCell ref="Q32:U32"/>
    <mergeCell ref="V32:Z32"/>
    <mergeCell ref="AA32:AE32"/>
    <mergeCell ref="AK59:AO59"/>
    <mergeCell ref="G89:K89"/>
    <mergeCell ref="L89:P89"/>
    <mergeCell ref="Q89:U89"/>
    <mergeCell ref="V89:Z89"/>
    <mergeCell ref="AA89:AE89"/>
    <mergeCell ref="AF89:AJ89"/>
    <mergeCell ref="AK89:AO89"/>
    <mergeCell ref="G59:K59"/>
    <mergeCell ref="L59:P59"/>
    <mergeCell ref="AF146:AJ146"/>
    <mergeCell ref="AK146:AO146"/>
    <mergeCell ref="G118:K118"/>
    <mergeCell ref="L118:P118"/>
    <mergeCell ref="Q118:U118"/>
    <mergeCell ref="V118:Z118"/>
    <mergeCell ref="AA118:AE118"/>
    <mergeCell ref="AF118:AJ118"/>
    <mergeCell ref="Q179:U179"/>
    <mergeCell ref="V179:Z179"/>
    <mergeCell ref="AA179:AE179"/>
    <mergeCell ref="AF179:AJ179"/>
    <mergeCell ref="AK118:AO118"/>
    <mergeCell ref="G146:K146"/>
    <mergeCell ref="L146:P146"/>
    <mergeCell ref="Q146:U146"/>
    <mergeCell ref="V146:Z146"/>
    <mergeCell ref="AA146:AE146"/>
    <mergeCell ref="AK179:AO179"/>
    <mergeCell ref="G208:K208"/>
    <mergeCell ref="L208:P208"/>
    <mergeCell ref="Q208:U208"/>
    <mergeCell ref="V208:Z208"/>
    <mergeCell ref="AA208:AE208"/>
    <mergeCell ref="AF208:AJ208"/>
    <mergeCell ref="AK208:AO208"/>
    <mergeCell ref="G179:K179"/>
    <mergeCell ref="L179:P179"/>
    <mergeCell ref="AF267:AJ267"/>
    <mergeCell ref="AK267:AO267"/>
    <mergeCell ref="G236:K236"/>
    <mergeCell ref="L236:P236"/>
    <mergeCell ref="Q236:U236"/>
    <mergeCell ref="V236:Z236"/>
    <mergeCell ref="AA236:AE236"/>
    <mergeCell ref="AF236:AJ236"/>
    <mergeCell ref="Q295:U295"/>
    <mergeCell ref="V295:Z295"/>
    <mergeCell ref="AA295:AE295"/>
    <mergeCell ref="AF295:AJ295"/>
    <mergeCell ref="AK236:AO236"/>
    <mergeCell ref="G267:K267"/>
    <mergeCell ref="L267:P267"/>
    <mergeCell ref="Q267:U267"/>
    <mergeCell ref="V267:Z267"/>
    <mergeCell ref="AA267:AE267"/>
    <mergeCell ref="AK295:AO295"/>
    <mergeCell ref="G323:K323"/>
    <mergeCell ref="L323:P323"/>
    <mergeCell ref="Q323:U323"/>
    <mergeCell ref="V323:Z323"/>
    <mergeCell ref="AA323:AE323"/>
    <mergeCell ref="AF323:AJ323"/>
    <mergeCell ref="AK323:AO323"/>
    <mergeCell ref="G295:K295"/>
    <mergeCell ref="L295:P295"/>
    <mergeCell ref="AK354:AO354"/>
    <mergeCell ref="C367:K367"/>
    <mergeCell ref="G354:K354"/>
    <mergeCell ref="L354:P354"/>
    <mergeCell ref="Q354:U354"/>
    <mergeCell ref="V354:Z354"/>
    <mergeCell ref="AA354:AE354"/>
    <mergeCell ref="AF354:AJ35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6"/>
  <sheetViews>
    <sheetView zoomScale="75" zoomScaleNormal="75" zoomScalePageLayoutView="0" workbookViewId="0" topLeftCell="A167">
      <selection activeCell="E184" sqref="E184"/>
    </sheetView>
  </sheetViews>
  <sheetFormatPr defaultColWidth="11.421875" defaultRowHeight="15"/>
  <cols>
    <col min="1" max="1" width="22.8515625" style="0" customWidth="1"/>
    <col min="2" max="2" width="18.7109375" style="0" customWidth="1"/>
    <col min="5" max="5" width="15.28125" style="0" bestFit="1" customWidth="1"/>
    <col min="6" max="6" width="17.140625" style="0" bestFit="1" customWidth="1"/>
    <col min="10" max="10" width="14.57421875" style="0" customWidth="1"/>
    <col min="15" max="15" width="20.57421875" style="0" bestFit="1" customWidth="1"/>
  </cols>
  <sheetData>
    <row r="1" spans="1:15" ht="20.25">
      <c r="A1" s="158"/>
      <c r="B1" s="159"/>
      <c r="C1" s="159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20.25">
      <c r="A2" s="292" t="s">
        <v>471</v>
      </c>
      <c r="B2" s="292"/>
      <c r="C2" s="292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20.25">
      <c r="A3" s="293" t="s">
        <v>472</v>
      </c>
      <c r="B3" s="292"/>
      <c r="C3" s="292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20.25">
      <c r="A4" s="158"/>
      <c r="B4" s="159"/>
      <c r="C4" s="159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20.25">
      <c r="A5" s="162" t="s">
        <v>455</v>
      </c>
      <c r="B5" s="163" t="s">
        <v>456</v>
      </c>
      <c r="C5" s="163" t="s">
        <v>27</v>
      </c>
      <c r="E5" s="164" t="s">
        <v>457</v>
      </c>
      <c r="F5" s="164" t="s">
        <v>458</v>
      </c>
      <c r="G5" s="165" t="s">
        <v>459</v>
      </c>
      <c r="H5" s="165" t="s">
        <v>460</v>
      </c>
      <c r="I5" s="165" t="s">
        <v>461</v>
      </c>
      <c r="J5" s="165" t="s">
        <v>462</v>
      </c>
      <c r="K5" s="165" t="s">
        <v>463</v>
      </c>
      <c r="L5" s="165" t="s">
        <v>464</v>
      </c>
      <c r="M5" s="165" t="s">
        <v>465</v>
      </c>
      <c r="N5" s="165" t="s">
        <v>466</v>
      </c>
      <c r="O5" s="164" t="s">
        <v>467</v>
      </c>
    </row>
    <row r="6" spans="1:15" ht="20.25">
      <c r="A6" s="300" t="s">
        <v>468</v>
      </c>
      <c r="B6" s="166" t="str">
        <f>E5</f>
        <v>Pabellon 1</v>
      </c>
      <c r="C6" s="166">
        <f>E6</f>
        <v>179</v>
      </c>
      <c r="E6" s="164">
        <f>#N/A</f>
        <v>179</v>
      </c>
      <c r="F6" s="164">
        <f>#N/A</f>
        <v>184</v>
      </c>
      <c r="G6" s="165">
        <f>#N/A</f>
        <v>212</v>
      </c>
      <c r="H6" s="165">
        <f>#N/A</f>
        <v>456</v>
      </c>
      <c r="I6" s="165">
        <f>#N/A</f>
        <v>230</v>
      </c>
      <c r="J6" s="165">
        <f>#N/A</f>
        <v>136</v>
      </c>
      <c r="K6" s="165">
        <f>#N/A</f>
        <v>206</v>
      </c>
      <c r="L6" s="165">
        <f>#N/A</f>
        <v>256</v>
      </c>
      <c r="M6" s="165">
        <f>#N/A</f>
        <v>188</v>
      </c>
      <c r="N6" s="165">
        <f>#N/A</f>
        <v>248</v>
      </c>
      <c r="O6" s="164">
        <f>#N/A</f>
        <v>132</v>
      </c>
    </row>
    <row r="7" spans="1:15" ht="20.25">
      <c r="A7" s="300"/>
      <c r="B7" s="166" t="str">
        <f>F5</f>
        <v>Pabellon 20</v>
      </c>
      <c r="C7" s="166">
        <f>F6</f>
        <v>184</v>
      </c>
      <c r="E7" s="164">
        <v>16</v>
      </c>
      <c r="F7" s="164">
        <v>24</v>
      </c>
      <c r="G7" s="165">
        <v>12</v>
      </c>
      <c r="H7" s="165">
        <v>24</v>
      </c>
      <c r="I7" s="165">
        <v>8</v>
      </c>
      <c r="J7" s="165">
        <v>20</v>
      </c>
      <c r="K7" s="165">
        <v>20</v>
      </c>
      <c r="L7" s="165">
        <v>16</v>
      </c>
      <c r="M7" s="165">
        <v>16</v>
      </c>
      <c r="N7" s="165">
        <v>4</v>
      </c>
      <c r="O7" s="164">
        <v>16</v>
      </c>
    </row>
    <row r="8" spans="1:15" ht="20.25">
      <c r="A8" s="164" t="s">
        <v>27</v>
      </c>
      <c r="B8" s="166"/>
      <c r="C8" s="166">
        <f>SUM(C6:C7)</f>
        <v>363</v>
      </c>
      <c r="E8" s="164">
        <v>16</v>
      </c>
      <c r="F8" s="164">
        <v>4</v>
      </c>
      <c r="G8" s="165">
        <v>12</v>
      </c>
      <c r="H8" s="165">
        <v>24</v>
      </c>
      <c r="I8" s="165">
        <v>12</v>
      </c>
      <c r="J8" s="165">
        <v>20</v>
      </c>
      <c r="K8" s="165">
        <v>8</v>
      </c>
      <c r="L8" s="165">
        <v>28</v>
      </c>
      <c r="M8" s="165">
        <v>4</v>
      </c>
      <c r="N8" s="165">
        <v>31</v>
      </c>
      <c r="O8" s="164">
        <v>24</v>
      </c>
    </row>
    <row r="9" spans="1:15" ht="20.25">
      <c r="A9" s="158"/>
      <c r="B9" s="159"/>
      <c r="C9" s="159"/>
      <c r="E9" s="164">
        <v>16</v>
      </c>
      <c r="F9" s="164">
        <v>4</v>
      </c>
      <c r="G9" s="165">
        <v>12</v>
      </c>
      <c r="H9" s="165">
        <v>20</v>
      </c>
      <c r="I9" s="165">
        <v>4</v>
      </c>
      <c r="J9" s="165">
        <v>28</v>
      </c>
      <c r="K9" s="165">
        <v>24</v>
      </c>
      <c r="L9" s="165">
        <v>56</v>
      </c>
      <c r="M9" s="165">
        <v>4</v>
      </c>
      <c r="N9" s="165">
        <v>4</v>
      </c>
      <c r="O9" s="164">
        <v>28</v>
      </c>
    </row>
    <row r="10" spans="1:15" ht="20.25">
      <c r="A10" s="301" t="s">
        <v>469</v>
      </c>
      <c r="B10" s="168" t="s">
        <v>459</v>
      </c>
      <c r="C10" s="168">
        <f>G6</f>
        <v>212</v>
      </c>
      <c r="E10" s="164">
        <v>31</v>
      </c>
      <c r="F10" s="164">
        <v>31</v>
      </c>
      <c r="G10" s="165">
        <v>12</v>
      </c>
      <c r="H10" s="165">
        <v>20</v>
      </c>
      <c r="I10" s="165">
        <v>8</v>
      </c>
      <c r="J10" s="165">
        <v>28</v>
      </c>
      <c r="K10" s="165">
        <v>49</v>
      </c>
      <c r="L10" s="165">
        <v>8</v>
      </c>
      <c r="M10" s="165">
        <v>20</v>
      </c>
      <c r="N10" s="165">
        <v>31</v>
      </c>
      <c r="O10" s="164">
        <v>12</v>
      </c>
    </row>
    <row r="11" spans="1:15" ht="20.25">
      <c r="A11" s="301"/>
      <c r="B11" s="168" t="s">
        <v>460</v>
      </c>
      <c r="C11" s="168">
        <f>H6</f>
        <v>456</v>
      </c>
      <c r="E11" s="164">
        <v>31</v>
      </c>
      <c r="F11" s="164">
        <v>31</v>
      </c>
      <c r="G11" s="165">
        <v>12</v>
      </c>
      <c r="H11" s="165">
        <v>16</v>
      </c>
      <c r="I11" s="165">
        <v>31</v>
      </c>
      <c r="J11" s="165">
        <v>8</v>
      </c>
      <c r="K11" s="165">
        <v>49</v>
      </c>
      <c r="L11" s="165">
        <v>28</v>
      </c>
      <c r="M11" s="165">
        <v>16</v>
      </c>
      <c r="N11" s="165">
        <v>31</v>
      </c>
      <c r="O11" s="164">
        <v>4</v>
      </c>
    </row>
    <row r="12" spans="1:15" ht="20.25">
      <c r="A12" s="301"/>
      <c r="B12" s="168" t="s">
        <v>461</v>
      </c>
      <c r="C12" s="168">
        <f>I6</f>
        <v>230</v>
      </c>
      <c r="E12" s="164">
        <v>12</v>
      </c>
      <c r="F12" s="164">
        <v>20</v>
      </c>
      <c r="G12" s="165">
        <v>28</v>
      </c>
      <c r="H12" s="165">
        <v>28</v>
      </c>
      <c r="I12" s="165">
        <v>31</v>
      </c>
      <c r="J12" s="165">
        <v>4</v>
      </c>
      <c r="K12" s="165">
        <v>12</v>
      </c>
      <c r="L12" s="165">
        <v>4</v>
      </c>
      <c r="M12" s="165">
        <v>28</v>
      </c>
      <c r="N12" s="165">
        <v>31</v>
      </c>
      <c r="O12" s="164">
        <v>16</v>
      </c>
    </row>
    <row r="13" spans="1:15" ht="20.25">
      <c r="A13" s="301"/>
      <c r="B13" s="168" t="s">
        <v>462</v>
      </c>
      <c r="C13" s="168">
        <f>J6</f>
        <v>136</v>
      </c>
      <c r="E13" s="164">
        <v>16</v>
      </c>
      <c r="F13" s="164">
        <v>4</v>
      </c>
      <c r="G13" s="165">
        <v>28</v>
      </c>
      <c r="H13" s="165">
        <v>28</v>
      </c>
      <c r="I13" s="165">
        <v>12</v>
      </c>
      <c r="J13" s="165">
        <v>4</v>
      </c>
      <c r="K13" s="165">
        <v>12</v>
      </c>
      <c r="L13" s="165">
        <v>16</v>
      </c>
      <c r="M13" s="165">
        <v>28</v>
      </c>
      <c r="N13" s="165">
        <v>31</v>
      </c>
      <c r="O13" s="164">
        <v>32</v>
      </c>
    </row>
    <row r="14" spans="1:15" ht="20.25">
      <c r="A14" s="301"/>
      <c r="B14" s="168" t="s">
        <v>463</v>
      </c>
      <c r="C14" s="168">
        <f>K6</f>
        <v>206</v>
      </c>
      <c r="E14" s="164">
        <v>9</v>
      </c>
      <c r="F14" s="164">
        <v>2</v>
      </c>
      <c r="G14" s="165">
        <v>12</v>
      </c>
      <c r="H14" s="165">
        <v>28</v>
      </c>
      <c r="I14" s="165">
        <v>20</v>
      </c>
      <c r="J14" s="165">
        <v>4</v>
      </c>
      <c r="K14" s="165">
        <v>20</v>
      </c>
      <c r="L14" s="165">
        <v>16</v>
      </c>
      <c r="M14" s="165">
        <v>12</v>
      </c>
      <c r="N14" s="165">
        <v>4</v>
      </c>
      <c r="O14" s="164"/>
    </row>
    <row r="15" spans="1:15" ht="20.25">
      <c r="A15" s="301"/>
      <c r="B15" s="168" t="s">
        <v>464</v>
      </c>
      <c r="C15" s="168">
        <f>L6</f>
        <v>256</v>
      </c>
      <c r="E15" s="164">
        <v>12</v>
      </c>
      <c r="F15" s="164">
        <v>4</v>
      </c>
      <c r="G15" s="165">
        <v>4</v>
      </c>
      <c r="H15" s="165">
        <v>16</v>
      </c>
      <c r="I15" s="165">
        <v>4</v>
      </c>
      <c r="J15" s="165">
        <v>12</v>
      </c>
      <c r="K15" s="165">
        <v>12</v>
      </c>
      <c r="L15" s="165">
        <v>8</v>
      </c>
      <c r="M15" s="165">
        <v>8</v>
      </c>
      <c r="N15" s="165">
        <v>4</v>
      </c>
      <c r="O15" s="164"/>
    </row>
    <row r="16" spans="1:15" ht="20.25">
      <c r="A16" s="301"/>
      <c r="B16" s="168" t="s">
        <v>465</v>
      </c>
      <c r="C16" s="168">
        <f>M6</f>
        <v>188</v>
      </c>
      <c r="E16" s="164">
        <v>4</v>
      </c>
      <c r="F16" s="164">
        <v>8</v>
      </c>
      <c r="G16" s="165">
        <v>8</v>
      </c>
      <c r="H16" s="165">
        <v>8</v>
      </c>
      <c r="I16" s="165">
        <v>4</v>
      </c>
      <c r="J16" s="165">
        <v>8</v>
      </c>
      <c r="K16" s="165"/>
      <c r="L16" s="165">
        <v>16</v>
      </c>
      <c r="M16" s="165">
        <v>8</v>
      </c>
      <c r="N16" s="165">
        <v>4</v>
      </c>
      <c r="O16" s="164"/>
    </row>
    <row r="17" spans="1:15" ht="20.25">
      <c r="A17" s="301"/>
      <c r="B17" s="168" t="s">
        <v>466</v>
      </c>
      <c r="C17" s="168">
        <f>N6</f>
        <v>248</v>
      </c>
      <c r="E17" s="164">
        <v>16</v>
      </c>
      <c r="F17" s="164">
        <v>8</v>
      </c>
      <c r="G17" s="165">
        <v>4</v>
      </c>
      <c r="H17" s="165">
        <v>20</v>
      </c>
      <c r="I17" s="165">
        <v>12</v>
      </c>
      <c r="J17" s="165"/>
      <c r="K17" s="165"/>
      <c r="L17" s="165">
        <v>8</v>
      </c>
      <c r="M17" s="165">
        <v>8</v>
      </c>
      <c r="N17" s="165">
        <v>4</v>
      </c>
      <c r="O17" s="164"/>
    </row>
    <row r="18" spans="1:15" ht="20.25">
      <c r="A18" s="301"/>
      <c r="B18" s="168" t="s">
        <v>27</v>
      </c>
      <c r="C18" s="168">
        <f>SUM(C10:C17)</f>
        <v>1932</v>
      </c>
      <c r="E18" s="164"/>
      <c r="F18" s="164">
        <v>4</v>
      </c>
      <c r="G18" s="165">
        <v>4</v>
      </c>
      <c r="H18" s="165">
        <v>20</v>
      </c>
      <c r="I18" s="165">
        <v>4</v>
      </c>
      <c r="J18" s="165"/>
      <c r="K18" s="165"/>
      <c r="L18" s="165">
        <v>8</v>
      </c>
      <c r="M18" s="165">
        <v>4</v>
      </c>
      <c r="N18" s="165">
        <v>22</v>
      </c>
      <c r="O18" s="164"/>
    </row>
    <row r="19" spans="1:15" ht="20.25">
      <c r="A19" s="158"/>
      <c r="B19" s="159"/>
      <c r="C19" s="159"/>
      <c r="E19" s="164"/>
      <c r="F19" s="164">
        <v>16</v>
      </c>
      <c r="G19" s="165">
        <v>8</v>
      </c>
      <c r="H19" s="165">
        <v>20</v>
      </c>
      <c r="I19" s="165">
        <v>20</v>
      </c>
      <c r="J19" s="165"/>
      <c r="K19" s="165"/>
      <c r="L19" s="165">
        <v>16</v>
      </c>
      <c r="M19" s="165">
        <v>20</v>
      </c>
      <c r="N19" s="165">
        <v>27</v>
      </c>
      <c r="O19" s="164"/>
    </row>
    <row r="20" spans="1:15" ht="20.25">
      <c r="A20" s="166" t="s">
        <v>467</v>
      </c>
      <c r="B20" s="166" t="s">
        <v>470</v>
      </c>
      <c r="C20" s="166">
        <f>O6</f>
        <v>132</v>
      </c>
      <c r="E20" s="164"/>
      <c r="F20" s="164">
        <v>16</v>
      </c>
      <c r="G20" s="165">
        <v>4</v>
      </c>
      <c r="H20" s="165">
        <v>8</v>
      </c>
      <c r="I20" s="165">
        <v>20</v>
      </c>
      <c r="J20" s="165"/>
      <c r="K20" s="165"/>
      <c r="L20" s="165">
        <v>4</v>
      </c>
      <c r="M20" s="165">
        <v>8</v>
      </c>
      <c r="N20" s="165">
        <v>12</v>
      </c>
      <c r="O20" s="164"/>
    </row>
    <row r="21" spans="1:15" ht="20.25">
      <c r="A21" s="158"/>
      <c r="B21" s="159"/>
      <c r="C21" s="159"/>
      <c r="E21" s="164"/>
      <c r="F21" s="164">
        <v>8</v>
      </c>
      <c r="G21" s="165">
        <v>12</v>
      </c>
      <c r="H21" s="165">
        <v>28</v>
      </c>
      <c r="I21" s="165">
        <v>20</v>
      </c>
      <c r="J21" s="165"/>
      <c r="K21" s="165"/>
      <c r="L21" s="165">
        <v>8</v>
      </c>
      <c r="M21" s="165">
        <v>4</v>
      </c>
      <c r="N21" s="165">
        <v>4</v>
      </c>
      <c r="O21" s="164"/>
    </row>
    <row r="22" spans="1:15" ht="20.25">
      <c r="A22" s="158"/>
      <c r="B22" s="159"/>
      <c r="C22" s="159"/>
      <c r="E22" s="164"/>
      <c r="F22" s="164"/>
      <c r="G22" s="165">
        <v>28</v>
      </c>
      <c r="H22" s="165">
        <v>12</v>
      </c>
      <c r="I22" s="165">
        <v>20</v>
      </c>
      <c r="J22" s="165"/>
      <c r="K22" s="165"/>
      <c r="L22" s="165">
        <v>8</v>
      </c>
      <c r="M22" s="165"/>
      <c r="N22" s="165">
        <v>4</v>
      </c>
      <c r="O22" s="164"/>
    </row>
    <row r="23" spans="1:15" ht="20.25">
      <c r="A23" s="158"/>
      <c r="B23" s="159"/>
      <c r="C23" s="159"/>
      <c r="E23" s="164"/>
      <c r="F23" s="164"/>
      <c r="G23" s="165">
        <v>12</v>
      </c>
      <c r="H23" s="165">
        <v>8</v>
      </c>
      <c r="I23" s="165"/>
      <c r="J23" s="165"/>
      <c r="K23" s="165"/>
      <c r="L23" s="165">
        <v>8</v>
      </c>
      <c r="M23" s="165"/>
      <c r="N23" s="165"/>
      <c r="O23" s="164"/>
    </row>
    <row r="24" spans="1:15" ht="20.25">
      <c r="A24" s="158"/>
      <c r="B24" s="159"/>
      <c r="C24" s="159"/>
      <c r="E24" s="164"/>
      <c r="F24" s="164"/>
      <c r="G24" s="165"/>
      <c r="H24" s="165">
        <v>8</v>
      </c>
      <c r="I24" s="165"/>
      <c r="J24" s="165"/>
      <c r="K24" s="165"/>
      <c r="L24" s="165"/>
      <c r="M24" s="165"/>
      <c r="N24" s="165"/>
      <c r="O24" s="164"/>
    </row>
    <row r="25" spans="1:15" ht="20.25">
      <c r="A25" s="158"/>
      <c r="B25" s="159"/>
      <c r="C25" s="159"/>
      <c r="E25" s="164"/>
      <c r="F25" s="164"/>
      <c r="G25" s="165"/>
      <c r="H25" s="165">
        <v>4</v>
      </c>
      <c r="I25" s="165"/>
      <c r="J25" s="165"/>
      <c r="K25" s="165"/>
      <c r="L25" s="165"/>
      <c r="M25" s="165"/>
      <c r="N25" s="165"/>
      <c r="O25" s="164"/>
    </row>
    <row r="26" spans="1:15" ht="20.25">
      <c r="A26" s="158"/>
      <c r="B26" s="159"/>
      <c r="C26" s="159"/>
      <c r="E26" s="164"/>
      <c r="F26" s="164"/>
      <c r="G26" s="165"/>
      <c r="H26" s="165">
        <v>4</v>
      </c>
      <c r="I26" s="165"/>
      <c r="J26" s="165"/>
      <c r="K26" s="165"/>
      <c r="L26" s="165"/>
      <c r="M26" s="165"/>
      <c r="N26" s="165"/>
      <c r="O26" s="164"/>
    </row>
    <row r="27" spans="1:15" ht="20.25">
      <c r="A27" s="158"/>
      <c r="B27" s="159"/>
      <c r="C27" s="159"/>
      <c r="E27" s="164"/>
      <c r="F27" s="164"/>
      <c r="G27" s="165"/>
      <c r="H27" s="165">
        <v>12</v>
      </c>
      <c r="I27" s="165"/>
      <c r="J27" s="165"/>
      <c r="K27" s="165"/>
      <c r="L27" s="165"/>
      <c r="M27" s="165"/>
      <c r="N27" s="165"/>
      <c r="O27" s="164"/>
    </row>
    <row r="28" spans="1:15" ht="20.25">
      <c r="A28" s="158"/>
      <c r="B28" s="159"/>
      <c r="C28" s="159"/>
      <c r="E28" s="164"/>
      <c r="F28" s="164"/>
      <c r="G28" s="165"/>
      <c r="H28" s="165">
        <v>4</v>
      </c>
      <c r="I28" s="165"/>
      <c r="J28" s="165"/>
      <c r="K28" s="165"/>
      <c r="L28" s="165"/>
      <c r="M28" s="165"/>
      <c r="N28" s="165"/>
      <c r="O28" s="164"/>
    </row>
    <row r="29" spans="1:15" ht="20.25">
      <c r="A29" s="158"/>
      <c r="B29" s="159"/>
      <c r="C29" s="159"/>
      <c r="E29" s="164"/>
      <c r="F29" s="164"/>
      <c r="G29" s="165"/>
      <c r="H29" s="165">
        <v>4</v>
      </c>
      <c r="I29" s="165"/>
      <c r="J29" s="165"/>
      <c r="K29" s="165"/>
      <c r="L29" s="165"/>
      <c r="M29" s="165"/>
      <c r="N29" s="165"/>
      <c r="O29" s="164"/>
    </row>
    <row r="30" spans="1:15" ht="20.25">
      <c r="A30" s="158"/>
      <c r="B30" s="159"/>
      <c r="C30" s="159"/>
      <c r="E30" s="164"/>
      <c r="F30" s="164"/>
      <c r="G30" s="165"/>
      <c r="H30" s="165">
        <v>4</v>
      </c>
      <c r="I30" s="165"/>
      <c r="J30" s="165"/>
      <c r="K30" s="165"/>
      <c r="L30" s="165"/>
      <c r="M30" s="165"/>
      <c r="N30" s="165"/>
      <c r="O30" s="164"/>
    </row>
    <row r="31" spans="1:15" ht="20.25">
      <c r="A31" s="158"/>
      <c r="B31" s="159"/>
      <c r="C31" s="159"/>
      <c r="E31" s="164"/>
      <c r="F31" s="164"/>
      <c r="G31" s="165"/>
      <c r="H31" s="165">
        <v>28</v>
      </c>
      <c r="I31" s="165"/>
      <c r="J31" s="165"/>
      <c r="K31" s="165"/>
      <c r="L31" s="165"/>
      <c r="M31" s="165"/>
      <c r="N31" s="165"/>
      <c r="O31" s="164"/>
    </row>
    <row r="32" spans="1:15" ht="20.25">
      <c r="A32" s="158"/>
      <c r="B32" s="159"/>
      <c r="C32" s="159"/>
      <c r="E32" s="164"/>
      <c r="F32" s="164"/>
      <c r="G32" s="165"/>
      <c r="H32" s="165">
        <v>4</v>
      </c>
      <c r="I32" s="165"/>
      <c r="J32" s="165"/>
      <c r="K32" s="165"/>
      <c r="L32" s="165"/>
      <c r="M32" s="165"/>
      <c r="N32" s="165"/>
      <c r="O32" s="164"/>
    </row>
    <row r="33" spans="1:15" ht="20.25">
      <c r="A33" s="158"/>
      <c r="B33" s="159"/>
      <c r="C33" s="159"/>
      <c r="E33" s="164"/>
      <c r="F33" s="164"/>
      <c r="G33" s="165"/>
      <c r="H33" s="165">
        <v>12</v>
      </c>
      <c r="I33" s="165"/>
      <c r="J33" s="165"/>
      <c r="K33" s="165"/>
      <c r="L33" s="165"/>
      <c r="M33" s="165"/>
      <c r="N33" s="165"/>
      <c r="O33" s="164"/>
    </row>
    <row r="34" spans="1:15" ht="20.25">
      <c r="A34" s="158"/>
      <c r="B34" s="159"/>
      <c r="C34" s="159"/>
      <c r="E34" s="164"/>
      <c r="F34" s="164"/>
      <c r="G34" s="165"/>
      <c r="H34" s="165">
        <v>28</v>
      </c>
      <c r="I34" s="165"/>
      <c r="J34" s="165"/>
      <c r="K34" s="165"/>
      <c r="L34" s="165"/>
      <c r="M34" s="165"/>
      <c r="N34" s="165"/>
      <c r="O34" s="164"/>
    </row>
    <row r="35" spans="1:15" ht="20.25">
      <c r="A35" s="158"/>
      <c r="B35" s="159"/>
      <c r="C35" s="159"/>
      <c r="E35" s="164"/>
      <c r="F35" s="164"/>
      <c r="G35" s="165"/>
      <c r="H35" s="165">
        <v>16</v>
      </c>
      <c r="I35" s="165"/>
      <c r="J35" s="165"/>
      <c r="K35" s="165"/>
      <c r="L35" s="165"/>
      <c r="M35" s="165"/>
      <c r="N35" s="165"/>
      <c r="O35" s="164"/>
    </row>
    <row r="36" spans="1:15" ht="20.25">
      <c r="A36" s="158"/>
      <c r="B36" s="159"/>
      <c r="C36" s="159"/>
      <c r="E36" s="164"/>
      <c r="F36" s="164"/>
      <c r="G36" s="165"/>
      <c r="H36" s="165"/>
      <c r="I36" s="165"/>
      <c r="J36" s="165"/>
      <c r="K36" s="165"/>
      <c r="L36" s="165"/>
      <c r="M36" s="165"/>
      <c r="N36" s="165"/>
      <c r="O36" s="164"/>
    </row>
    <row r="37" spans="1:15" ht="20.25">
      <c r="A37" s="158"/>
      <c r="B37" s="159"/>
      <c r="C37" s="159"/>
      <c r="E37" s="164"/>
      <c r="F37" s="164"/>
      <c r="G37" s="165"/>
      <c r="H37" s="165"/>
      <c r="I37" s="165"/>
      <c r="J37" s="165"/>
      <c r="K37" s="165"/>
      <c r="L37" s="165"/>
      <c r="M37" s="165"/>
      <c r="N37" s="165"/>
      <c r="O37" s="164"/>
    </row>
    <row r="38" spans="1:15" ht="20.25">
      <c r="A38" s="158"/>
      <c r="B38" s="159"/>
      <c r="C38" s="159"/>
      <c r="E38" s="164"/>
      <c r="F38" s="164"/>
      <c r="G38" s="165"/>
      <c r="H38" s="165"/>
      <c r="I38" s="165"/>
      <c r="J38" s="165"/>
      <c r="K38" s="165"/>
      <c r="L38" s="165"/>
      <c r="M38" s="165"/>
      <c r="N38" s="165"/>
      <c r="O38" s="164"/>
    </row>
    <row r="39" spans="1:15" ht="20.25">
      <c r="A39" s="158"/>
      <c r="B39" s="159"/>
      <c r="C39" s="159"/>
      <c r="E39" s="164"/>
      <c r="F39" s="164"/>
      <c r="G39" s="165"/>
      <c r="H39" s="165"/>
      <c r="I39" s="165"/>
      <c r="J39" s="165"/>
      <c r="K39" s="165"/>
      <c r="L39" s="165"/>
      <c r="M39" s="165"/>
      <c r="N39" s="165"/>
      <c r="O39" s="164"/>
    </row>
    <row r="40" spans="1:15" ht="20.25">
      <c r="A40" s="158"/>
      <c r="B40" s="159"/>
      <c r="C40" s="159"/>
      <c r="E40" s="164"/>
      <c r="F40" s="164"/>
      <c r="G40" s="165"/>
      <c r="H40" s="165"/>
      <c r="I40" s="165"/>
      <c r="J40" s="165"/>
      <c r="K40" s="165"/>
      <c r="L40" s="165"/>
      <c r="M40" s="165"/>
      <c r="N40" s="165"/>
      <c r="O40" s="164"/>
    </row>
    <row r="41" spans="1:15" ht="20.25">
      <c r="A41" s="158"/>
      <c r="B41" s="159"/>
      <c r="C41" s="159"/>
      <c r="E41" s="164"/>
      <c r="F41" s="164"/>
      <c r="G41" s="165"/>
      <c r="H41" s="165"/>
      <c r="I41" s="165"/>
      <c r="J41" s="165"/>
      <c r="K41" s="165"/>
      <c r="L41" s="165"/>
      <c r="M41" s="165"/>
      <c r="N41" s="165"/>
      <c r="O41" s="164"/>
    </row>
    <row r="42" spans="1:15" ht="20.25">
      <c r="A42" s="158"/>
      <c r="B42" s="159"/>
      <c r="C42" s="159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</row>
    <row r="43" spans="1:15" ht="20.25">
      <c r="A43" s="158"/>
      <c r="B43" s="159"/>
      <c r="C43" s="159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</row>
    <row r="44" spans="1:15" ht="20.25">
      <c r="A44" s="158"/>
      <c r="B44" s="159"/>
      <c r="C44" s="159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20.25">
      <c r="A45" s="158"/>
      <c r="B45" s="159"/>
      <c r="C45" s="159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15" ht="20.25">
      <c r="A46" s="158"/>
      <c r="B46" s="159"/>
      <c r="C46" s="159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</row>
    <row r="47" spans="1:15" ht="20.25">
      <c r="A47" s="158"/>
      <c r="B47" s="159"/>
      <c r="C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</row>
    <row r="48" spans="1:15" ht="20.25">
      <c r="A48" s="292" t="s">
        <v>471</v>
      </c>
      <c r="B48" s="292"/>
      <c r="C48" s="292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ht="20.25">
      <c r="A49" s="293" t="s">
        <v>473</v>
      </c>
      <c r="B49" s="292"/>
      <c r="C49" s="292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ht="20.25">
      <c r="A50" s="158"/>
      <c r="B50" s="159"/>
      <c r="C50" s="159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20.25">
      <c r="A51" s="162" t="s">
        <v>455</v>
      </c>
      <c r="B51" s="163" t="s">
        <v>456</v>
      </c>
      <c r="C51" s="163" t="s">
        <v>27</v>
      </c>
      <c r="E51" s="164" t="s">
        <v>457</v>
      </c>
      <c r="F51" s="164" t="s">
        <v>458</v>
      </c>
      <c r="G51" s="165" t="s">
        <v>459</v>
      </c>
      <c r="H51" s="165" t="s">
        <v>460</v>
      </c>
      <c r="I51" s="165" t="s">
        <v>461</v>
      </c>
      <c r="J51" s="165" t="s">
        <v>462</v>
      </c>
      <c r="K51" s="165" t="s">
        <v>463</v>
      </c>
      <c r="L51" s="165" t="s">
        <v>464</v>
      </c>
      <c r="M51" s="165" t="s">
        <v>465</v>
      </c>
      <c r="N51" s="165" t="s">
        <v>466</v>
      </c>
      <c r="O51" s="164" t="s">
        <v>467</v>
      </c>
    </row>
    <row r="52" spans="1:15" ht="20.25">
      <c r="A52" s="169" t="s">
        <v>468</v>
      </c>
      <c r="B52" s="166" t="str">
        <f>E51</f>
        <v>Pabellon 1</v>
      </c>
      <c r="C52" s="166">
        <f>E52</f>
        <v>154</v>
      </c>
      <c r="E52" s="164">
        <f>SUM(E53:E87)</f>
        <v>154</v>
      </c>
      <c r="F52" s="164">
        <f>#N/A</f>
        <v>183</v>
      </c>
      <c r="G52" s="164">
        <f>#N/A</f>
        <v>212</v>
      </c>
      <c r="H52" s="164">
        <f>#N/A</f>
        <v>436</v>
      </c>
      <c r="I52" s="164">
        <f>#N/A</f>
        <v>218</v>
      </c>
      <c r="J52" s="164">
        <f>#N/A</f>
        <v>365</v>
      </c>
      <c r="K52" s="164">
        <f>#N/A</f>
        <v>198</v>
      </c>
      <c r="L52" s="164">
        <f>#N/A</f>
        <v>264</v>
      </c>
      <c r="M52" s="164">
        <f>#N/A</f>
        <v>196</v>
      </c>
      <c r="N52" s="164">
        <f>#N/A</f>
        <v>140</v>
      </c>
      <c r="O52" s="164">
        <f>#N/A</f>
        <v>165</v>
      </c>
    </row>
    <row r="53" spans="1:15" ht="20.25">
      <c r="A53" s="170"/>
      <c r="B53" s="166" t="str">
        <f>F51</f>
        <v>Pabellon 20</v>
      </c>
      <c r="C53" s="166">
        <f>F52</f>
        <v>183</v>
      </c>
      <c r="E53" s="164">
        <v>16</v>
      </c>
      <c r="F53" s="164">
        <v>24</v>
      </c>
      <c r="G53" s="165">
        <v>12</v>
      </c>
      <c r="H53" s="165">
        <v>24</v>
      </c>
      <c r="I53" s="165">
        <v>8</v>
      </c>
      <c r="J53" s="165">
        <v>20</v>
      </c>
      <c r="K53" s="165">
        <v>20</v>
      </c>
      <c r="L53" s="165">
        <v>16</v>
      </c>
      <c r="M53" s="165">
        <v>16</v>
      </c>
      <c r="N53" s="165">
        <v>4</v>
      </c>
      <c r="O53" s="164">
        <v>25</v>
      </c>
    </row>
    <row r="54" spans="1:15" ht="20.25">
      <c r="A54" s="164" t="s">
        <v>27</v>
      </c>
      <c r="B54" s="166"/>
      <c r="C54" s="166">
        <f>SUM(C52:C53)</f>
        <v>337</v>
      </c>
      <c r="E54" s="164">
        <v>16</v>
      </c>
      <c r="F54" s="164">
        <v>4</v>
      </c>
      <c r="G54" s="165">
        <v>12</v>
      </c>
      <c r="H54" s="165">
        <v>24</v>
      </c>
      <c r="I54" s="165">
        <v>12</v>
      </c>
      <c r="J54" s="165">
        <v>150</v>
      </c>
      <c r="K54" s="165">
        <v>20</v>
      </c>
      <c r="L54" s="165">
        <v>8</v>
      </c>
      <c r="M54" s="165">
        <v>12</v>
      </c>
      <c r="N54" s="165">
        <v>24</v>
      </c>
      <c r="O54" s="164">
        <v>4</v>
      </c>
    </row>
    <row r="55" spans="1:15" ht="20.25">
      <c r="A55" s="158"/>
      <c r="B55" s="159"/>
      <c r="C55" s="159"/>
      <c r="E55" s="164">
        <v>16</v>
      </c>
      <c r="F55" s="164">
        <v>4</v>
      </c>
      <c r="G55" s="165">
        <v>12</v>
      </c>
      <c r="H55" s="165">
        <v>20</v>
      </c>
      <c r="I55" s="165">
        <v>4</v>
      </c>
      <c r="J55" s="165">
        <v>20</v>
      </c>
      <c r="K55" s="165">
        <v>20</v>
      </c>
      <c r="L55" s="165">
        <v>56</v>
      </c>
      <c r="M55" s="165">
        <v>4</v>
      </c>
      <c r="N55" s="165">
        <v>16</v>
      </c>
      <c r="O55" s="164">
        <v>4</v>
      </c>
    </row>
    <row r="56" spans="1:15" ht="60.75">
      <c r="A56" s="167" t="s">
        <v>469</v>
      </c>
      <c r="B56" s="168" t="s">
        <v>459</v>
      </c>
      <c r="C56" s="168">
        <f>G52</f>
        <v>212</v>
      </c>
      <c r="E56" s="164">
        <v>29</v>
      </c>
      <c r="F56" s="164">
        <v>29</v>
      </c>
      <c r="G56" s="165">
        <v>12</v>
      </c>
      <c r="H56" s="165">
        <v>16</v>
      </c>
      <c r="I56" s="165">
        <v>8</v>
      </c>
      <c r="J56" s="165">
        <v>12</v>
      </c>
      <c r="K56" s="165">
        <v>29</v>
      </c>
      <c r="L56" s="165">
        <v>8</v>
      </c>
      <c r="M56" s="165">
        <v>20</v>
      </c>
      <c r="N56" s="165">
        <v>28</v>
      </c>
      <c r="O56" s="164">
        <v>29</v>
      </c>
    </row>
    <row r="57" spans="1:15" ht="20.25">
      <c r="A57" s="167"/>
      <c r="B57" s="168" t="s">
        <v>460</v>
      </c>
      <c r="C57" s="168">
        <f>H52</f>
        <v>436</v>
      </c>
      <c r="E57" s="164">
        <v>29</v>
      </c>
      <c r="F57" s="164">
        <v>29</v>
      </c>
      <c r="G57" s="165">
        <v>12</v>
      </c>
      <c r="H57" s="165">
        <v>28</v>
      </c>
      <c r="I57" s="165">
        <v>4</v>
      </c>
      <c r="J57" s="165">
        <v>29</v>
      </c>
      <c r="K57" s="165">
        <v>29</v>
      </c>
      <c r="L57" s="165">
        <v>8</v>
      </c>
      <c r="M57" s="165">
        <v>12</v>
      </c>
      <c r="N57" s="165">
        <v>8</v>
      </c>
      <c r="O57" s="164">
        <v>29</v>
      </c>
    </row>
    <row r="58" spans="1:15" ht="20.25">
      <c r="A58" s="167"/>
      <c r="B58" s="168" t="s">
        <v>461</v>
      </c>
      <c r="C58" s="168">
        <f>I52</f>
        <v>218</v>
      </c>
      <c r="E58" s="164">
        <v>12</v>
      </c>
      <c r="F58" s="164">
        <v>20</v>
      </c>
      <c r="G58" s="165">
        <v>28</v>
      </c>
      <c r="H58" s="165">
        <v>28</v>
      </c>
      <c r="I58" s="165">
        <v>29</v>
      </c>
      <c r="J58" s="165">
        <v>29</v>
      </c>
      <c r="K58" s="165">
        <v>12</v>
      </c>
      <c r="L58" s="165">
        <v>28</v>
      </c>
      <c r="M58" s="165">
        <v>28</v>
      </c>
      <c r="N58" s="165">
        <v>12</v>
      </c>
      <c r="O58" s="164">
        <v>4</v>
      </c>
    </row>
    <row r="59" spans="1:15" ht="20.25">
      <c r="A59" s="167"/>
      <c r="B59" s="168" t="s">
        <v>462</v>
      </c>
      <c r="C59" s="168">
        <f>J52</f>
        <v>365</v>
      </c>
      <c r="E59" s="164"/>
      <c r="F59" s="164">
        <v>4</v>
      </c>
      <c r="G59" s="165">
        <v>28</v>
      </c>
      <c r="H59" s="165">
        <v>28</v>
      </c>
      <c r="I59" s="165">
        <v>29</v>
      </c>
      <c r="J59" s="165">
        <v>29</v>
      </c>
      <c r="K59" s="165">
        <v>16</v>
      </c>
      <c r="L59" s="165">
        <v>4</v>
      </c>
      <c r="M59" s="165">
        <v>28</v>
      </c>
      <c r="N59" s="165">
        <v>4</v>
      </c>
      <c r="O59" s="164">
        <v>4</v>
      </c>
    </row>
    <row r="60" spans="1:15" ht="20.25">
      <c r="A60" s="167"/>
      <c r="B60" s="168" t="s">
        <v>463</v>
      </c>
      <c r="C60" s="168">
        <f>K52</f>
        <v>198</v>
      </c>
      <c r="E60" s="164"/>
      <c r="F60" s="164">
        <v>4</v>
      </c>
      <c r="G60" s="165">
        <v>12</v>
      </c>
      <c r="H60" s="165">
        <v>16</v>
      </c>
      <c r="I60" s="165">
        <v>8</v>
      </c>
      <c r="J60" s="165">
        <v>4</v>
      </c>
      <c r="K60" s="165">
        <v>20</v>
      </c>
      <c r="L60" s="165">
        <v>16</v>
      </c>
      <c r="M60" s="165">
        <v>12</v>
      </c>
      <c r="N60" s="165">
        <v>16</v>
      </c>
      <c r="O60" s="164">
        <v>4</v>
      </c>
    </row>
    <row r="61" spans="1:15" ht="20.25">
      <c r="A61" s="167"/>
      <c r="B61" s="168" t="s">
        <v>464</v>
      </c>
      <c r="C61" s="168">
        <f>L52</f>
        <v>264</v>
      </c>
      <c r="E61" s="164">
        <v>4</v>
      </c>
      <c r="F61" s="164">
        <v>4</v>
      </c>
      <c r="G61" s="165">
        <v>4</v>
      </c>
      <c r="H61" s="165">
        <v>8</v>
      </c>
      <c r="I61" s="165">
        <v>20</v>
      </c>
      <c r="J61" s="165">
        <v>12</v>
      </c>
      <c r="K61" s="165">
        <v>16</v>
      </c>
      <c r="L61" s="165">
        <v>16</v>
      </c>
      <c r="M61" s="165">
        <v>8</v>
      </c>
      <c r="N61" s="165">
        <v>28</v>
      </c>
      <c r="O61" s="164">
        <v>4</v>
      </c>
    </row>
    <row r="62" spans="1:15" ht="20.25">
      <c r="A62" s="167"/>
      <c r="B62" s="168" t="s">
        <v>465</v>
      </c>
      <c r="C62" s="168">
        <f>M52</f>
        <v>196</v>
      </c>
      <c r="E62" s="164">
        <v>4</v>
      </c>
      <c r="F62" s="164">
        <v>8</v>
      </c>
      <c r="G62" s="165">
        <v>8</v>
      </c>
      <c r="H62" s="165">
        <v>20</v>
      </c>
      <c r="I62" s="165">
        <v>4</v>
      </c>
      <c r="J62" s="165">
        <v>8</v>
      </c>
      <c r="K62" s="165">
        <v>16</v>
      </c>
      <c r="L62" s="165">
        <v>8</v>
      </c>
      <c r="M62" s="165">
        <v>12</v>
      </c>
      <c r="N62" s="165"/>
      <c r="O62" s="164">
        <v>21</v>
      </c>
    </row>
    <row r="63" spans="1:15" ht="20.25">
      <c r="A63" s="167"/>
      <c r="B63" s="168" t="s">
        <v>466</v>
      </c>
      <c r="C63" s="168">
        <f>N52</f>
        <v>140</v>
      </c>
      <c r="E63" s="164">
        <v>16</v>
      </c>
      <c r="F63" s="164">
        <v>4</v>
      </c>
      <c r="G63" s="165">
        <v>4</v>
      </c>
      <c r="H63" s="165">
        <v>20</v>
      </c>
      <c r="I63" s="165">
        <v>12</v>
      </c>
      <c r="J63" s="165">
        <v>4</v>
      </c>
      <c r="K63" s="165"/>
      <c r="L63" s="165">
        <v>8</v>
      </c>
      <c r="M63" s="165">
        <v>8</v>
      </c>
      <c r="N63" s="165"/>
      <c r="O63" s="164">
        <v>25</v>
      </c>
    </row>
    <row r="64" spans="1:15" ht="20.25">
      <c r="A64" s="167"/>
      <c r="B64" s="168" t="s">
        <v>27</v>
      </c>
      <c r="C64" s="168">
        <f>SUM(C56:C63)</f>
        <v>2029</v>
      </c>
      <c r="E64" s="164">
        <v>12</v>
      </c>
      <c r="F64" s="164">
        <v>1</v>
      </c>
      <c r="G64" s="165">
        <v>4</v>
      </c>
      <c r="H64" s="165">
        <v>20</v>
      </c>
      <c r="I64" s="165">
        <v>20</v>
      </c>
      <c r="J64" s="165">
        <v>4</v>
      </c>
      <c r="K64" s="165"/>
      <c r="L64" s="165">
        <v>16</v>
      </c>
      <c r="M64" s="165">
        <v>4</v>
      </c>
      <c r="N64" s="165"/>
      <c r="O64" s="164">
        <v>4</v>
      </c>
    </row>
    <row r="65" spans="1:15" ht="20.25">
      <c r="A65" s="158"/>
      <c r="B65" s="159"/>
      <c r="C65" s="159"/>
      <c r="E65" s="164"/>
      <c r="F65" s="164">
        <v>16</v>
      </c>
      <c r="G65" s="165">
        <v>8</v>
      </c>
      <c r="H65" s="165">
        <v>8</v>
      </c>
      <c r="I65" s="165">
        <v>20</v>
      </c>
      <c r="J65" s="165">
        <v>12</v>
      </c>
      <c r="K65" s="165"/>
      <c r="L65" s="165">
        <v>8</v>
      </c>
      <c r="M65" s="165">
        <v>20</v>
      </c>
      <c r="N65" s="165"/>
      <c r="O65" s="164">
        <v>4</v>
      </c>
    </row>
    <row r="66" spans="1:15" ht="20.25">
      <c r="A66" s="166" t="s">
        <v>467</v>
      </c>
      <c r="B66" s="166" t="s">
        <v>470</v>
      </c>
      <c r="C66" s="166">
        <f>O52</f>
        <v>165</v>
      </c>
      <c r="E66" s="164"/>
      <c r="F66" s="164">
        <v>16</v>
      </c>
      <c r="G66" s="165">
        <v>4</v>
      </c>
      <c r="H66" s="165">
        <v>28</v>
      </c>
      <c r="I66" s="165">
        <v>20</v>
      </c>
      <c r="J66" s="165">
        <v>8</v>
      </c>
      <c r="K66" s="165"/>
      <c r="L66" s="165">
        <v>8</v>
      </c>
      <c r="M66" s="165">
        <v>12</v>
      </c>
      <c r="N66" s="165"/>
      <c r="O66" s="164">
        <v>4</v>
      </c>
    </row>
    <row r="67" spans="1:15" ht="20.25">
      <c r="A67" s="158"/>
      <c r="B67" s="159"/>
      <c r="C67" s="159"/>
      <c r="E67" s="164"/>
      <c r="F67" s="164">
        <v>8</v>
      </c>
      <c r="G67" s="165">
        <v>12</v>
      </c>
      <c r="H67" s="165">
        <v>12</v>
      </c>
      <c r="I67" s="165">
        <v>20</v>
      </c>
      <c r="J67" s="165">
        <v>8</v>
      </c>
      <c r="K67" s="165"/>
      <c r="L67" s="165">
        <v>8</v>
      </c>
      <c r="M67" s="165"/>
      <c r="N67" s="165"/>
      <c r="O67" s="164"/>
    </row>
    <row r="68" spans="1:15" ht="20.25">
      <c r="A68" s="158"/>
      <c r="B68" s="159"/>
      <c r="C68" s="159"/>
      <c r="E68" s="164"/>
      <c r="F68" s="164">
        <v>8</v>
      </c>
      <c r="G68" s="165">
        <v>28</v>
      </c>
      <c r="H68" s="165">
        <v>8</v>
      </c>
      <c r="I68" s="165"/>
      <c r="J68" s="165">
        <v>8</v>
      </c>
      <c r="K68" s="165"/>
      <c r="L68" s="165">
        <v>12</v>
      </c>
      <c r="M68" s="165"/>
      <c r="N68" s="165"/>
      <c r="O68" s="164"/>
    </row>
    <row r="69" spans="1:15" ht="20.25">
      <c r="A69" s="158"/>
      <c r="B69" s="159"/>
      <c r="C69" s="159"/>
      <c r="E69" s="164"/>
      <c r="F69" s="164"/>
      <c r="G69" s="165">
        <v>12</v>
      </c>
      <c r="H69" s="165">
        <v>8</v>
      </c>
      <c r="I69" s="165"/>
      <c r="J69" s="165">
        <v>8</v>
      </c>
      <c r="K69" s="165"/>
      <c r="L69" s="165">
        <v>4</v>
      </c>
      <c r="M69" s="165"/>
      <c r="N69" s="165"/>
      <c r="O69" s="164"/>
    </row>
    <row r="70" spans="1:15" ht="20.25">
      <c r="A70" s="158"/>
      <c r="B70" s="159"/>
      <c r="C70" s="159"/>
      <c r="E70" s="164"/>
      <c r="F70" s="164"/>
      <c r="G70" s="165"/>
      <c r="H70" s="165">
        <v>4</v>
      </c>
      <c r="I70" s="165"/>
      <c r="J70" s="165"/>
      <c r="K70" s="165"/>
      <c r="L70" s="165">
        <v>4</v>
      </c>
      <c r="M70" s="165"/>
      <c r="N70" s="165"/>
      <c r="O70" s="164"/>
    </row>
    <row r="71" spans="1:15" ht="20.25">
      <c r="A71" s="158"/>
      <c r="B71" s="159"/>
      <c r="C71" s="159"/>
      <c r="E71" s="164"/>
      <c r="F71" s="164"/>
      <c r="G71" s="165"/>
      <c r="H71" s="165">
        <v>4</v>
      </c>
      <c r="I71" s="165"/>
      <c r="J71" s="165"/>
      <c r="K71" s="165"/>
      <c r="L71" s="165">
        <v>8</v>
      </c>
      <c r="M71" s="165"/>
      <c r="N71" s="165"/>
      <c r="O71" s="164"/>
    </row>
    <row r="72" spans="1:15" ht="20.25">
      <c r="A72" s="158"/>
      <c r="B72" s="159"/>
      <c r="C72" s="159"/>
      <c r="E72" s="164"/>
      <c r="F72" s="164"/>
      <c r="G72" s="165"/>
      <c r="H72" s="165">
        <v>12</v>
      </c>
      <c r="I72" s="165"/>
      <c r="J72" s="165"/>
      <c r="K72" s="165"/>
      <c r="L72" s="165">
        <v>12</v>
      </c>
      <c r="M72" s="165"/>
      <c r="N72" s="165"/>
      <c r="O72" s="164"/>
    </row>
    <row r="73" spans="1:15" ht="20.25">
      <c r="A73" s="158"/>
      <c r="B73" s="159"/>
      <c r="C73" s="159"/>
      <c r="E73" s="164"/>
      <c r="F73" s="164"/>
      <c r="G73" s="165"/>
      <c r="H73" s="165">
        <v>4</v>
      </c>
      <c r="I73" s="165"/>
      <c r="J73" s="165"/>
      <c r="K73" s="165"/>
      <c r="L73" s="165">
        <v>8</v>
      </c>
      <c r="M73" s="165"/>
      <c r="N73" s="165"/>
      <c r="O73" s="164"/>
    </row>
    <row r="74" spans="1:15" ht="20.25">
      <c r="A74" s="158"/>
      <c r="B74" s="159"/>
      <c r="C74" s="159"/>
      <c r="E74" s="164"/>
      <c r="F74" s="164"/>
      <c r="G74" s="165"/>
      <c r="H74" s="165">
        <v>4</v>
      </c>
      <c r="I74" s="165"/>
      <c r="J74" s="165"/>
      <c r="K74" s="165"/>
      <c r="L74" s="165"/>
      <c r="M74" s="165"/>
      <c r="N74" s="165"/>
      <c r="O74" s="164"/>
    </row>
    <row r="75" spans="1:15" ht="20.25">
      <c r="A75" s="158"/>
      <c r="B75" s="159"/>
      <c r="C75" s="159"/>
      <c r="E75" s="164"/>
      <c r="F75" s="164"/>
      <c r="G75" s="165"/>
      <c r="H75" s="165">
        <v>4</v>
      </c>
      <c r="I75" s="165"/>
      <c r="J75" s="165"/>
      <c r="K75" s="165"/>
      <c r="L75" s="165"/>
      <c r="M75" s="165"/>
      <c r="N75" s="165"/>
      <c r="O75" s="164"/>
    </row>
    <row r="76" spans="1:15" ht="20.25">
      <c r="A76" s="158"/>
      <c r="B76" s="159"/>
      <c r="C76" s="159"/>
      <c r="E76" s="164"/>
      <c r="F76" s="164"/>
      <c r="G76" s="165"/>
      <c r="H76" s="165">
        <v>28</v>
      </c>
      <c r="I76" s="165"/>
      <c r="J76" s="165"/>
      <c r="K76" s="165"/>
      <c r="L76" s="165"/>
      <c r="M76" s="165"/>
      <c r="N76" s="165"/>
      <c r="O76" s="164"/>
    </row>
    <row r="77" spans="1:15" ht="20.25">
      <c r="A77" s="158"/>
      <c r="B77" s="159"/>
      <c r="C77" s="159"/>
      <c r="E77" s="164"/>
      <c r="F77" s="164"/>
      <c r="G77" s="165"/>
      <c r="H77" s="165">
        <v>4</v>
      </c>
      <c r="I77" s="165"/>
      <c r="J77" s="165"/>
      <c r="K77" s="165"/>
      <c r="L77" s="165"/>
      <c r="M77" s="165"/>
      <c r="N77" s="165"/>
      <c r="O77" s="164"/>
    </row>
    <row r="78" spans="1:15" ht="20.25">
      <c r="A78" s="158"/>
      <c r="B78" s="159"/>
      <c r="C78" s="159"/>
      <c r="E78" s="164"/>
      <c r="F78" s="164"/>
      <c r="G78" s="165"/>
      <c r="H78" s="165">
        <v>12</v>
      </c>
      <c r="I78" s="165"/>
      <c r="J78" s="165"/>
      <c r="K78" s="165"/>
      <c r="L78" s="165"/>
      <c r="M78" s="165"/>
      <c r="N78" s="165"/>
      <c r="O78" s="164"/>
    </row>
    <row r="79" spans="1:15" ht="20.25">
      <c r="A79" s="158"/>
      <c r="B79" s="159"/>
      <c r="C79" s="159"/>
      <c r="E79" s="164"/>
      <c r="F79" s="164"/>
      <c r="G79" s="165"/>
      <c r="H79" s="165">
        <v>28</v>
      </c>
      <c r="I79" s="165"/>
      <c r="J79" s="165"/>
      <c r="K79" s="165"/>
      <c r="L79" s="165"/>
      <c r="M79" s="165"/>
      <c r="N79" s="165"/>
      <c r="O79" s="164"/>
    </row>
    <row r="80" spans="1:15" ht="20.25">
      <c r="A80" s="158"/>
      <c r="B80" s="159"/>
      <c r="C80" s="159"/>
      <c r="E80" s="164"/>
      <c r="F80" s="164"/>
      <c r="G80" s="165"/>
      <c r="H80" s="165">
        <v>16</v>
      </c>
      <c r="I80" s="165"/>
      <c r="J80" s="165"/>
      <c r="K80" s="165"/>
      <c r="L80" s="165"/>
      <c r="M80" s="165"/>
      <c r="N80" s="165"/>
      <c r="O80" s="164"/>
    </row>
    <row r="81" spans="1:15" ht="20.25">
      <c r="A81" s="158"/>
      <c r="B81" s="159"/>
      <c r="C81" s="159"/>
      <c r="E81" s="164"/>
      <c r="F81" s="164"/>
      <c r="G81" s="165"/>
      <c r="H81" s="165"/>
      <c r="I81" s="165"/>
      <c r="J81" s="165"/>
      <c r="K81" s="165"/>
      <c r="L81" s="165"/>
      <c r="M81" s="165"/>
      <c r="N81" s="165"/>
      <c r="O81" s="164"/>
    </row>
    <row r="82" spans="1:15" ht="20.25">
      <c r="A82" s="158"/>
      <c r="B82" s="159"/>
      <c r="C82" s="159"/>
      <c r="E82" s="164"/>
      <c r="F82" s="164"/>
      <c r="G82" s="165"/>
      <c r="H82" s="165"/>
      <c r="I82" s="165"/>
      <c r="J82" s="165"/>
      <c r="K82" s="165"/>
      <c r="L82" s="165"/>
      <c r="M82" s="165"/>
      <c r="N82" s="165"/>
      <c r="O82" s="164"/>
    </row>
    <row r="83" spans="1:15" ht="20.25">
      <c r="A83" s="158"/>
      <c r="B83" s="159"/>
      <c r="C83" s="159"/>
      <c r="E83" s="164"/>
      <c r="F83" s="164"/>
      <c r="G83" s="165"/>
      <c r="H83" s="165"/>
      <c r="I83" s="165"/>
      <c r="J83" s="165"/>
      <c r="K83" s="165"/>
      <c r="L83" s="165"/>
      <c r="M83" s="165"/>
      <c r="N83" s="165"/>
      <c r="O83" s="164"/>
    </row>
    <row r="84" spans="1:15" ht="20.25">
      <c r="A84" s="158"/>
      <c r="B84" s="159"/>
      <c r="C84" s="159"/>
      <c r="E84" s="164"/>
      <c r="F84" s="164"/>
      <c r="G84" s="165"/>
      <c r="H84" s="165"/>
      <c r="I84" s="165"/>
      <c r="J84" s="165"/>
      <c r="K84" s="165"/>
      <c r="L84" s="165"/>
      <c r="M84" s="165"/>
      <c r="N84" s="165"/>
      <c r="O84" s="164"/>
    </row>
    <row r="85" spans="1:15" ht="20.25">
      <c r="A85" s="158"/>
      <c r="B85" s="159"/>
      <c r="C85" s="159"/>
      <c r="E85" s="164"/>
      <c r="F85" s="164"/>
      <c r="G85" s="165"/>
      <c r="H85" s="165"/>
      <c r="I85" s="165"/>
      <c r="J85" s="165"/>
      <c r="K85" s="165"/>
      <c r="L85" s="165"/>
      <c r="M85" s="165"/>
      <c r="N85" s="165"/>
      <c r="O85" s="164"/>
    </row>
    <row r="86" spans="1:15" ht="20.25">
      <c r="A86" s="158"/>
      <c r="B86" s="159"/>
      <c r="C86" s="159"/>
      <c r="E86" s="164"/>
      <c r="F86" s="164"/>
      <c r="G86" s="165"/>
      <c r="H86" s="165"/>
      <c r="I86" s="165"/>
      <c r="J86" s="165"/>
      <c r="K86" s="165"/>
      <c r="L86" s="165"/>
      <c r="M86" s="165"/>
      <c r="N86" s="165"/>
      <c r="O86" s="164"/>
    </row>
    <row r="87" spans="1:15" ht="20.25">
      <c r="A87" s="158"/>
      <c r="B87" s="159"/>
      <c r="C87" s="159"/>
      <c r="E87" s="164"/>
      <c r="F87" s="164"/>
      <c r="G87" s="165"/>
      <c r="H87" s="165"/>
      <c r="I87" s="165"/>
      <c r="J87" s="165"/>
      <c r="K87" s="165"/>
      <c r="L87" s="165"/>
      <c r="M87" s="165"/>
      <c r="N87" s="165"/>
      <c r="O87" s="164"/>
    </row>
    <row r="88" spans="1:15" ht="20.25">
      <c r="A88" s="158"/>
      <c r="B88" s="159"/>
      <c r="C88" s="159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</row>
    <row r="89" spans="1:15" ht="20.25">
      <c r="A89" s="158"/>
      <c r="B89" s="159"/>
      <c r="C89" s="159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</row>
    <row r="90" spans="1:15" ht="20.25">
      <c r="A90" s="158"/>
      <c r="B90" s="159"/>
      <c r="C90" s="159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</row>
    <row r="91" spans="1:15" ht="20.25">
      <c r="A91" s="292" t="s">
        <v>471</v>
      </c>
      <c r="B91" s="292"/>
      <c r="C91" s="292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</row>
    <row r="92" spans="1:15" ht="20.25">
      <c r="A92" s="293" t="s">
        <v>474</v>
      </c>
      <c r="B92" s="292"/>
      <c r="C92" s="292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</row>
    <row r="93" spans="1:15" ht="20.25">
      <c r="A93" s="158"/>
      <c r="B93" s="159"/>
      <c r="C93" s="159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</row>
    <row r="94" spans="1:15" ht="20.25">
      <c r="A94" s="162" t="s">
        <v>455</v>
      </c>
      <c r="B94" s="163" t="s">
        <v>456</v>
      </c>
      <c r="C94" s="163" t="s">
        <v>27</v>
      </c>
      <c r="E94" s="164" t="s">
        <v>457</v>
      </c>
      <c r="F94" s="164" t="s">
        <v>458</v>
      </c>
      <c r="G94" s="165" t="s">
        <v>459</v>
      </c>
      <c r="H94" s="165" t="s">
        <v>460</v>
      </c>
      <c r="I94" s="165" t="s">
        <v>461</v>
      </c>
      <c r="J94" s="165" t="s">
        <v>462</v>
      </c>
      <c r="K94" s="165" t="s">
        <v>463</v>
      </c>
      <c r="L94" s="165" t="s">
        <v>464</v>
      </c>
      <c r="M94" s="165" t="s">
        <v>465</v>
      </c>
      <c r="N94" s="165" t="s">
        <v>466</v>
      </c>
      <c r="O94" s="164" t="s">
        <v>467</v>
      </c>
    </row>
    <row r="95" spans="1:15" ht="20.25">
      <c r="A95" s="169" t="s">
        <v>468</v>
      </c>
      <c r="B95" s="166" t="str">
        <f>E94</f>
        <v>Pabellon 1</v>
      </c>
      <c r="C95" s="166">
        <f>E95</f>
        <v>182</v>
      </c>
      <c r="E95" s="164">
        <f>SUM(E96:E130)</f>
        <v>182</v>
      </c>
      <c r="F95" s="164">
        <f aca="true" t="shared" si="0" ref="F95:O95">SUM(F96:F130)</f>
        <v>194</v>
      </c>
      <c r="G95" s="165">
        <f t="shared" si="0"/>
        <v>212</v>
      </c>
      <c r="H95" s="165">
        <f t="shared" si="0"/>
        <v>456</v>
      </c>
      <c r="I95" s="165">
        <f t="shared" si="0"/>
        <v>250</v>
      </c>
      <c r="J95" s="165">
        <f t="shared" si="0"/>
        <v>245</v>
      </c>
      <c r="K95" s="165">
        <f t="shared" si="0"/>
        <v>196</v>
      </c>
      <c r="L95" s="165">
        <f t="shared" si="0"/>
        <v>244</v>
      </c>
      <c r="M95" s="165">
        <f t="shared" si="0"/>
        <v>250</v>
      </c>
      <c r="N95" s="165">
        <f t="shared" si="0"/>
        <v>212</v>
      </c>
      <c r="O95" s="164">
        <f t="shared" si="0"/>
        <v>144</v>
      </c>
    </row>
    <row r="96" spans="1:15" ht="20.25">
      <c r="A96" s="170"/>
      <c r="B96" s="166" t="str">
        <f>F94</f>
        <v>Pabellon 20</v>
      </c>
      <c r="C96" s="166">
        <f>F95</f>
        <v>194</v>
      </c>
      <c r="E96" s="164">
        <v>16</v>
      </c>
      <c r="F96" s="164">
        <v>24</v>
      </c>
      <c r="G96" s="165">
        <v>12</v>
      </c>
      <c r="H96" s="165">
        <v>24</v>
      </c>
      <c r="I96" s="165">
        <v>12</v>
      </c>
      <c r="J96" s="165">
        <v>12</v>
      </c>
      <c r="K96" s="165">
        <v>16</v>
      </c>
      <c r="L96" s="165">
        <v>8</v>
      </c>
      <c r="M96" s="165">
        <v>22</v>
      </c>
      <c r="N96" s="165">
        <v>20</v>
      </c>
      <c r="O96" s="164">
        <v>8</v>
      </c>
    </row>
    <row r="97" spans="1:15" ht="20.25">
      <c r="A97" s="164" t="s">
        <v>27</v>
      </c>
      <c r="B97" s="166"/>
      <c r="C97" s="166">
        <f>SUM(C95:C96)</f>
        <v>376</v>
      </c>
      <c r="E97" s="164">
        <v>16</v>
      </c>
      <c r="F97" s="164">
        <v>4</v>
      </c>
      <c r="G97" s="165">
        <v>12</v>
      </c>
      <c r="H97" s="165">
        <v>24</v>
      </c>
      <c r="I97" s="165">
        <v>20</v>
      </c>
      <c r="J97" s="165">
        <v>24</v>
      </c>
      <c r="K97" s="165">
        <v>24</v>
      </c>
      <c r="L97" s="165">
        <v>12</v>
      </c>
      <c r="M97" s="165">
        <v>10</v>
      </c>
      <c r="N97" s="165">
        <v>12</v>
      </c>
      <c r="O97" s="164">
        <v>12</v>
      </c>
    </row>
    <row r="98" spans="1:15" ht="20.25">
      <c r="A98" s="158"/>
      <c r="B98" s="159"/>
      <c r="C98" s="159"/>
      <c r="E98" s="164">
        <v>16</v>
      </c>
      <c r="F98" s="164">
        <v>4</v>
      </c>
      <c r="G98" s="165">
        <v>12</v>
      </c>
      <c r="H98" s="165">
        <v>20</v>
      </c>
      <c r="I98" s="165">
        <v>4</v>
      </c>
      <c r="J98" s="165">
        <v>20</v>
      </c>
      <c r="K98" s="165">
        <v>8</v>
      </c>
      <c r="L98" s="165">
        <v>56</v>
      </c>
      <c r="M98" s="165">
        <v>31</v>
      </c>
      <c r="N98" s="165">
        <v>8</v>
      </c>
      <c r="O98" s="164">
        <v>24</v>
      </c>
    </row>
    <row r="99" spans="1:15" ht="60.75">
      <c r="A99" s="167" t="s">
        <v>469</v>
      </c>
      <c r="B99" s="168" t="s">
        <v>459</v>
      </c>
      <c r="C99" s="168">
        <f>G95</f>
        <v>212</v>
      </c>
      <c r="E99" s="164">
        <v>31</v>
      </c>
      <c r="F99" s="164">
        <v>31</v>
      </c>
      <c r="G99" s="165">
        <v>12</v>
      </c>
      <c r="H99" s="165">
        <v>20</v>
      </c>
      <c r="I99" s="165">
        <v>12</v>
      </c>
      <c r="J99" s="165">
        <v>12</v>
      </c>
      <c r="K99" s="165">
        <v>12</v>
      </c>
      <c r="L99" s="165">
        <v>8</v>
      </c>
      <c r="M99" s="165">
        <v>31</v>
      </c>
      <c r="N99" s="165">
        <v>20</v>
      </c>
      <c r="O99" s="164">
        <v>28</v>
      </c>
    </row>
    <row r="100" spans="1:15" ht="20.25">
      <c r="A100" s="167"/>
      <c r="B100" s="168" t="s">
        <v>460</v>
      </c>
      <c r="C100" s="168">
        <f>H95</f>
        <v>456</v>
      </c>
      <c r="E100" s="164">
        <v>31</v>
      </c>
      <c r="F100" s="164">
        <v>31</v>
      </c>
      <c r="G100" s="165">
        <v>12</v>
      </c>
      <c r="H100" s="165">
        <v>16</v>
      </c>
      <c r="I100" s="165">
        <v>8</v>
      </c>
      <c r="J100" s="165">
        <v>56</v>
      </c>
      <c r="K100" s="165">
        <v>28</v>
      </c>
      <c r="L100" s="165">
        <v>16</v>
      </c>
      <c r="M100" s="165">
        <v>31</v>
      </c>
      <c r="N100" s="165">
        <v>12</v>
      </c>
      <c r="O100" s="164">
        <v>12</v>
      </c>
    </row>
    <row r="101" spans="1:15" ht="20.25">
      <c r="A101" s="167"/>
      <c r="B101" s="168" t="s">
        <v>461</v>
      </c>
      <c r="C101" s="168">
        <f>I95</f>
        <v>250</v>
      </c>
      <c r="E101" s="164">
        <v>12</v>
      </c>
      <c r="F101" s="164">
        <v>20</v>
      </c>
      <c r="G101" s="165">
        <v>28</v>
      </c>
      <c r="H101" s="165">
        <v>28</v>
      </c>
      <c r="I101" s="165">
        <v>31</v>
      </c>
      <c r="J101" s="165">
        <v>31</v>
      </c>
      <c r="K101" s="165">
        <v>28</v>
      </c>
      <c r="L101" s="165">
        <v>28</v>
      </c>
      <c r="M101" s="165">
        <v>31</v>
      </c>
      <c r="N101" s="165">
        <v>28</v>
      </c>
      <c r="O101" s="164">
        <v>4</v>
      </c>
    </row>
    <row r="102" spans="1:15" ht="20.25">
      <c r="A102" s="167"/>
      <c r="B102" s="168" t="s">
        <v>462</v>
      </c>
      <c r="C102" s="168">
        <f>J95</f>
        <v>245</v>
      </c>
      <c r="E102" s="164">
        <v>6</v>
      </c>
      <c r="F102" s="164">
        <v>8</v>
      </c>
      <c r="G102" s="165">
        <v>28</v>
      </c>
      <c r="H102" s="165">
        <v>28</v>
      </c>
      <c r="I102" s="165">
        <v>31</v>
      </c>
      <c r="J102" s="165">
        <v>31</v>
      </c>
      <c r="K102" s="165">
        <v>12</v>
      </c>
      <c r="L102" s="165">
        <v>4</v>
      </c>
      <c r="M102" s="165">
        <v>4</v>
      </c>
      <c r="N102" s="165">
        <v>28</v>
      </c>
      <c r="O102" s="164">
        <v>24</v>
      </c>
    </row>
    <row r="103" spans="1:15" ht="20.25">
      <c r="A103" s="167"/>
      <c r="B103" s="168" t="s">
        <v>463</v>
      </c>
      <c r="C103" s="168">
        <f>K95</f>
        <v>196</v>
      </c>
      <c r="E103" s="164">
        <v>6</v>
      </c>
      <c r="F103" s="164">
        <v>8</v>
      </c>
      <c r="G103" s="165">
        <v>12</v>
      </c>
      <c r="H103" s="165">
        <v>28</v>
      </c>
      <c r="I103" s="165">
        <v>12</v>
      </c>
      <c r="J103" s="165">
        <v>12</v>
      </c>
      <c r="K103" s="165">
        <v>8</v>
      </c>
      <c r="L103" s="165">
        <v>16</v>
      </c>
      <c r="M103" s="165">
        <v>21</v>
      </c>
      <c r="N103" s="165">
        <v>12</v>
      </c>
      <c r="O103" s="164">
        <v>32</v>
      </c>
    </row>
    <row r="104" spans="1:15" ht="20.25">
      <c r="A104" s="167"/>
      <c r="B104" s="168" t="s">
        <v>464</v>
      </c>
      <c r="C104" s="168">
        <f>L95</f>
        <v>244</v>
      </c>
      <c r="E104" s="164">
        <v>28</v>
      </c>
      <c r="F104" s="164">
        <v>4</v>
      </c>
      <c r="G104" s="165">
        <v>4</v>
      </c>
      <c r="H104" s="165">
        <v>16</v>
      </c>
      <c r="I104" s="165">
        <v>20</v>
      </c>
      <c r="J104" s="165">
        <v>4</v>
      </c>
      <c r="K104" s="165">
        <v>12</v>
      </c>
      <c r="L104" s="165">
        <v>16</v>
      </c>
      <c r="M104" s="165">
        <v>4</v>
      </c>
      <c r="N104" s="165">
        <v>8</v>
      </c>
      <c r="O104" s="164"/>
    </row>
    <row r="105" spans="1:15" ht="20.25">
      <c r="A105" s="167"/>
      <c r="B105" s="168" t="s">
        <v>465</v>
      </c>
      <c r="C105" s="168">
        <f>M95</f>
        <v>250</v>
      </c>
      <c r="E105" s="164">
        <v>4</v>
      </c>
      <c r="F105" s="164">
        <v>4</v>
      </c>
      <c r="G105" s="165">
        <v>8</v>
      </c>
      <c r="H105" s="165">
        <v>8</v>
      </c>
      <c r="I105" s="165">
        <v>4</v>
      </c>
      <c r="J105" s="165">
        <v>3</v>
      </c>
      <c r="K105" s="165">
        <v>24</v>
      </c>
      <c r="L105" s="165">
        <v>8</v>
      </c>
      <c r="M105" s="165">
        <v>21</v>
      </c>
      <c r="N105" s="165">
        <v>8</v>
      </c>
      <c r="O105" s="164"/>
    </row>
    <row r="106" spans="1:15" ht="20.25">
      <c r="A106" s="167"/>
      <c r="B106" s="168" t="s">
        <v>466</v>
      </c>
      <c r="C106" s="168">
        <f>N95</f>
        <v>212</v>
      </c>
      <c r="E106" s="164">
        <v>16</v>
      </c>
      <c r="F106" s="164">
        <v>20</v>
      </c>
      <c r="G106" s="165">
        <v>4</v>
      </c>
      <c r="H106" s="165">
        <v>20</v>
      </c>
      <c r="I106" s="165">
        <v>4</v>
      </c>
      <c r="J106" s="165">
        <v>4</v>
      </c>
      <c r="K106" s="165">
        <v>24</v>
      </c>
      <c r="L106" s="165">
        <v>8</v>
      </c>
      <c r="M106" s="165">
        <v>25</v>
      </c>
      <c r="N106" s="165">
        <v>4</v>
      </c>
      <c r="O106" s="164"/>
    </row>
    <row r="107" spans="1:15" ht="20.25">
      <c r="A107" s="167"/>
      <c r="B107" s="168" t="s">
        <v>27</v>
      </c>
      <c r="C107" s="168">
        <f>SUM(C99:C106)</f>
        <v>2065</v>
      </c>
      <c r="E107" s="164"/>
      <c r="F107" s="164">
        <v>20</v>
      </c>
      <c r="G107" s="165">
        <v>4</v>
      </c>
      <c r="H107" s="165">
        <v>20</v>
      </c>
      <c r="I107" s="165">
        <v>12</v>
      </c>
      <c r="J107" s="165">
        <v>8</v>
      </c>
      <c r="K107" s="165"/>
      <c r="L107" s="165">
        <v>8</v>
      </c>
      <c r="M107" s="165">
        <v>11</v>
      </c>
      <c r="N107" s="165">
        <v>24</v>
      </c>
      <c r="O107" s="164"/>
    </row>
    <row r="108" spans="1:15" ht="20.25">
      <c r="A108" s="158"/>
      <c r="B108" s="159"/>
      <c r="C108" s="159"/>
      <c r="E108" s="164"/>
      <c r="F108" s="164">
        <v>8</v>
      </c>
      <c r="G108" s="165">
        <v>8</v>
      </c>
      <c r="H108" s="165">
        <v>20</v>
      </c>
      <c r="I108" s="165">
        <v>20</v>
      </c>
      <c r="J108" s="165">
        <v>4</v>
      </c>
      <c r="K108" s="165"/>
      <c r="L108" s="165">
        <v>16</v>
      </c>
      <c r="M108" s="165">
        <v>3</v>
      </c>
      <c r="N108" s="165">
        <v>8</v>
      </c>
      <c r="O108" s="164"/>
    </row>
    <row r="109" spans="1:15" ht="20.25">
      <c r="A109" s="166" t="s">
        <v>467</v>
      </c>
      <c r="B109" s="166" t="s">
        <v>470</v>
      </c>
      <c r="C109" s="166">
        <f>O95</f>
        <v>144</v>
      </c>
      <c r="E109" s="164"/>
      <c r="F109" s="164">
        <v>8</v>
      </c>
      <c r="G109" s="165">
        <v>4</v>
      </c>
      <c r="H109" s="165">
        <v>8</v>
      </c>
      <c r="I109" s="165">
        <v>20</v>
      </c>
      <c r="J109" s="165">
        <v>8</v>
      </c>
      <c r="K109" s="165"/>
      <c r="L109" s="165">
        <v>16</v>
      </c>
      <c r="M109" s="165">
        <v>5</v>
      </c>
      <c r="N109" s="165">
        <v>12</v>
      </c>
      <c r="O109" s="164"/>
    </row>
    <row r="110" spans="1:15" ht="20.25">
      <c r="A110" s="158"/>
      <c r="B110" s="159"/>
      <c r="C110" s="159"/>
      <c r="E110" s="164"/>
      <c r="F110" s="164"/>
      <c r="G110" s="165">
        <v>12</v>
      </c>
      <c r="H110" s="165">
        <v>28</v>
      </c>
      <c r="I110" s="165">
        <v>20</v>
      </c>
      <c r="J110" s="165">
        <v>8</v>
      </c>
      <c r="K110" s="165"/>
      <c r="L110" s="165">
        <v>4</v>
      </c>
      <c r="M110" s="165"/>
      <c r="N110" s="165">
        <v>8</v>
      </c>
      <c r="O110" s="164"/>
    </row>
    <row r="111" spans="1:15" ht="20.25">
      <c r="A111" s="158"/>
      <c r="B111" s="159"/>
      <c r="C111" s="159"/>
      <c r="E111" s="164"/>
      <c r="F111" s="164"/>
      <c r="G111" s="165">
        <v>28</v>
      </c>
      <c r="H111" s="165">
        <v>12</v>
      </c>
      <c r="I111" s="165">
        <v>20</v>
      </c>
      <c r="J111" s="165">
        <v>8</v>
      </c>
      <c r="K111" s="165"/>
      <c r="L111" s="165">
        <v>8</v>
      </c>
      <c r="M111" s="165"/>
      <c r="N111" s="165"/>
      <c r="O111" s="164"/>
    </row>
    <row r="112" spans="1:15" ht="20.25">
      <c r="A112" s="158"/>
      <c r="B112" s="159"/>
      <c r="C112" s="159"/>
      <c r="E112" s="164"/>
      <c r="F112" s="164"/>
      <c r="G112" s="165">
        <v>12</v>
      </c>
      <c r="H112" s="165">
        <v>8</v>
      </c>
      <c r="I112" s="165"/>
      <c r="J112" s="165"/>
      <c r="K112" s="165"/>
      <c r="L112" s="165">
        <v>12</v>
      </c>
      <c r="M112" s="165"/>
      <c r="N112" s="165"/>
      <c r="O112" s="164"/>
    </row>
    <row r="113" spans="5:15" ht="20.25">
      <c r="E113" s="164"/>
      <c r="F113" s="164"/>
      <c r="G113" s="165"/>
      <c r="H113" s="165">
        <v>8</v>
      </c>
      <c r="I113" s="165"/>
      <c r="J113" s="165"/>
      <c r="K113" s="165"/>
      <c r="L113" s="165"/>
      <c r="M113" s="165"/>
      <c r="N113" s="165"/>
      <c r="O113" s="164"/>
    </row>
    <row r="114" spans="5:15" ht="20.25">
      <c r="E114" s="164"/>
      <c r="F114" s="164"/>
      <c r="G114" s="165"/>
      <c r="H114" s="165">
        <v>4</v>
      </c>
      <c r="I114" s="165"/>
      <c r="J114" s="165"/>
      <c r="K114" s="165"/>
      <c r="L114" s="165"/>
      <c r="M114" s="165"/>
      <c r="N114" s="165"/>
      <c r="O114" s="164"/>
    </row>
    <row r="115" spans="5:15" ht="20.25">
      <c r="E115" s="164"/>
      <c r="F115" s="164"/>
      <c r="G115" s="165"/>
      <c r="H115" s="165">
        <v>4</v>
      </c>
      <c r="I115" s="165"/>
      <c r="J115" s="165"/>
      <c r="K115" s="165"/>
      <c r="L115" s="165"/>
      <c r="M115" s="165"/>
      <c r="N115" s="165"/>
      <c r="O115" s="164"/>
    </row>
    <row r="116" spans="5:15" ht="20.25">
      <c r="E116" s="164"/>
      <c r="F116" s="164"/>
      <c r="G116" s="165"/>
      <c r="H116" s="165">
        <v>12</v>
      </c>
      <c r="I116" s="165"/>
      <c r="J116" s="165"/>
      <c r="K116" s="165"/>
      <c r="L116" s="165"/>
      <c r="M116" s="165"/>
      <c r="N116" s="165"/>
      <c r="O116" s="164"/>
    </row>
    <row r="117" spans="5:15" ht="20.25">
      <c r="E117" s="164"/>
      <c r="F117" s="164"/>
      <c r="G117" s="165"/>
      <c r="H117" s="165">
        <v>4</v>
      </c>
      <c r="I117" s="165"/>
      <c r="J117" s="165"/>
      <c r="K117" s="165"/>
      <c r="L117" s="165"/>
      <c r="M117" s="165"/>
      <c r="N117" s="165"/>
      <c r="O117" s="164"/>
    </row>
    <row r="118" spans="5:15" ht="20.25">
      <c r="E118" s="164"/>
      <c r="F118" s="164"/>
      <c r="G118" s="165"/>
      <c r="H118" s="165">
        <v>4</v>
      </c>
      <c r="I118" s="165"/>
      <c r="J118" s="165"/>
      <c r="K118" s="165"/>
      <c r="L118" s="165"/>
      <c r="M118" s="165"/>
      <c r="N118" s="165"/>
      <c r="O118" s="164"/>
    </row>
    <row r="119" spans="5:15" ht="20.25">
      <c r="E119" s="164"/>
      <c r="F119" s="164"/>
      <c r="G119" s="165"/>
      <c r="H119" s="165">
        <v>4</v>
      </c>
      <c r="I119" s="165"/>
      <c r="J119" s="165"/>
      <c r="K119" s="165"/>
      <c r="L119" s="165"/>
      <c r="M119" s="165"/>
      <c r="N119" s="165"/>
      <c r="O119" s="164"/>
    </row>
    <row r="120" spans="5:15" ht="20.25">
      <c r="E120" s="164"/>
      <c r="F120" s="164"/>
      <c r="G120" s="165"/>
      <c r="H120" s="165">
        <v>28</v>
      </c>
      <c r="I120" s="165"/>
      <c r="J120" s="165"/>
      <c r="K120" s="165"/>
      <c r="L120" s="165"/>
      <c r="M120" s="165"/>
      <c r="N120" s="165"/>
      <c r="O120" s="164"/>
    </row>
    <row r="121" spans="5:15" ht="20.25">
      <c r="E121" s="164"/>
      <c r="F121" s="164"/>
      <c r="G121" s="165"/>
      <c r="H121" s="165">
        <v>4</v>
      </c>
      <c r="I121" s="165"/>
      <c r="J121" s="165"/>
      <c r="K121" s="165"/>
      <c r="L121" s="165"/>
      <c r="M121" s="165"/>
      <c r="N121" s="165"/>
      <c r="O121" s="164"/>
    </row>
    <row r="122" spans="5:15" ht="20.25">
      <c r="E122" s="164"/>
      <c r="F122" s="164"/>
      <c r="G122" s="165"/>
      <c r="H122" s="165">
        <v>12</v>
      </c>
      <c r="I122" s="165"/>
      <c r="J122" s="165"/>
      <c r="K122" s="165"/>
      <c r="L122" s="165"/>
      <c r="M122" s="165"/>
      <c r="N122" s="165"/>
      <c r="O122" s="164"/>
    </row>
    <row r="123" spans="5:15" ht="20.25">
      <c r="E123" s="164"/>
      <c r="F123" s="164"/>
      <c r="G123" s="165"/>
      <c r="H123" s="165">
        <v>28</v>
      </c>
      <c r="I123" s="165"/>
      <c r="J123" s="165"/>
      <c r="K123" s="165"/>
      <c r="L123" s="165"/>
      <c r="M123" s="165"/>
      <c r="N123" s="165"/>
      <c r="O123" s="164"/>
    </row>
    <row r="124" spans="5:15" ht="20.25">
      <c r="E124" s="164"/>
      <c r="F124" s="164"/>
      <c r="G124" s="165"/>
      <c r="H124" s="165">
        <v>16</v>
      </c>
      <c r="I124" s="165"/>
      <c r="J124" s="165"/>
      <c r="K124" s="165"/>
      <c r="L124" s="165"/>
      <c r="M124" s="165"/>
      <c r="N124" s="165"/>
      <c r="O124" s="164"/>
    </row>
    <row r="125" spans="5:15" ht="20.25">
      <c r="E125" s="164"/>
      <c r="F125" s="164"/>
      <c r="G125" s="165"/>
      <c r="H125" s="165"/>
      <c r="I125" s="165"/>
      <c r="J125" s="165"/>
      <c r="K125" s="165"/>
      <c r="L125" s="165"/>
      <c r="M125" s="165"/>
      <c r="N125" s="165"/>
      <c r="O125" s="164"/>
    </row>
    <row r="126" spans="5:15" ht="20.25">
      <c r="E126" s="164"/>
      <c r="F126" s="164"/>
      <c r="G126" s="165"/>
      <c r="H126" s="165"/>
      <c r="I126" s="165"/>
      <c r="J126" s="165"/>
      <c r="K126" s="165"/>
      <c r="L126" s="165"/>
      <c r="M126" s="165"/>
      <c r="N126" s="165"/>
      <c r="O126" s="164"/>
    </row>
    <row r="127" spans="5:15" ht="20.25">
      <c r="E127" s="164"/>
      <c r="F127" s="164"/>
      <c r="G127" s="165"/>
      <c r="H127" s="165"/>
      <c r="I127" s="165"/>
      <c r="J127" s="165"/>
      <c r="K127" s="165"/>
      <c r="L127" s="165"/>
      <c r="M127" s="165"/>
      <c r="N127" s="165"/>
      <c r="O127" s="164"/>
    </row>
    <row r="128" spans="5:15" ht="20.25">
      <c r="E128" s="164"/>
      <c r="F128" s="164"/>
      <c r="G128" s="165"/>
      <c r="H128" s="165"/>
      <c r="I128" s="165"/>
      <c r="J128" s="165"/>
      <c r="K128" s="165"/>
      <c r="L128" s="165"/>
      <c r="M128" s="165"/>
      <c r="N128" s="165"/>
      <c r="O128" s="164"/>
    </row>
    <row r="129" spans="1:15" ht="20.25">
      <c r="A129" s="158"/>
      <c r="B129" s="159"/>
      <c r="C129" s="159"/>
      <c r="E129" s="164"/>
      <c r="F129" s="164"/>
      <c r="G129" s="165"/>
      <c r="H129" s="165"/>
      <c r="I129" s="165"/>
      <c r="J129" s="165"/>
      <c r="K129" s="165"/>
      <c r="L129" s="165"/>
      <c r="M129" s="165"/>
      <c r="N129" s="165"/>
      <c r="O129" s="164"/>
    </row>
    <row r="130" spans="1:15" ht="20.25">
      <c r="A130" s="158"/>
      <c r="B130" s="159"/>
      <c r="C130" s="159"/>
      <c r="E130" s="164"/>
      <c r="F130" s="164"/>
      <c r="G130" s="165"/>
      <c r="H130" s="165"/>
      <c r="I130" s="165"/>
      <c r="J130" s="165"/>
      <c r="K130" s="165"/>
      <c r="L130" s="165"/>
      <c r="M130" s="165"/>
      <c r="N130" s="165"/>
      <c r="O130" s="164"/>
    </row>
    <row r="131" spans="1:15" ht="20.25">
      <c r="A131" s="158"/>
      <c r="B131" s="159"/>
      <c r="C131" s="159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</row>
    <row r="132" spans="1:15" ht="20.25">
      <c r="A132" s="158"/>
      <c r="B132" s="159"/>
      <c r="C132" s="159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</row>
    <row r="133" spans="1:15" ht="20.25">
      <c r="A133" s="158"/>
      <c r="B133" s="159"/>
      <c r="C133" s="159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</row>
    <row r="134" spans="1:15" ht="20.25">
      <c r="A134" s="292" t="s">
        <v>471</v>
      </c>
      <c r="B134" s="292"/>
      <c r="C134" s="292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</row>
    <row r="135" spans="1:15" ht="20.25">
      <c r="A135" s="293" t="s">
        <v>475</v>
      </c>
      <c r="B135" s="292"/>
      <c r="C135" s="292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</row>
    <row r="136" spans="1:15" ht="20.25">
      <c r="A136" s="158"/>
      <c r="B136" s="159"/>
      <c r="C136" s="159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</row>
    <row r="137" spans="1:15" ht="20.25">
      <c r="A137" s="162" t="s">
        <v>455</v>
      </c>
      <c r="B137" s="163" t="s">
        <v>456</v>
      </c>
      <c r="C137" s="163" t="s">
        <v>27</v>
      </c>
      <c r="E137" s="164" t="s">
        <v>457</v>
      </c>
      <c r="F137" s="164" t="s">
        <v>458</v>
      </c>
      <c r="G137" s="165" t="s">
        <v>459</v>
      </c>
      <c r="H137" s="165" t="s">
        <v>460</v>
      </c>
      <c r="I137" s="165" t="s">
        <v>461</v>
      </c>
      <c r="J137" s="165" t="s">
        <v>462</v>
      </c>
      <c r="K137" s="165" t="s">
        <v>463</v>
      </c>
      <c r="L137" s="165" t="s">
        <v>464</v>
      </c>
      <c r="M137" s="165" t="s">
        <v>465</v>
      </c>
      <c r="N137" s="165" t="s">
        <v>466</v>
      </c>
      <c r="O137" s="164" t="s">
        <v>467</v>
      </c>
    </row>
    <row r="138" spans="1:15" ht="20.25">
      <c r="A138" s="169" t="s">
        <v>468</v>
      </c>
      <c r="B138" s="166" t="str">
        <f>E137</f>
        <v>Pabellon 1</v>
      </c>
      <c r="C138" s="166">
        <f>E138</f>
        <v>186</v>
      </c>
      <c r="E138" s="164">
        <f>SUM(E139:E173)</f>
        <v>186</v>
      </c>
      <c r="F138" s="164">
        <f aca="true" t="shared" si="1" ref="F138:O138">SUM(F139:F173)</f>
        <v>205</v>
      </c>
      <c r="G138" s="165">
        <f t="shared" si="1"/>
        <v>184</v>
      </c>
      <c r="H138" s="165">
        <f t="shared" si="1"/>
        <v>456</v>
      </c>
      <c r="I138" s="165">
        <f t="shared" si="1"/>
        <v>228</v>
      </c>
      <c r="J138" s="165">
        <f t="shared" si="1"/>
        <v>244</v>
      </c>
      <c r="K138" s="165">
        <f t="shared" si="1"/>
        <v>200</v>
      </c>
      <c r="L138" s="165">
        <f t="shared" si="1"/>
        <v>262</v>
      </c>
      <c r="M138" s="165">
        <f t="shared" si="1"/>
        <v>206</v>
      </c>
      <c r="N138" s="165">
        <f t="shared" si="1"/>
        <v>232</v>
      </c>
      <c r="O138" s="164">
        <f t="shared" si="1"/>
        <v>140</v>
      </c>
    </row>
    <row r="139" spans="1:15" ht="20.25">
      <c r="A139" s="170"/>
      <c r="B139" s="166" t="str">
        <f>F137</f>
        <v>Pabellon 20</v>
      </c>
      <c r="C139" s="166">
        <f>F138</f>
        <v>205</v>
      </c>
      <c r="E139" s="164">
        <v>16</v>
      </c>
      <c r="F139" s="164">
        <v>21</v>
      </c>
      <c r="G139" s="165">
        <v>12</v>
      </c>
      <c r="H139" s="165">
        <v>24</v>
      </c>
      <c r="I139" s="165">
        <v>8</v>
      </c>
      <c r="J139" s="165">
        <v>4</v>
      </c>
      <c r="K139" s="165">
        <v>20</v>
      </c>
      <c r="L139" s="165">
        <v>8</v>
      </c>
      <c r="M139" s="165">
        <v>16</v>
      </c>
      <c r="N139" s="165">
        <v>26</v>
      </c>
      <c r="O139" s="164">
        <v>8</v>
      </c>
    </row>
    <row r="140" spans="1:15" ht="20.25">
      <c r="A140" s="164" t="s">
        <v>27</v>
      </c>
      <c r="B140" s="166"/>
      <c r="C140" s="166">
        <f>SUM(C138:C139)</f>
        <v>391</v>
      </c>
      <c r="E140" s="164">
        <v>16</v>
      </c>
      <c r="F140" s="164">
        <v>4</v>
      </c>
      <c r="G140" s="165">
        <v>12</v>
      </c>
      <c r="H140" s="165">
        <v>24</v>
      </c>
      <c r="I140" s="165">
        <v>12</v>
      </c>
      <c r="J140" s="165">
        <v>12</v>
      </c>
      <c r="K140" s="165">
        <v>20</v>
      </c>
      <c r="L140" s="165">
        <v>16</v>
      </c>
      <c r="M140" s="165">
        <v>16</v>
      </c>
      <c r="N140" s="165">
        <v>8</v>
      </c>
      <c r="O140" s="164">
        <v>16</v>
      </c>
    </row>
    <row r="141" spans="1:15" ht="20.25">
      <c r="A141" s="158"/>
      <c r="B141" s="159"/>
      <c r="C141" s="159"/>
      <c r="E141" s="164">
        <v>16</v>
      </c>
      <c r="F141" s="164">
        <v>4</v>
      </c>
      <c r="G141" s="165">
        <v>12</v>
      </c>
      <c r="H141" s="165">
        <v>20</v>
      </c>
      <c r="I141" s="165">
        <v>8</v>
      </c>
      <c r="J141" s="165">
        <v>24</v>
      </c>
      <c r="K141" s="165">
        <v>20</v>
      </c>
      <c r="L141" s="165">
        <v>56</v>
      </c>
      <c r="M141" s="165">
        <v>24</v>
      </c>
      <c r="N141" s="165">
        <v>30</v>
      </c>
      <c r="O141" s="164">
        <v>20</v>
      </c>
    </row>
    <row r="142" spans="1:15" ht="60.75">
      <c r="A142" s="167" t="s">
        <v>469</v>
      </c>
      <c r="B142" s="168" t="s">
        <v>459</v>
      </c>
      <c r="C142" s="168">
        <f>G138</f>
        <v>184</v>
      </c>
      <c r="E142" s="164">
        <v>30</v>
      </c>
      <c r="F142" s="164">
        <v>2</v>
      </c>
      <c r="G142" s="165">
        <v>12</v>
      </c>
      <c r="H142" s="165">
        <v>20</v>
      </c>
      <c r="I142" s="165">
        <v>8</v>
      </c>
      <c r="J142" s="165">
        <v>20</v>
      </c>
      <c r="K142" s="165">
        <v>30</v>
      </c>
      <c r="L142" s="165">
        <v>8</v>
      </c>
      <c r="M142" s="165">
        <v>16</v>
      </c>
      <c r="N142" s="165">
        <v>30</v>
      </c>
      <c r="O142" s="164">
        <v>28</v>
      </c>
    </row>
    <row r="143" spans="1:15" ht="20.25">
      <c r="A143" s="167"/>
      <c r="B143" s="168" t="s">
        <v>460</v>
      </c>
      <c r="C143" s="168">
        <f>H138</f>
        <v>456</v>
      </c>
      <c r="E143" s="164">
        <v>30</v>
      </c>
      <c r="F143" s="164">
        <v>30</v>
      </c>
      <c r="G143" s="165">
        <v>12</v>
      </c>
      <c r="H143" s="165">
        <v>16</v>
      </c>
      <c r="I143" s="165">
        <v>30</v>
      </c>
      <c r="J143" s="165">
        <v>12</v>
      </c>
      <c r="K143" s="165">
        <v>30</v>
      </c>
      <c r="L143" s="165">
        <v>16</v>
      </c>
      <c r="M143" s="165">
        <v>28</v>
      </c>
      <c r="N143" s="165">
        <v>30</v>
      </c>
      <c r="O143" s="164">
        <v>12</v>
      </c>
    </row>
    <row r="144" spans="1:15" ht="20.25">
      <c r="A144" s="167"/>
      <c r="B144" s="168" t="s">
        <v>461</v>
      </c>
      <c r="C144" s="168">
        <f>I138</f>
        <v>228</v>
      </c>
      <c r="E144" s="164">
        <v>12</v>
      </c>
      <c r="F144" s="164">
        <v>30</v>
      </c>
      <c r="G144" s="165">
        <v>28</v>
      </c>
      <c r="H144" s="165">
        <v>28</v>
      </c>
      <c r="I144" s="165">
        <v>30</v>
      </c>
      <c r="J144" s="165">
        <v>56</v>
      </c>
      <c r="K144" s="165">
        <v>12</v>
      </c>
      <c r="L144" s="165">
        <v>28</v>
      </c>
      <c r="M144" s="165">
        <v>28</v>
      </c>
      <c r="N144" s="165">
        <v>30</v>
      </c>
      <c r="O144" s="164">
        <v>16</v>
      </c>
    </row>
    <row r="145" spans="1:15" ht="20.25">
      <c r="A145" s="167"/>
      <c r="B145" s="168" t="s">
        <v>462</v>
      </c>
      <c r="C145" s="168">
        <f>J138</f>
        <v>244</v>
      </c>
      <c r="E145" s="164">
        <v>6</v>
      </c>
      <c r="F145" s="164">
        <v>20</v>
      </c>
      <c r="G145" s="165">
        <v>28</v>
      </c>
      <c r="H145" s="165">
        <v>28</v>
      </c>
      <c r="I145" s="165">
        <v>12</v>
      </c>
      <c r="J145" s="165">
        <v>30</v>
      </c>
      <c r="K145" s="165">
        <v>16</v>
      </c>
      <c r="L145" s="165">
        <v>4</v>
      </c>
      <c r="M145" s="165">
        <v>20</v>
      </c>
      <c r="N145" s="165">
        <v>4</v>
      </c>
      <c r="O145" s="164">
        <v>4</v>
      </c>
    </row>
    <row r="146" spans="1:15" ht="20.25">
      <c r="A146" s="167"/>
      <c r="B146" s="168" t="s">
        <v>463</v>
      </c>
      <c r="C146" s="168">
        <f>K138</f>
        <v>200</v>
      </c>
      <c r="E146" s="164">
        <v>6</v>
      </c>
      <c r="F146" s="164">
        <v>8</v>
      </c>
      <c r="G146" s="165">
        <v>12</v>
      </c>
      <c r="H146" s="165">
        <v>28</v>
      </c>
      <c r="I146" s="165">
        <v>20</v>
      </c>
      <c r="J146" s="165">
        <v>30</v>
      </c>
      <c r="K146" s="165">
        <v>20</v>
      </c>
      <c r="L146" s="165">
        <v>30</v>
      </c>
      <c r="M146" s="165">
        <v>2</v>
      </c>
      <c r="N146" s="165">
        <v>4</v>
      </c>
      <c r="O146" s="164">
        <v>16</v>
      </c>
    </row>
    <row r="147" spans="1:15" ht="20.25">
      <c r="A147" s="167"/>
      <c r="B147" s="168" t="s">
        <v>464</v>
      </c>
      <c r="C147" s="168">
        <f>L138</f>
        <v>262</v>
      </c>
      <c r="E147" s="164">
        <v>18</v>
      </c>
      <c r="F147" s="164">
        <v>2</v>
      </c>
      <c r="G147" s="165">
        <v>4</v>
      </c>
      <c r="H147" s="165">
        <v>16</v>
      </c>
      <c r="I147" s="165">
        <v>4</v>
      </c>
      <c r="J147" s="165">
        <v>4</v>
      </c>
      <c r="K147" s="165">
        <v>16</v>
      </c>
      <c r="L147" s="165">
        <v>16</v>
      </c>
      <c r="M147" s="165">
        <v>12</v>
      </c>
      <c r="N147" s="165">
        <v>5</v>
      </c>
      <c r="O147" s="164">
        <v>20</v>
      </c>
    </row>
    <row r="148" spans="1:15" ht="20.25">
      <c r="A148" s="167"/>
      <c r="B148" s="168" t="s">
        <v>465</v>
      </c>
      <c r="C148" s="168">
        <f>M138</f>
        <v>206</v>
      </c>
      <c r="E148" s="164">
        <v>4</v>
      </c>
      <c r="F148" s="164">
        <v>8</v>
      </c>
      <c r="G148" s="165">
        <v>8</v>
      </c>
      <c r="H148" s="165">
        <v>8</v>
      </c>
      <c r="I148" s="165">
        <v>12</v>
      </c>
      <c r="J148" s="165">
        <v>12</v>
      </c>
      <c r="K148" s="165">
        <v>16</v>
      </c>
      <c r="L148" s="165">
        <v>8</v>
      </c>
      <c r="M148" s="165">
        <v>8</v>
      </c>
      <c r="N148" s="165">
        <v>4</v>
      </c>
      <c r="O148" s="164"/>
    </row>
    <row r="149" spans="1:15" ht="20.25">
      <c r="A149" s="167"/>
      <c r="B149" s="168" t="s">
        <v>466</v>
      </c>
      <c r="C149" s="168">
        <f>N138</f>
        <v>232</v>
      </c>
      <c r="E149" s="164">
        <v>16</v>
      </c>
      <c r="F149" s="164">
        <v>4</v>
      </c>
      <c r="G149" s="165">
        <v>4</v>
      </c>
      <c r="H149" s="165">
        <v>20</v>
      </c>
      <c r="I149" s="165">
        <v>4</v>
      </c>
      <c r="J149" s="165">
        <v>4</v>
      </c>
      <c r="K149" s="165"/>
      <c r="L149" s="165">
        <v>8</v>
      </c>
      <c r="M149" s="165">
        <v>20</v>
      </c>
      <c r="N149" s="165">
        <v>20</v>
      </c>
      <c r="O149" s="164"/>
    </row>
    <row r="150" spans="1:15" ht="20.25">
      <c r="A150" s="167"/>
      <c r="B150" s="168" t="s">
        <v>27</v>
      </c>
      <c r="C150" s="168">
        <f>SUM(C142:C149)</f>
        <v>2012</v>
      </c>
      <c r="E150" s="164">
        <v>16</v>
      </c>
      <c r="F150" s="164">
        <v>4</v>
      </c>
      <c r="G150" s="165">
        <v>4</v>
      </c>
      <c r="H150" s="165">
        <v>20</v>
      </c>
      <c r="I150" s="165">
        <v>20</v>
      </c>
      <c r="J150" s="165">
        <v>4</v>
      </c>
      <c r="K150" s="165"/>
      <c r="L150" s="165">
        <v>8</v>
      </c>
      <c r="M150" s="165">
        <v>16</v>
      </c>
      <c r="N150" s="165">
        <v>24</v>
      </c>
      <c r="O150" s="164"/>
    </row>
    <row r="151" spans="1:15" ht="20.25">
      <c r="A151" s="158"/>
      <c r="B151" s="159"/>
      <c r="C151" s="159"/>
      <c r="E151" s="164"/>
      <c r="F151" s="164">
        <v>20</v>
      </c>
      <c r="G151" s="165">
        <v>8</v>
      </c>
      <c r="H151" s="165">
        <v>20</v>
      </c>
      <c r="I151" s="165">
        <v>20</v>
      </c>
      <c r="J151" s="165">
        <v>4</v>
      </c>
      <c r="K151" s="165"/>
      <c r="L151" s="165">
        <v>16</v>
      </c>
      <c r="M151" s="165"/>
      <c r="N151" s="165">
        <v>12</v>
      </c>
      <c r="O151" s="164"/>
    </row>
    <row r="152" spans="1:15" ht="20.25">
      <c r="A152" s="166" t="s">
        <v>467</v>
      </c>
      <c r="B152" s="166" t="s">
        <v>470</v>
      </c>
      <c r="C152" s="166">
        <f>O138</f>
        <v>140</v>
      </c>
      <c r="E152" s="164"/>
      <c r="F152" s="164">
        <v>20</v>
      </c>
      <c r="G152" s="165">
        <v>4</v>
      </c>
      <c r="H152" s="165">
        <v>8</v>
      </c>
      <c r="I152" s="165">
        <v>20</v>
      </c>
      <c r="J152" s="165">
        <v>4</v>
      </c>
      <c r="K152" s="165"/>
      <c r="L152" s="165">
        <v>16</v>
      </c>
      <c r="M152" s="165"/>
      <c r="N152" s="165">
        <v>5</v>
      </c>
      <c r="O152" s="164"/>
    </row>
    <row r="153" spans="1:15" ht="20.25">
      <c r="A153" s="158"/>
      <c r="B153" s="159"/>
      <c r="C153" s="159"/>
      <c r="E153" s="164"/>
      <c r="F153" s="164">
        <v>12</v>
      </c>
      <c r="G153" s="165">
        <v>12</v>
      </c>
      <c r="H153" s="165">
        <v>28</v>
      </c>
      <c r="I153" s="165">
        <v>20</v>
      </c>
      <c r="J153" s="165">
        <v>8</v>
      </c>
      <c r="K153" s="165"/>
      <c r="L153" s="165">
        <v>4</v>
      </c>
      <c r="M153" s="165"/>
      <c r="N153" s="165"/>
      <c r="O153" s="164"/>
    </row>
    <row r="154" spans="1:15" ht="20.25">
      <c r="A154" s="158"/>
      <c r="B154" s="159"/>
      <c r="C154" s="159"/>
      <c r="E154" s="164"/>
      <c r="F154" s="164">
        <v>16</v>
      </c>
      <c r="G154" s="165">
        <v>12</v>
      </c>
      <c r="H154" s="165">
        <v>12</v>
      </c>
      <c r="I154" s="165"/>
      <c r="J154" s="165">
        <v>8</v>
      </c>
      <c r="K154" s="165"/>
      <c r="L154" s="165">
        <v>8</v>
      </c>
      <c r="M154" s="165"/>
      <c r="N154" s="165"/>
      <c r="O154" s="164"/>
    </row>
    <row r="155" spans="1:15" ht="20.25">
      <c r="A155" s="158"/>
      <c r="B155" s="159"/>
      <c r="C155" s="159"/>
      <c r="E155" s="164"/>
      <c r="F155" s="164"/>
      <c r="G155" s="165"/>
      <c r="H155" s="165">
        <v>8</v>
      </c>
      <c r="I155" s="165"/>
      <c r="J155" s="165">
        <v>8</v>
      </c>
      <c r="K155" s="165"/>
      <c r="L155" s="165">
        <v>12</v>
      </c>
      <c r="M155" s="165"/>
      <c r="N155" s="165"/>
      <c r="O155" s="164"/>
    </row>
    <row r="156" spans="1:15" ht="20.25">
      <c r="A156" s="158"/>
      <c r="B156" s="159"/>
      <c r="C156" s="159"/>
      <c r="E156" s="164"/>
      <c r="F156" s="164"/>
      <c r="G156" s="165"/>
      <c r="H156" s="165">
        <v>8</v>
      </c>
      <c r="I156" s="165"/>
      <c r="J156" s="165"/>
      <c r="K156" s="165"/>
      <c r="L156" s="165"/>
      <c r="M156" s="165"/>
      <c r="N156" s="165"/>
      <c r="O156" s="164"/>
    </row>
    <row r="157" spans="1:15" ht="20.25">
      <c r="A157" s="158"/>
      <c r="B157" s="159"/>
      <c r="C157" s="159"/>
      <c r="E157" s="164"/>
      <c r="F157" s="164"/>
      <c r="G157" s="165"/>
      <c r="H157" s="165">
        <v>4</v>
      </c>
      <c r="I157" s="165"/>
      <c r="J157" s="165"/>
      <c r="K157" s="165"/>
      <c r="L157" s="165"/>
      <c r="M157" s="165"/>
      <c r="N157" s="165"/>
      <c r="O157" s="164"/>
    </row>
    <row r="158" spans="1:15" ht="20.25">
      <c r="A158" s="158"/>
      <c r="B158" s="159"/>
      <c r="C158" s="159"/>
      <c r="E158" s="164"/>
      <c r="F158" s="164"/>
      <c r="G158" s="165"/>
      <c r="H158" s="165">
        <v>4</v>
      </c>
      <c r="I158" s="165"/>
      <c r="J158" s="165"/>
      <c r="K158" s="165"/>
      <c r="L158" s="165"/>
      <c r="M158" s="165"/>
      <c r="N158" s="165"/>
      <c r="O158" s="164"/>
    </row>
    <row r="159" spans="1:15" ht="20.25">
      <c r="A159" s="158"/>
      <c r="B159" s="159"/>
      <c r="C159" s="159"/>
      <c r="E159" s="164"/>
      <c r="F159" s="164"/>
      <c r="G159" s="165"/>
      <c r="H159" s="165">
        <v>12</v>
      </c>
      <c r="I159" s="165"/>
      <c r="J159" s="165"/>
      <c r="K159" s="165"/>
      <c r="L159" s="165"/>
      <c r="M159" s="165"/>
      <c r="N159" s="165"/>
      <c r="O159" s="164"/>
    </row>
    <row r="160" spans="1:15" ht="20.25">
      <c r="A160" s="158"/>
      <c r="B160" s="159"/>
      <c r="C160" s="159"/>
      <c r="E160" s="164"/>
      <c r="F160" s="164"/>
      <c r="G160" s="165"/>
      <c r="H160" s="165">
        <v>4</v>
      </c>
      <c r="I160" s="165"/>
      <c r="J160" s="165"/>
      <c r="K160" s="165"/>
      <c r="L160" s="165"/>
      <c r="M160" s="165"/>
      <c r="N160" s="165"/>
      <c r="O160" s="164"/>
    </row>
    <row r="161" spans="1:15" ht="20.25">
      <c r="A161" s="158"/>
      <c r="B161" s="159"/>
      <c r="C161" s="159"/>
      <c r="E161" s="164"/>
      <c r="F161" s="164"/>
      <c r="G161" s="165"/>
      <c r="H161" s="165">
        <v>4</v>
      </c>
      <c r="I161" s="165"/>
      <c r="J161" s="165"/>
      <c r="K161" s="165"/>
      <c r="L161" s="165"/>
      <c r="M161" s="165"/>
      <c r="N161" s="165"/>
      <c r="O161" s="164"/>
    </row>
    <row r="162" spans="1:15" ht="20.25">
      <c r="A162" s="158"/>
      <c r="B162" s="159"/>
      <c r="C162" s="159"/>
      <c r="E162" s="164"/>
      <c r="F162" s="164"/>
      <c r="G162" s="165"/>
      <c r="H162" s="165">
        <v>4</v>
      </c>
      <c r="I162" s="165"/>
      <c r="J162" s="165"/>
      <c r="K162" s="165"/>
      <c r="L162" s="165"/>
      <c r="M162" s="165"/>
      <c r="N162" s="165"/>
      <c r="O162" s="164"/>
    </row>
    <row r="163" spans="1:15" ht="20.25">
      <c r="A163" s="158"/>
      <c r="B163" s="159"/>
      <c r="C163" s="159"/>
      <c r="E163" s="164"/>
      <c r="F163" s="164"/>
      <c r="G163" s="165"/>
      <c r="H163" s="165">
        <v>28</v>
      </c>
      <c r="I163" s="165"/>
      <c r="J163" s="165"/>
      <c r="K163" s="165"/>
      <c r="L163" s="165"/>
      <c r="M163" s="165"/>
      <c r="N163" s="165"/>
      <c r="O163" s="164"/>
    </row>
    <row r="164" spans="1:15" ht="20.25">
      <c r="A164" s="158"/>
      <c r="B164" s="159"/>
      <c r="C164" s="159"/>
      <c r="E164" s="164"/>
      <c r="F164" s="164"/>
      <c r="G164" s="165"/>
      <c r="H164" s="165">
        <v>4</v>
      </c>
      <c r="I164" s="165"/>
      <c r="J164" s="165"/>
      <c r="K164" s="165"/>
      <c r="L164" s="165"/>
      <c r="M164" s="165"/>
      <c r="N164" s="165"/>
      <c r="O164" s="164"/>
    </row>
    <row r="165" spans="1:15" ht="20.25">
      <c r="A165" s="158"/>
      <c r="B165" s="159"/>
      <c r="C165" s="159"/>
      <c r="E165" s="164"/>
      <c r="F165" s="164"/>
      <c r="G165" s="165"/>
      <c r="H165" s="165">
        <v>12</v>
      </c>
      <c r="I165" s="165"/>
      <c r="J165" s="165"/>
      <c r="K165" s="165"/>
      <c r="L165" s="165"/>
      <c r="M165" s="165"/>
      <c r="N165" s="165"/>
      <c r="O165" s="164"/>
    </row>
    <row r="166" spans="1:15" ht="20.25">
      <c r="A166" s="158"/>
      <c r="B166" s="159"/>
      <c r="C166" s="159"/>
      <c r="E166" s="164"/>
      <c r="F166" s="164"/>
      <c r="G166" s="165"/>
      <c r="H166" s="165">
        <v>28</v>
      </c>
      <c r="I166" s="165"/>
      <c r="J166" s="165"/>
      <c r="K166" s="165"/>
      <c r="L166" s="165"/>
      <c r="M166" s="165"/>
      <c r="N166" s="165"/>
      <c r="O166" s="164"/>
    </row>
    <row r="167" spans="1:15" ht="20.25">
      <c r="A167" s="158"/>
      <c r="B167" s="159"/>
      <c r="C167" s="159"/>
      <c r="E167" s="164"/>
      <c r="F167" s="164"/>
      <c r="G167" s="165"/>
      <c r="H167" s="165">
        <v>16</v>
      </c>
      <c r="I167" s="165"/>
      <c r="J167" s="165"/>
      <c r="K167" s="165"/>
      <c r="L167" s="165"/>
      <c r="M167" s="165"/>
      <c r="N167" s="165"/>
      <c r="O167" s="164"/>
    </row>
    <row r="168" spans="1:15" ht="20.25">
      <c r="A168" s="158"/>
      <c r="B168" s="159"/>
      <c r="C168" s="159"/>
      <c r="E168" s="164"/>
      <c r="F168" s="164"/>
      <c r="G168" s="165"/>
      <c r="H168" s="165"/>
      <c r="I168" s="165"/>
      <c r="J168" s="165"/>
      <c r="K168" s="165"/>
      <c r="L168" s="165"/>
      <c r="M168" s="165"/>
      <c r="N168" s="165"/>
      <c r="O168" s="164"/>
    </row>
    <row r="169" spans="1:15" ht="20.25">
      <c r="A169" s="158"/>
      <c r="B169" s="159"/>
      <c r="C169" s="159"/>
      <c r="E169" s="164"/>
      <c r="F169" s="164"/>
      <c r="G169" s="165"/>
      <c r="H169" s="165"/>
      <c r="I169" s="165"/>
      <c r="J169" s="165"/>
      <c r="K169" s="165"/>
      <c r="L169" s="165"/>
      <c r="M169" s="165"/>
      <c r="N169" s="165"/>
      <c r="O169" s="164"/>
    </row>
    <row r="170" spans="1:15" ht="20.25">
      <c r="A170" s="158"/>
      <c r="B170" s="159"/>
      <c r="C170" s="159"/>
      <c r="E170" s="164"/>
      <c r="F170" s="164"/>
      <c r="G170" s="165"/>
      <c r="H170" s="165"/>
      <c r="I170" s="165"/>
      <c r="J170" s="165"/>
      <c r="K170" s="165"/>
      <c r="L170" s="165"/>
      <c r="M170" s="165"/>
      <c r="N170" s="165"/>
      <c r="O170" s="164"/>
    </row>
    <row r="171" spans="1:15" ht="20.25">
      <c r="A171" s="158"/>
      <c r="B171" s="159"/>
      <c r="C171" s="159"/>
      <c r="E171" s="164"/>
      <c r="F171" s="164"/>
      <c r="G171" s="165"/>
      <c r="H171" s="165"/>
      <c r="I171" s="165"/>
      <c r="J171" s="165"/>
      <c r="K171" s="165"/>
      <c r="L171" s="165"/>
      <c r="M171" s="165"/>
      <c r="N171" s="165"/>
      <c r="O171" s="164"/>
    </row>
    <row r="172" spans="1:15" ht="20.25">
      <c r="A172" s="158"/>
      <c r="B172" s="159"/>
      <c r="C172" s="159"/>
      <c r="E172" s="164"/>
      <c r="F172" s="164"/>
      <c r="G172" s="165"/>
      <c r="H172" s="165"/>
      <c r="I172" s="165"/>
      <c r="J172" s="165"/>
      <c r="K172" s="165"/>
      <c r="L172" s="165"/>
      <c r="M172" s="165"/>
      <c r="N172" s="165"/>
      <c r="O172" s="164"/>
    </row>
    <row r="173" spans="1:15" ht="20.25">
      <c r="A173" s="158"/>
      <c r="B173" s="159"/>
      <c r="C173" s="159"/>
      <c r="E173" s="164"/>
      <c r="F173" s="164"/>
      <c r="G173" s="165"/>
      <c r="H173" s="165"/>
      <c r="I173" s="165"/>
      <c r="J173" s="165"/>
      <c r="K173" s="165"/>
      <c r="L173" s="165"/>
      <c r="M173" s="165"/>
      <c r="N173" s="165"/>
      <c r="O173" s="164"/>
    </row>
    <row r="174" spans="1:15" ht="20.25">
      <c r="A174" s="158"/>
      <c r="B174" s="159"/>
      <c r="C174" s="159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</row>
    <row r="175" spans="1:15" ht="20.25">
      <c r="A175" s="158"/>
      <c r="B175" s="159"/>
      <c r="C175" s="159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</row>
    <row r="176" spans="1:15" ht="20.25">
      <c r="A176" s="292" t="s">
        <v>471</v>
      </c>
      <c r="B176" s="292"/>
      <c r="C176" s="292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</row>
    <row r="177" spans="1:15" ht="20.25">
      <c r="A177" s="293" t="s">
        <v>476</v>
      </c>
      <c r="B177" s="292"/>
      <c r="C177" s="292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</row>
    <row r="178" spans="1:15" ht="20.25">
      <c r="A178" s="158"/>
      <c r="B178" s="159"/>
      <c r="C178" s="159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</row>
    <row r="179" spans="1:15" ht="20.25">
      <c r="A179" s="162" t="s">
        <v>455</v>
      </c>
      <c r="B179" s="163" t="s">
        <v>456</v>
      </c>
      <c r="C179" s="163" t="s">
        <v>27</v>
      </c>
      <c r="E179" s="164" t="s">
        <v>457</v>
      </c>
      <c r="F179" s="164" t="s">
        <v>458</v>
      </c>
      <c r="G179" s="165" t="s">
        <v>459</v>
      </c>
      <c r="H179" s="165" t="s">
        <v>460</v>
      </c>
      <c r="I179" s="165" t="s">
        <v>461</v>
      </c>
      <c r="J179" s="165" t="s">
        <v>462</v>
      </c>
      <c r="K179" s="165" t="s">
        <v>463</v>
      </c>
      <c r="L179" s="165" t="s">
        <v>464</v>
      </c>
      <c r="M179" s="165" t="s">
        <v>465</v>
      </c>
      <c r="N179" s="165" t="s">
        <v>466</v>
      </c>
      <c r="O179" s="164" t="s">
        <v>467</v>
      </c>
    </row>
    <row r="180" spans="1:15" ht="20.25">
      <c r="A180" s="169" t="s">
        <v>468</v>
      </c>
      <c r="B180" s="166" t="str">
        <f>E179</f>
        <v>Pabellon 1</v>
      </c>
      <c r="C180" s="166">
        <f>E180</f>
        <v>178</v>
      </c>
      <c r="E180" s="164">
        <f>SUM(E181:E213)</f>
        <v>178</v>
      </c>
      <c r="F180" s="164">
        <f aca="true" t="shared" si="2" ref="F180:O180">SUM(F181:F213)</f>
        <v>207</v>
      </c>
      <c r="G180" s="165">
        <f t="shared" si="2"/>
        <v>184</v>
      </c>
      <c r="H180" s="165">
        <f t="shared" si="2"/>
        <v>456</v>
      </c>
      <c r="I180" s="165">
        <f t="shared" si="2"/>
        <v>222</v>
      </c>
      <c r="J180" s="165">
        <f t="shared" si="2"/>
        <v>266</v>
      </c>
      <c r="K180" s="165">
        <f t="shared" si="2"/>
        <v>190</v>
      </c>
      <c r="L180" s="165">
        <f t="shared" si="2"/>
        <v>252</v>
      </c>
      <c r="M180" s="165">
        <f t="shared" si="2"/>
        <v>225</v>
      </c>
      <c r="N180" s="165">
        <f t="shared" si="2"/>
        <v>264</v>
      </c>
      <c r="O180" s="164">
        <f t="shared" si="2"/>
        <v>180</v>
      </c>
    </row>
    <row r="181" spans="1:15" ht="20.25">
      <c r="A181" s="170"/>
      <c r="B181" s="166" t="str">
        <f>F179</f>
        <v>Pabellon 20</v>
      </c>
      <c r="C181" s="166">
        <f>F180</f>
        <v>207</v>
      </c>
      <c r="E181" s="164">
        <v>16</v>
      </c>
      <c r="F181" s="164">
        <v>24</v>
      </c>
      <c r="G181" s="165">
        <v>12</v>
      </c>
      <c r="H181" s="165">
        <v>24</v>
      </c>
      <c r="I181" s="165">
        <v>8</v>
      </c>
      <c r="J181" s="165">
        <v>4</v>
      </c>
      <c r="K181" s="165">
        <v>20</v>
      </c>
      <c r="L181" s="165">
        <v>8</v>
      </c>
      <c r="M181" s="165">
        <v>24</v>
      </c>
      <c r="N181" s="165">
        <v>28</v>
      </c>
      <c r="O181" s="164">
        <v>4</v>
      </c>
    </row>
    <row r="182" spans="1:15" ht="20.25">
      <c r="A182" s="164" t="s">
        <v>27</v>
      </c>
      <c r="B182" s="166"/>
      <c r="C182" s="166">
        <f>SUM(C180:C181)</f>
        <v>385</v>
      </c>
      <c r="E182" s="164">
        <v>16</v>
      </c>
      <c r="F182" s="164">
        <v>4</v>
      </c>
      <c r="G182" s="165">
        <v>12</v>
      </c>
      <c r="H182" s="165">
        <v>24</v>
      </c>
      <c r="I182" s="165">
        <v>12</v>
      </c>
      <c r="J182" s="165">
        <v>12</v>
      </c>
      <c r="K182" s="165">
        <v>8</v>
      </c>
      <c r="L182" s="165">
        <v>16</v>
      </c>
      <c r="M182" s="165">
        <v>20</v>
      </c>
      <c r="N182" s="165">
        <v>28</v>
      </c>
      <c r="O182" s="164">
        <v>16</v>
      </c>
    </row>
    <row r="183" spans="1:15" ht="20.25">
      <c r="A183" s="158"/>
      <c r="B183" s="159"/>
      <c r="C183" s="159"/>
      <c r="E183" s="164">
        <v>16</v>
      </c>
      <c r="F183" s="164">
        <v>4</v>
      </c>
      <c r="G183" s="165">
        <v>12</v>
      </c>
      <c r="H183" s="165">
        <v>20</v>
      </c>
      <c r="I183" s="165">
        <v>4</v>
      </c>
      <c r="J183" s="165">
        <v>24</v>
      </c>
      <c r="K183" s="165">
        <v>30</v>
      </c>
      <c r="L183" s="165">
        <v>56</v>
      </c>
      <c r="M183" s="165">
        <v>12</v>
      </c>
      <c r="N183" s="165">
        <v>28</v>
      </c>
      <c r="O183" s="164">
        <v>76</v>
      </c>
    </row>
    <row r="184" spans="1:15" ht="60.75">
      <c r="A184" s="167" t="s">
        <v>469</v>
      </c>
      <c r="B184" s="168" t="s">
        <v>459</v>
      </c>
      <c r="C184" s="168">
        <f>G180</f>
        <v>184</v>
      </c>
      <c r="E184" s="164">
        <v>30</v>
      </c>
      <c r="F184" s="164">
        <v>4</v>
      </c>
      <c r="G184" s="165">
        <v>12</v>
      </c>
      <c r="H184" s="165">
        <v>20</v>
      </c>
      <c r="I184" s="165">
        <v>12</v>
      </c>
      <c r="J184" s="165">
        <v>20</v>
      </c>
      <c r="K184" s="165">
        <v>8</v>
      </c>
      <c r="L184" s="165">
        <v>8</v>
      </c>
      <c r="M184" s="165">
        <v>20</v>
      </c>
      <c r="N184" s="165">
        <v>28</v>
      </c>
      <c r="O184" s="164">
        <v>4</v>
      </c>
    </row>
    <row r="185" spans="1:15" ht="20.25">
      <c r="A185" s="167"/>
      <c r="B185" s="168" t="s">
        <v>460</v>
      </c>
      <c r="C185" s="168">
        <f>H180</f>
        <v>456</v>
      </c>
      <c r="E185" s="164">
        <v>30</v>
      </c>
      <c r="F185" s="164">
        <v>31</v>
      </c>
      <c r="G185" s="165">
        <v>12</v>
      </c>
      <c r="H185" s="165">
        <v>16</v>
      </c>
      <c r="I185" s="165">
        <v>8</v>
      </c>
      <c r="J185" s="165">
        <v>12</v>
      </c>
      <c r="K185" s="165">
        <v>30</v>
      </c>
      <c r="L185" s="165">
        <v>16</v>
      </c>
      <c r="M185" s="251">
        <v>12</v>
      </c>
      <c r="N185" s="165">
        <v>28</v>
      </c>
      <c r="O185" s="164">
        <v>16</v>
      </c>
    </row>
    <row r="186" spans="1:15" ht="20.25">
      <c r="A186" s="167"/>
      <c r="B186" s="168" t="s">
        <v>461</v>
      </c>
      <c r="C186" s="168">
        <f>I180</f>
        <v>222</v>
      </c>
      <c r="E186" s="164">
        <v>10</v>
      </c>
      <c r="F186" s="164">
        <v>31</v>
      </c>
      <c r="G186" s="165">
        <v>28</v>
      </c>
      <c r="H186" s="165">
        <v>28</v>
      </c>
      <c r="I186" s="165">
        <v>31</v>
      </c>
      <c r="J186" s="165">
        <v>56</v>
      </c>
      <c r="K186" s="165">
        <v>30</v>
      </c>
      <c r="L186" s="165">
        <v>28</v>
      </c>
      <c r="M186" s="165">
        <v>28</v>
      </c>
      <c r="N186" s="165">
        <v>28</v>
      </c>
      <c r="O186" s="164">
        <v>4</v>
      </c>
    </row>
    <row r="187" spans="1:15" ht="20.25">
      <c r="A187" s="167"/>
      <c r="B187" s="168" t="s">
        <v>462</v>
      </c>
      <c r="C187" s="168">
        <f>J180</f>
        <v>266</v>
      </c>
      <c r="E187" s="164">
        <v>6</v>
      </c>
      <c r="F187" s="164">
        <v>20</v>
      </c>
      <c r="G187" s="165">
        <v>28</v>
      </c>
      <c r="H187" s="165">
        <v>28</v>
      </c>
      <c r="I187" s="165">
        <v>31</v>
      </c>
      <c r="J187" s="165">
        <v>31</v>
      </c>
      <c r="K187" s="165">
        <v>16</v>
      </c>
      <c r="L187" s="165">
        <v>4</v>
      </c>
      <c r="M187" s="165">
        <v>28</v>
      </c>
      <c r="N187" s="165">
        <v>4</v>
      </c>
      <c r="O187" s="164">
        <v>16</v>
      </c>
    </row>
    <row r="188" spans="1:15" ht="20.25">
      <c r="A188" s="167"/>
      <c r="B188" s="168" t="s">
        <v>463</v>
      </c>
      <c r="C188" s="168">
        <f>K180</f>
        <v>190</v>
      </c>
      <c r="E188" s="164">
        <v>6</v>
      </c>
      <c r="F188" s="164">
        <v>4</v>
      </c>
      <c r="G188" s="165">
        <v>12</v>
      </c>
      <c r="H188" s="165">
        <v>28</v>
      </c>
      <c r="I188" s="165">
        <v>12</v>
      </c>
      <c r="J188" s="165">
        <v>31</v>
      </c>
      <c r="K188" s="165">
        <v>12</v>
      </c>
      <c r="L188" s="165">
        <v>20</v>
      </c>
      <c r="M188" s="165">
        <v>12</v>
      </c>
      <c r="N188" s="165">
        <v>20</v>
      </c>
      <c r="O188" s="164">
        <v>4</v>
      </c>
    </row>
    <row r="189" spans="1:15" ht="20.25">
      <c r="A189" s="167"/>
      <c r="B189" s="168" t="s">
        <v>464</v>
      </c>
      <c r="C189" s="168">
        <f>L180</f>
        <v>252</v>
      </c>
      <c r="E189" s="164">
        <v>24</v>
      </c>
      <c r="F189" s="164">
        <v>4</v>
      </c>
      <c r="G189" s="165">
        <v>4</v>
      </c>
      <c r="H189" s="165">
        <v>16</v>
      </c>
      <c r="I189" s="165">
        <v>20</v>
      </c>
      <c r="J189" s="165">
        <v>4</v>
      </c>
      <c r="K189" s="165">
        <v>12</v>
      </c>
      <c r="L189" s="165">
        <v>16</v>
      </c>
      <c r="M189" s="165">
        <v>8</v>
      </c>
      <c r="N189" s="165">
        <v>4</v>
      </c>
      <c r="O189" s="164">
        <v>16</v>
      </c>
    </row>
    <row r="190" spans="1:15" ht="20.25">
      <c r="A190" s="167"/>
      <c r="B190" s="168" t="s">
        <v>465</v>
      </c>
      <c r="C190" s="168">
        <f>M180</f>
        <v>225</v>
      </c>
      <c r="E190" s="164">
        <v>4</v>
      </c>
      <c r="F190" s="164">
        <v>4</v>
      </c>
      <c r="G190" s="165">
        <v>8</v>
      </c>
      <c r="H190" s="165">
        <v>8</v>
      </c>
      <c r="I190" s="165">
        <v>4</v>
      </c>
      <c r="J190" s="165">
        <v>12</v>
      </c>
      <c r="K190" s="165">
        <v>8</v>
      </c>
      <c r="L190" s="165">
        <v>8</v>
      </c>
      <c r="M190" s="165">
        <v>12</v>
      </c>
      <c r="N190" s="165">
        <v>4</v>
      </c>
      <c r="O190" s="164">
        <v>8</v>
      </c>
    </row>
    <row r="191" spans="1:15" ht="20.25">
      <c r="A191" s="167"/>
      <c r="B191" s="168" t="s">
        <v>466</v>
      </c>
      <c r="C191" s="168">
        <f>N180</f>
        <v>264</v>
      </c>
      <c r="E191" s="164">
        <v>4</v>
      </c>
      <c r="F191" s="164">
        <v>8</v>
      </c>
      <c r="G191" s="165">
        <v>4</v>
      </c>
      <c r="H191" s="165">
        <v>20</v>
      </c>
      <c r="I191" s="165">
        <v>4</v>
      </c>
      <c r="J191" s="165">
        <v>4</v>
      </c>
      <c r="K191" s="165">
        <v>16</v>
      </c>
      <c r="L191" s="165">
        <v>8</v>
      </c>
      <c r="M191" s="165">
        <v>8</v>
      </c>
      <c r="N191" s="165">
        <v>20</v>
      </c>
      <c r="O191" s="164">
        <v>16</v>
      </c>
    </row>
    <row r="192" spans="1:15" ht="20.25">
      <c r="A192" s="167"/>
      <c r="B192" s="168" t="s">
        <v>27</v>
      </c>
      <c r="C192" s="168">
        <f>SUM(C184:C191)</f>
        <v>2059</v>
      </c>
      <c r="E192" s="164">
        <v>16</v>
      </c>
      <c r="F192" s="164">
        <v>4</v>
      </c>
      <c r="G192" s="165">
        <v>4</v>
      </c>
      <c r="H192" s="165">
        <v>20</v>
      </c>
      <c r="I192" s="165">
        <v>12</v>
      </c>
      <c r="J192" s="165">
        <v>4</v>
      </c>
      <c r="K192" s="165"/>
      <c r="L192" s="165">
        <v>8</v>
      </c>
      <c r="M192" s="165">
        <v>1</v>
      </c>
      <c r="N192" s="165">
        <v>24</v>
      </c>
      <c r="O192" s="164"/>
    </row>
    <row r="193" spans="1:15" ht="20.25">
      <c r="A193" s="158"/>
      <c r="B193" s="159"/>
      <c r="C193" s="159"/>
      <c r="E193" s="164"/>
      <c r="F193" s="164">
        <v>1</v>
      </c>
      <c r="G193" s="165">
        <v>8</v>
      </c>
      <c r="H193" s="165">
        <v>20</v>
      </c>
      <c r="I193" s="165">
        <v>4</v>
      </c>
      <c r="J193" s="165">
        <v>4</v>
      </c>
      <c r="K193" s="165"/>
      <c r="L193" s="165">
        <v>16</v>
      </c>
      <c r="M193" s="165">
        <v>20</v>
      </c>
      <c r="N193" s="165">
        <v>8</v>
      </c>
      <c r="O193" s="164"/>
    </row>
    <row r="194" spans="1:15" ht="20.25">
      <c r="A194" s="166" t="s">
        <v>467</v>
      </c>
      <c r="B194" s="166" t="s">
        <v>470</v>
      </c>
      <c r="C194" s="166">
        <f>O180</f>
        <v>180</v>
      </c>
      <c r="E194" s="164"/>
      <c r="F194" s="164">
        <v>20</v>
      </c>
      <c r="G194" s="165">
        <v>4</v>
      </c>
      <c r="H194" s="165">
        <v>8</v>
      </c>
      <c r="I194" s="165">
        <v>20</v>
      </c>
      <c r="J194" s="165">
        <v>4</v>
      </c>
      <c r="K194" s="165"/>
      <c r="L194" s="165">
        <v>16</v>
      </c>
      <c r="M194" s="165">
        <v>20</v>
      </c>
      <c r="N194" s="165">
        <v>4</v>
      </c>
      <c r="O194" s="164"/>
    </row>
    <row r="195" spans="1:15" ht="20.25">
      <c r="A195" s="158"/>
      <c r="B195" s="159"/>
      <c r="C195" s="159"/>
      <c r="E195" s="164"/>
      <c r="F195" s="164">
        <v>20</v>
      </c>
      <c r="G195" s="165">
        <v>12</v>
      </c>
      <c r="H195" s="165">
        <v>28</v>
      </c>
      <c r="I195" s="165">
        <v>20</v>
      </c>
      <c r="J195" s="165">
        <v>12</v>
      </c>
      <c r="K195" s="165"/>
      <c r="L195" s="165">
        <v>4</v>
      </c>
      <c r="M195" s="165"/>
      <c r="N195" s="165">
        <v>4</v>
      </c>
      <c r="O195" s="164"/>
    </row>
    <row r="196" spans="1:15" ht="20.25">
      <c r="A196" s="158"/>
      <c r="B196" s="159"/>
      <c r="C196" s="159"/>
      <c r="E196" s="164"/>
      <c r="F196" s="164">
        <v>8</v>
      </c>
      <c r="G196" s="165">
        <v>12</v>
      </c>
      <c r="H196" s="165">
        <v>12</v>
      </c>
      <c r="I196" s="165">
        <v>20</v>
      </c>
      <c r="J196" s="165">
        <v>4</v>
      </c>
      <c r="K196" s="165"/>
      <c r="L196" s="165">
        <v>8</v>
      </c>
      <c r="M196" s="165"/>
      <c r="N196" s="165">
        <v>4</v>
      </c>
      <c r="O196" s="164"/>
    </row>
    <row r="197" spans="1:15" ht="20.25">
      <c r="A197" s="158"/>
      <c r="B197" s="159"/>
      <c r="C197" s="159"/>
      <c r="E197" s="164"/>
      <c r="F197" s="164">
        <v>16</v>
      </c>
      <c r="G197" s="165"/>
      <c r="H197" s="165">
        <v>8</v>
      </c>
      <c r="I197" s="165"/>
      <c r="J197" s="165">
        <v>8</v>
      </c>
      <c r="K197" s="165"/>
      <c r="L197" s="165">
        <v>12</v>
      </c>
      <c r="M197" s="165"/>
      <c r="N197" s="165"/>
      <c r="O197" s="164"/>
    </row>
    <row r="198" spans="1:15" ht="20.25">
      <c r="A198" s="158"/>
      <c r="B198" s="159"/>
      <c r="C198" s="159"/>
      <c r="E198" s="164"/>
      <c r="F198" s="164"/>
      <c r="G198" s="165"/>
      <c r="H198" s="165">
        <v>8</v>
      </c>
      <c r="I198" s="165"/>
      <c r="J198" s="165">
        <v>8</v>
      </c>
      <c r="K198" s="165"/>
      <c r="L198" s="165"/>
      <c r="M198" s="165"/>
      <c r="N198" s="165"/>
      <c r="O198" s="164"/>
    </row>
    <row r="199" spans="1:15" ht="20.25">
      <c r="A199" s="158"/>
      <c r="B199" s="159"/>
      <c r="C199" s="159"/>
      <c r="E199" s="164"/>
      <c r="F199" s="164"/>
      <c r="G199" s="165"/>
      <c r="H199" s="165">
        <v>4</v>
      </c>
      <c r="I199" s="165"/>
      <c r="J199" s="165">
        <v>8</v>
      </c>
      <c r="K199" s="165"/>
      <c r="L199" s="165"/>
      <c r="M199" s="165"/>
      <c r="N199" s="165"/>
      <c r="O199" s="164"/>
    </row>
    <row r="200" spans="1:15" ht="20.25">
      <c r="A200" s="158"/>
      <c r="B200" s="159"/>
      <c r="C200" s="159"/>
      <c r="E200" s="164"/>
      <c r="F200" s="164"/>
      <c r="G200" s="165"/>
      <c r="H200" s="165">
        <v>4</v>
      </c>
      <c r="I200" s="165"/>
      <c r="J200" s="165">
        <v>4</v>
      </c>
      <c r="K200" s="165"/>
      <c r="L200" s="165"/>
      <c r="M200" s="165"/>
      <c r="N200" s="165"/>
      <c r="O200" s="164"/>
    </row>
    <row r="201" spans="1:15" ht="20.25">
      <c r="A201" s="158"/>
      <c r="B201" s="159"/>
      <c r="C201" s="159"/>
      <c r="E201" s="164"/>
      <c r="F201" s="164"/>
      <c r="G201" s="165"/>
      <c r="H201" s="165">
        <v>12</v>
      </c>
      <c r="I201" s="165"/>
      <c r="J201" s="165"/>
      <c r="K201" s="165"/>
      <c r="L201" s="165"/>
      <c r="M201" s="165"/>
      <c r="N201" s="165"/>
      <c r="O201" s="164"/>
    </row>
    <row r="202" spans="1:15" ht="20.25">
      <c r="A202" s="158"/>
      <c r="B202" s="159"/>
      <c r="C202" s="159"/>
      <c r="E202" s="164"/>
      <c r="F202" s="164"/>
      <c r="G202" s="165"/>
      <c r="H202" s="165">
        <v>4</v>
      </c>
      <c r="I202" s="165"/>
      <c r="J202" s="165"/>
      <c r="K202" s="165"/>
      <c r="L202" s="165"/>
      <c r="M202" s="165"/>
      <c r="N202" s="165"/>
      <c r="O202" s="164"/>
    </row>
    <row r="203" spans="1:15" ht="20.25">
      <c r="A203" s="158"/>
      <c r="B203" s="159"/>
      <c r="C203" s="159"/>
      <c r="E203" s="164"/>
      <c r="F203" s="164"/>
      <c r="G203" s="165"/>
      <c r="H203" s="165">
        <v>4</v>
      </c>
      <c r="I203" s="165"/>
      <c r="J203" s="165"/>
      <c r="K203" s="165"/>
      <c r="L203" s="165"/>
      <c r="M203" s="165"/>
      <c r="N203" s="165"/>
      <c r="O203" s="164"/>
    </row>
    <row r="204" spans="1:15" ht="20.25">
      <c r="A204" s="158"/>
      <c r="B204" s="159"/>
      <c r="C204" s="159"/>
      <c r="E204" s="164"/>
      <c r="F204" s="164"/>
      <c r="G204" s="165"/>
      <c r="H204" s="165">
        <v>4</v>
      </c>
      <c r="I204" s="165"/>
      <c r="J204" s="165"/>
      <c r="K204" s="165"/>
      <c r="L204" s="165"/>
      <c r="M204" s="165"/>
      <c r="N204" s="165"/>
      <c r="O204" s="164"/>
    </row>
    <row r="205" spans="1:15" ht="20.25">
      <c r="A205" s="158"/>
      <c r="B205" s="159"/>
      <c r="C205" s="159"/>
      <c r="E205" s="164"/>
      <c r="F205" s="164"/>
      <c r="G205" s="165"/>
      <c r="H205" s="165">
        <v>28</v>
      </c>
      <c r="I205" s="165"/>
      <c r="J205" s="165"/>
      <c r="K205" s="165"/>
      <c r="L205" s="165"/>
      <c r="M205" s="165"/>
      <c r="N205" s="165"/>
      <c r="O205" s="164"/>
    </row>
    <row r="206" spans="1:15" ht="20.25">
      <c r="A206" s="158"/>
      <c r="B206" s="159"/>
      <c r="C206" s="159"/>
      <c r="E206" s="164"/>
      <c r="F206" s="164"/>
      <c r="G206" s="165"/>
      <c r="H206" s="165">
        <v>4</v>
      </c>
      <c r="I206" s="165"/>
      <c r="J206" s="165"/>
      <c r="K206" s="165"/>
      <c r="L206" s="165"/>
      <c r="M206" s="165"/>
      <c r="N206" s="165"/>
      <c r="O206" s="164"/>
    </row>
    <row r="207" spans="1:15" ht="20.25">
      <c r="A207" s="158"/>
      <c r="B207" s="159"/>
      <c r="C207" s="159"/>
      <c r="E207" s="164"/>
      <c r="F207" s="164"/>
      <c r="G207" s="165"/>
      <c r="H207" s="165">
        <v>12</v>
      </c>
      <c r="I207" s="165"/>
      <c r="J207" s="165"/>
      <c r="K207" s="165"/>
      <c r="L207" s="165"/>
      <c r="M207" s="165"/>
      <c r="N207" s="165"/>
      <c r="O207" s="164"/>
    </row>
    <row r="208" spans="1:15" ht="20.25">
      <c r="A208" s="158"/>
      <c r="B208" s="159"/>
      <c r="C208" s="159"/>
      <c r="E208" s="164"/>
      <c r="F208" s="164"/>
      <c r="G208" s="165"/>
      <c r="H208" s="165">
        <v>28</v>
      </c>
      <c r="I208" s="165"/>
      <c r="J208" s="165"/>
      <c r="K208" s="165"/>
      <c r="L208" s="165"/>
      <c r="M208" s="165"/>
      <c r="N208" s="165"/>
      <c r="O208" s="164"/>
    </row>
    <row r="209" spans="1:15" ht="20.25">
      <c r="A209" s="158"/>
      <c r="B209" s="159"/>
      <c r="C209" s="159"/>
      <c r="E209" s="164"/>
      <c r="F209" s="164"/>
      <c r="G209" s="165"/>
      <c r="H209" s="165">
        <v>16</v>
      </c>
      <c r="I209" s="165"/>
      <c r="J209" s="165"/>
      <c r="K209" s="165"/>
      <c r="L209" s="165"/>
      <c r="M209" s="165"/>
      <c r="N209" s="165"/>
      <c r="O209" s="164"/>
    </row>
    <row r="210" spans="1:15" ht="20.25">
      <c r="A210" s="158"/>
      <c r="B210" s="159"/>
      <c r="C210" s="159"/>
      <c r="E210" s="164"/>
      <c r="F210" s="164"/>
      <c r="G210" s="165"/>
      <c r="H210" s="165"/>
      <c r="I210" s="165"/>
      <c r="J210" s="165"/>
      <c r="K210" s="165"/>
      <c r="L210" s="165"/>
      <c r="M210" s="165"/>
      <c r="N210" s="165"/>
      <c r="O210" s="164"/>
    </row>
    <row r="211" spans="1:15" ht="20.25">
      <c r="A211" s="158"/>
      <c r="B211" s="159"/>
      <c r="C211" s="159"/>
      <c r="E211" s="164"/>
      <c r="F211" s="164"/>
      <c r="G211" s="165"/>
      <c r="H211" s="165"/>
      <c r="I211" s="165"/>
      <c r="J211" s="165"/>
      <c r="K211" s="165"/>
      <c r="L211" s="165"/>
      <c r="M211" s="165"/>
      <c r="N211" s="165"/>
      <c r="O211" s="164"/>
    </row>
    <row r="212" spans="1:15" ht="20.25">
      <c r="A212" s="158"/>
      <c r="B212" s="159"/>
      <c r="C212" s="159"/>
      <c r="E212" s="164"/>
      <c r="F212" s="164"/>
      <c r="G212" s="165"/>
      <c r="H212" s="165"/>
      <c r="I212" s="165"/>
      <c r="J212" s="165"/>
      <c r="K212" s="165"/>
      <c r="L212" s="165"/>
      <c r="M212" s="165"/>
      <c r="N212" s="165"/>
      <c r="O212" s="164"/>
    </row>
    <row r="213" spans="1:15" ht="20.25">
      <c r="A213" s="158"/>
      <c r="B213" s="159"/>
      <c r="C213" s="159"/>
      <c r="E213" s="164"/>
      <c r="F213" s="164"/>
      <c r="G213" s="165"/>
      <c r="H213" s="165"/>
      <c r="I213" s="165"/>
      <c r="J213" s="165"/>
      <c r="K213" s="165"/>
      <c r="L213" s="165"/>
      <c r="M213" s="165"/>
      <c r="N213" s="165"/>
      <c r="O213" s="164"/>
    </row>
    <row r="214" spans="1:15" ht="20.25">
      <c r="A214" s="158"/>
      <c r="B214" s="159"/>
      <c r="C214" s="159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</row>
    <row r="215" spans="1:15" ht="20.25">
      <c r="A215" s="158"/>
      <c r="B215" s="159"/>
      <c r="C215" s="159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</row>
    <row r="216" spans="1:15" ht="20.25">
      <c r="A216" s="158"/>
      <c r="B216" s="159"/>
      <c r="C216" s="159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</row>
    <row r="217" spans="1:15" ht="20.25">
      <c r="A217" s="158"/>
      <c r="B217" s="159"/>
      <c r="C217" s="159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</row>
    <row r="218" spans="1:15" ht="20.25">
      <c r="A218" s="158"/>
      <c r="B218" s="159"/>
      <c r="C218" s="159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</row>
    <row r="219" spans="1:15" ht="20.25">
      <c r="A219" s="292" t="s">
        <v>471</v>
      </c>
      <c r="B219" s="292"/>
      <c r="C219" s="292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</row>
    <row r="220" spans="1:15" ht="20.25">
      <c r="A220" s="293" t="s">
        <v>477</v>
      </c>
      <c r="B220" s="292"/>
      <c r="C220" s="292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</row>
    <row r="221" spans="1:15" ht="20.25">
      <c r="A221" s="158"/>
      <c r="B221" s="159"/>
      <c r="C221" s="159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</row>
    <row r="222" spans="1:15" ht="20.25">
      <c r="A222" s="162" t="s">
        <v>455</v>
      </c>
      <c r="B222" s="163" t="s">
        <v>456</v>
      </c>
      <c r="C222" s="163" t="s">
        <v>27</v>
      </c>
      <c r="E222" s="164" t="s">
        <v>457</v>
      </c>
      <c r="F222" s="164" t="s">
        <v>458</v>
      </c>
      <c r="G222" s="165" t="s">
        <v>459</v>
      </c>
      <c r="H222" s="165" t="s">
        <v>460</v>
      </c>
      <c r="I222" s="165" t="s">
        <v>461</v>
      </c>
      <c r="J222" s="165" t="s">
        <v>462</v>
      </c>
      <c r="K222" s="165" t="s">
        <v>463</v>
      </c>
      <c r="L222" s="165" t="s">
        <v>464</v>
      </c>
      <c r="M222" s="165" t="s">
        <v>465</v>
      </c>
      <c r="N222" s="165" t="s">
        <v>466</v>
      </c>
      <c r="O222" s="164" t="s">
        <v>467</v>
      </c>
    </row>
    <row r="223" spans="1:15" ht="20.25">
      <c r="A223" s="169" t="s">
        <v>468</v>
      </c>
      <c r="B223" s="166" t="str">
        <f>E222</f>
        <v>Pabellon 1</v>
      </c>
      <c r="C223" s="166">
        <f>E223</f>
        <v>0</v>
      </c>
      <c r="E223" s="164"/>
      <c r="F223" s="164"/>
      <c r="G223" s="165"/>
      <c r="H223" s="165"/>
      <c r="I223" s="165"/>
      <c r="J223" s="165"/>
      <c r="K223" s="165"/>
      <c r="L223" s="165"/>
      <c r="M223" s="165"/>
      <c r="N223" s="165"/>
      <c r="O223" s="164"/>
    </row>
    <row r="224" spans="1:15" ht="20.25">
      <c r="A224" s="170"/>
      <c r="B224" s="166" t="str">
        <f>F222</f>
        <v>Pabellon 20</v>
      </c>
      <c r="C224" s="166">
        <f>F223</f>
        <v>0</v>
      </c>
      <c r="E224" s="164"/>
      <c r="F224" s="164"/>
      <c r="G224" s="165"/>
      <c r="H224" s="165"/>
      <c r="I224" s="165"/>
      <c r="J224" s="165"/>
      <c r="K224" s="165"/>
      <c r="L224" s="165"/>
      <c r="M224" s="165"/>
      <c r="N224" s="165"/>
      <c r="O224" s="164"/>
    </row>
    <row r="225" spans="1:15" ht="20.25">
      <c r="A225" s="164" t="s">
        <v>27</v>
      </c>
      <c r="B225" s="166"/>
      <c r="C225" s="166">
        <f>SUM(C223:C224)</f>
        <v>0</v>
      </c>
      <c r="E225" s="164"/>
      <c r="F225" s="164"/>
      <c r="G225" s="165"/>
      <c r="H225" s="165"/>
      <c r="I225" s="165"/>
      <c r="J225" s="165"/>
      <c r="K225" s="165"/>
      <c r="L225" s="165"/>
      <c r="M225" s="165"/>
      <c r="N225" s="165"/>
      <c r="O225" s="164"/>
    </row>
    <row r="226" spans="1:15" ht="20.25">
      <c r="A226" s="158"/>
      <c r="B226" s="159"/>
      <c r="C226" s="159"/>
      <c r="E226" s="164"/>
      <c r="F226" s="164"/>
      <c r="G226" s="165"/>
      <c r="H226" s="165"/>
      <c r="I226" s="165"/>
      <c r="J226" s="165"/>
      <c r="K226" s="165"/>
      <c r="L226" s="165"/>
      <c r="M226" s="165"/>
      <c r="N226" s="165"/>
      <c r="O226" s="164"/>
    </row>
    <row r="227" spans="1:15" ht="60.75">
      <c r="A227" s="167" t="s">
        <v>469</v>
      </c>
      <c r="B227" s="168" t="s">
        <v>459</v>
      </c>
      <c r="C227" s="168">
        <f>G223</f>
        <v>0</v>
      </c>
      <c r="E227" s="164"/>
      <c r="F227" s="164"/>
      <c r="G227" s="165"/>
      <c r="H227" s="165"/>
      <c r="I227" s="165"/>
      <c r="J227" s="165"/>
      <c r="K227" s="165"/>
      <c r="L227" s="165"/>
      <c r="M227" s="165"/>
      <c r="N227" s="165"/>
      <c r="O227" s="164"/>
    </row>
    <row r="228" spans="1:15" ht="20.25">
      <c r="A228" s="167"/>
      <c r="B228" s="168" t="s">
        <v>460</v>
      </c>
      <c r="C228" s="168">
        <f>H223</f>
        <v>0</v>
      </c>
      <c r="E228" s="164"/>
      <c r="F228" s="164"/>
      <c r="G228" s="165"/>
      <c r="H228" s="165"/>
      <c r="I228" s="165"/>
      <c r="J228" s="165"/>
      <c r="K228" s="165"/>
      <c r="L228" s="165"/>
      <c r="M228" s="165"/>
      <c r="N228" s="165"/>
      <c r="O228" s="164"/>
    </row>
    <row r="229" spans="1:15" ht="20.25">
      <c r="A229" s="167"/>
      <c r="B229" s="168" t="s">
        <v>461</v>
      </c>
      <c r="C229" s="168">
        <f>I223</f>
        <v>0</v>
      </c>
      <c r="E229" s="164"/>
      <c r="F229" s="164"/>
      <c r="G229" s="165"/>
      <c r="H229" s="165"/>
      <c r="I229" s="165"/>
      <c r="J229" s="165"/>
      <c r="K229" s="165"/>
      <c r="L229" s="165"/>
      <c r="M229" s="165"/>
      <c r="N229" s="165"/>
      <c r="O229" s="164"/>
    </row>
    <row r="230" spans="1:15" ht="20.25">
      <c r="A230" s="167"/>
      <c r="B230" s="168" t="s">
        <v>462</v>
      </c>
      <c r="C230" s="168">
        <f>J223</f>
        <v>0</v>
      </c>
      <c r="E230" s="164"/>
      <c r="F230" s="164"/>
      <c r="G230" s="165"/>
      <c r="H230" s="165"/>
      <c r="I230" s="165"/>
      <c r="J230" s="165"/>
      <c r="K230" s="165"/>
      <c r="L230" s="165"/>
      <c r="M230" s="165"/>
      <c r="N230" s="165"/>
      <c r="O230" s="164"/>
    </row>
    <row r="231" spans="1:15" ht="20.25">
      <c r="A231" s="167"/>
      <c r="B231" s="168" t="s">
        <v>463</v>
      </c>
      <c r="C231" s="168">
        <f>K223</f>
        <v>0</v>
      </c>
      <c r="E231" s="164"/>
      <c r="F231" s="164"/>
      <c r="G231" s="165"/>
      <c r="H231" s="165"/>
      <c r="I231" s="165"/>
      <c r="J231" s="165"/>
      <c r="K231" s="165"/>
      <c r="L231" s="165"/>
      <c r="M231" s="165"/>
      <c r="N231" s="165"/>
      <c r="O231" s="164"/>
    </row>
    <row r="232" spans="1:15" ht="20.25">
      <c r="A232" s="167"/>
      <c r="B232" s="168" t="s">
        <v>464</v>
      </c>
      <c r="C232" s="168">
        <f>L223</f>
        <v>0</v>
      </c>
      <c r="E232" s="164"/>
      <c r="F232" s="164"/>
      <c r="G232" s="165"/>
      <c r="H232" s="165"/>
      <c r="I232" s="165"/>
      <c r="J232" s="165"/>
      <c r="K232" s="165"/>
      <c r="L232" s="165"/>
      <c r="M232" s="165"/>
      <c r="N232" s="165"/>
      <c r="O232" s="164"/>
    </row>
    <row r="233" spans="1:15" ht="20.25">
      <c r="A233" s="167"/>
      <c r="B233" s="168" t="s">
        <v>465</v>
      </c>
      <c r="C233" s="168">
        <f>M223</f>
        <v>0</v>
      </c>
      <c r="E233" s="164"/>
      <c r="F233" s="164"/>
      <c r="G233" s="165"/>
      <c r="H233" s="165"/>
      <c r="I233" s="165"/>
      <c r="J233" s="165"/>
      <c r="K233" s="165"/>
      <c r="L233" s="165"/>
      <c r="M233" s="165"/>
      <c r="N233" s="165"/>
      <c r="O233" s="164"/>
    </row>
    <row r="234" spans="1:15" ht="20.25">
      <c r="A234" s="167"/>
      <c r="B234" s="168" t="s">
        <v>466</v>
      </c>
      <c r="C234" s="168">
        <f>N223</f>
        <v>0</v>
      </c>
      <c r="E234" s="164"/>
      <c r="F234" s="164"/>
      <c r="G234" s="165"/>
      <c r="H234" s="165"/>
      <c r="I234" s="165"/>
      <c r="J234" s="165"/>
      <c r="K234" s="165"/>
      <c r="L234" s="165"/>
      <c r="M234" s="165"/>
      <c r="N234" s="165"/>
      <c r="O234" s="164"/>
    </row>
    <row r="235" spans="1:15" ht="20.25">
      <c r="A235" s="167"/>
      <c r="B235" s="168" t="s">
        <v>27</v>
      </c>
      <c r="C235" s="168">
        <f>SUM(C227:C234)</f>
        <v>0</v>
      </c>
      <c r="E235" s="164"/>
      <c r="F235" s="164"/>
      <c r="G235" s="165"/>
      <c r="H235" s="165"/>
      <c r="I235" s="165"/>
      <c r="J235" s="165"/>
      <c r="K235" s="165"/>
      <c r="L235" s="165"/>
      <c r="M235" s="165"/>
      <c r="N235" s="165"/>
      <c r="O235" s="164"/>
    </row>
    <row r="236" spans="1:15" ht="20.25">
      <c r="A236" s="158"/>
      <c r="B236" s="159"/>
      <c r="C236" s="159"/>
      <c r="E236" s="164"/>
      <c r="F236" s="164"/>
      <c r="G236" s="165"/>
      <c r="H236" s="165"/>
      <c r="I236" s="165"/>
      <c r="J236" s="165"/>
      <c r="K236" s="165"/>
      <c r="L236" s="165"/>
      <c r="M236" s="165"/>
      <c r="N236" s="165"/>
      <c r="O236" s="164"/>
    </row>
    <row r="237" spans="1:15" ht="20.25">
      <c r="A237" s="166" t="s">
        <v>467</v>
      </c>
      <c r="B237" s="166" t="s">
        <v>470</v>
      </c>
      <c r="C237" s="166">
        <f>O223</f>
        <v>0</v>
      </c>
      <c r="E237" s="164"/>
      <c r="F237" s="164"/>
      <c r="G237" s="165"/>
      <c r="H237" s="165"/>
      <c r="I237" s="165"/>
      <c r="J237" s="165"/>
      <c r="K237" s="165"/>
      <c r="L237" s="165"/>
      <c r="M237" s="165"/>
      <c r="N237" s="165"/>
      <c r="O237" s="164"/>
    </row>
    <row r="238" spans="1:15" ht="20.25">
      <c r="A238" s="158"/>
      <c r="B238" s="159"/>
      <c r="C238" s="159"/>
      <c r="E238" s="164"/>
      <c r="F238" s="164"/>
      <c r="G238" s="165"/>
      <c r="H238" s="165"/>
      <c r="I238" s="165"/>
      <c r="J238" s="165"/>
      <c r="K238" s="165"/>
      <c r="L238" s="165"/>
      <c r="M238" s="165"/>
      <c r="N238" s="165"/>
      <c r="O238" s="164"/>
    </row>
    <row r="239" spans="3:15" ht="20.25">
      <c r="C239">
        <v>268</v>
      </c>
      <c r="E239" s="164"/>
      <c r="F239" s="164"/>
      <c r="G239" s="165"/>
      <c r="H239" s="165"/>
      <c r="I239" s="165"/>
      <c r="J239" s="165"/>
      <c r="K239" s="165"/>
      <c r="L239" s="165"/>
      <c r="M239" s="165"/>
      <c r="N239" s="165"/>
      <c r="O239" s="164"/>
    </row>
    <row r="240" spans="3:15" ht="20.25">
      <c r="C240">
        <v>1816</v>
      </c>
      <c r="E240" s="164"/>
      <c r="F240" s="164"/>
      <c r="G240" s="165"/>
      <c r="H240" s="165"/>
      <c r="I240" s="165"/>
      <c r="J240" s="165"/>
      <c r="K240" s="165"/>
      <c r="L240" s="165"/>
      <c r="M240" s="165"/>
      <c r="N240" s="165"/>
      <c r="O240" s="164"/>
    </row>
    <row r="241" spans="3:15" ht="20.25">
      <c r="C241">
        <v>248</v>
      </c>
      <c r="E241" s="164"/>
      <c r="F241" s="164"/>
      <c r="G241" s="165"/>
      <c r="H241" s="165"/>
      <c r="I241" s="165"/>
      <c r="J241" s="165"/>
      <c r="K241" s="165"/>
      <c r="L241" s="165"/>
      <c r="M241" s="165"/>
      <c r="N241" s="165"/>
      <c r="O241" s="164"/>
    </row>
    <row r="242" spans="5:15" ht="20.25">
      <c r="E242" s="164"/>
      <c r="F242" s="164"/>
      <c r="G242" s="165"/>
      <c r="H242" s="165"/>
      <c r="I242" s="165"/>
      <c r="J242" s="165"/>
      <c r="K242" s="165"/>
      <c r="L242" s="165"/>
      <c r="M242" s="165"/>
      <c r="N242" s="165"/>
      <c r="O242" s="164"/>
    </row>
    <row r="243" spans="5:15" ht="20.25">
      <c r="E243" s="164"/>
      <c r="F243" s="164"/>
      <c r="G243" s="165"/>
      <c r="H243" s="165"/>
      <c r="I243" s="165"/>
      <c r="J243" s="165"/>
      <c r="K243" s="165"/>
      <c r="L243" s="165"/>
      <c r="M243" s="165"/>
      <c r="N243" s="165"/>
      <c r="O243" s="164"/>
    </row>
    <row r="244" spans="5:15" ht="20.25">
      <c r="E244" s="164"/>
      <c r="F244" s="164"/>
      <c r="G244" s="165"/>
      <c r="H244" s="165"/>
      <c r="I244" s="165"/>
      <c r="J244" s="165"/>
      <c r="K244" s="165"/>
      <c r="L244" s="165"/>
      <c r="M244" s="165"/>
      <c r="N244" s="165"/>
      <c r="O244" s="164"/>
    </row>
    <row r="245" spans="5:15" ht="20.25">
      <c r="E245" s="164"/>
      <c r="F245" s="164"/>
      <c r="G245" s="165"/>
      <c r="H245" s="165"/>
      <c r="I245" s="165"/>
      <c r="J245" s="165"/>
      <c r="K245" s="165"/>
      <c r="L245" s="165"/>
      <c r="M245" s="165"/>
      <c r="N245" s="165"/>
      <c r="O245" s="164"/>
    </row>
    <row r="246" spans="5:15" ht="20.25">
      <c r="E246" s="164"/>
      <c r="F246" s="164"/>
      <c r="G246" s="165"/>
      <c r="H246" s="165"/>
      <c r="I246" s="165"/>
      <c r="J246" s="165"/>
      <c r="K246" s="165"/>
      <c r="L246" s="165"/>
      <c r="M246" s="165"/>
      <c r="N246" s="165"/>
      <c r="O246" s="164"/>
    </row>
    <row r="247" spans="5:15" ht="20.25">
      <c r="E247" s="164"/>
      <c r="F247" s="164"/>
      <c r="G247" s="165"/>
      <c r="H247" s="165"/>
      <c r="I247" s="165"/>
      <c r="J247" s="165"/>
      <c r="K247" s="165"/>
      <c r="L247" s="165"/>
      <c r="M247" s="165"/>
      <c r="N247" s="165"/>
      <c r="O247" s="164"/>
    </row>
    <row r="248" spans="5:15" ht="20.25">
      <c r="E248" s="164"/>
      <c r="F248" s="164"/>
      <c r="G248" s="165"/>
      <c r="H248" s="165"/>
      <c r="I248" s="165"/>
      <c r="J248" s="165"/>
      <c r="K248" s="165"/>
      <c r="L248" s="165"/>
      <c r="M248" s="165"/>
      <c r="N248" s="165"/>
      <c r="O248" s="164"/>
    </row>
    <row r="249" spans="5:15" ht="20.25">
      <c r="E249" s="164"/>
      <c r="F249" s="164"/>
      <c r="G249" s="165"/>
      <c r="H249" s="165"/>
      <c r="I249" s="165"/>
      <c r="J249" s="165"/>
      <c r="K249" s="165"/>
      <c r="L249" s="165"/>
      <c r="M249" s="165"/>
      <c r="N249" s="165"/>
      <c r="O249" s="164"/>
    </row>
    <row r="250" spans="5:15" ht="20.25">
      <c r="E250" s="164"/>
      <c r="F250" s="164"/>
      <c r="G250" s="165"/>
      <c r="H250" s="165"/>
      <c r="I250" s="165"/>
      <c r="J250" s="165"/>
      <c r="K250" s="165"/>
      <c r="L250" s="165"/>
      <c r="M250" s="165"/>
      <c r="N250" s="165"/>
      <c r="O250" s="164"/>
    </row>
    <row r="251" spans="5:15" ht="20.25">
      <c r="E251" s="164"/>
      <c r="F251" s="164"/>
      <c r="G251" s="165"/>
      <c r="H251" s="165"/>
      <c r="I251" s="165"/>
      <c r="J251" s="165"/>
      <c r="K251" s="165"/>
      <c r="L251" s="165"/>
      <c r="M251" s="165"/>
      <c r="N251" s="165"/>
      <c r="O251" s="164"/>
    </row>
    <row r="252" spans="5:15" ht="20.25">
      <c r="E252" s="164"/>
      <c r="F252" s="164"/>
      <c r="G252" s="165"/>
      <c r="H252" s="165"/>
      <c r="I252" s="165"/>
      <c r="J252" s="165"/>
      <c r="K252" s="165"/>
      <c r="L252" s="165"/>
      <c r="M252" s="165"/>
      <c r="N252" s="165"/>
      <c r="O252" s="164"/>
    </row>
    <row r="253" spans="5:15" ht="20.25">
      <c r="E253" s="164"/>
      <c r="F253" s="164"/>
      <c r="G253" s="165"/>
      <c r="H253" s="165"/>
      <c r="I253" s="165"/>
      <c r="J253" s="165"/>
      <c r="K253" s="165"/>
      <c r="L253" s="165"/>
      <c r="M253" s="165"/>
      <c r="N253" s="165"/>
      <c r="O253" s="164"/>
    </row>
    <row r="254" spans="5:15" ht="20.25">
      <c r="E254" s="164"/>
      <c r="F254" s="164"/>
      <c r="G254" s="165"/>
      <c r="H254" s="165"/>
      <c r="I254" s="165"/>
      <c r="J254" s="165"/>
      <c r="K254" s="165"/>
      <c r="L254" s="165"/>
      <c r="M254" s="165"/>
      <c r="N254" s="165"/>
      <c r="O254" s="164"/>
    </row>
    <row r="255" spans="1:15" ht="20.25">
      <c r="A255" s="158"/>
      <c r="B255" s="159"/>
      <c r="C255" s="159"/>
      <c r="E255" s="164"/>
      <c r="F255" s="164"/>
      <c r="G255" s="165"/>
      <c r="H255" s="165"/>
      <c r="I255" s="165"/>
      <c r="J255" s="165"/>
      <c r="K255" s="165"/>
      <c r="L255" s="165"/>
      <c r="M255" s="165"/>
      <c r="N255" s="165"/>
      <c r="O255" s="164"/>
    </row>
    <row r="256" spans="1:15" ht="20.25">
      <c r="A256" s="158"/>
      <c r="B256" s="159"/>
      <c r="C256" s="159"/>
      <c r="E256" s="164"/>
      <c r="F256" s="164"/>
      <c r="G256" s="165"/>
      <c r="H256" s="165"/>
      <c r="I256" s="165"/>
      <c r="J256" s="165"/>
      <c r="K256" s="165"/>
      <c r="L256" s="165"/>
      <c r="M256" s="165"/>
      <c r="N256" s="165"/>
      <c r="O256" s="164"/>
    </row>
    <row r="257" spans="1:15" ht="20.25">
      <c r="A257" s="158"/>
      <c r="B257" s="159"/>
      <c r="C257" s="159"/>
      <c r="E257" s="164"/>
      <c r="F257" s="164"/>
      <c r="G257" s="165"/>
      <c r="H257" s="165"/>
      <c r="I257" s="165"/>
      <c r="J257" s="165"/>
      <c r="K257" s="165"/>
      <c r="L257" s="165"/>
      <c r="M257" s="165"/>
      <c r="N257" s="165"/>
      <c r="O257" s="164"/>
    </row>
    <row r="258" spans="1:15" ht="20.25">
      <c r="A258" s="158"/>
      <c r="B258" s="159"/>
      <c r="C258" s="159"/>
      <c r="E258" s="164"/>
      <c r="F258" s="164"/>
      <c r="G258" s="165"/>
      <c r="H258" s="165"/>
      <c r="I258" s="165"/>
      <c r="J258" s="165"/>
      <c r="K258" s="165"/>
      <c r="L258" s="165"/>
      <c r="M258" s="165"/>
      <c r="N258" s="165"/>
      <c r="O258" s="164"/>
    </row>
    <row r="259" spans="1:15" ht="20.25">
      <c r="A259" s="158"/>
      <c r="B259" s="159"/>
      <c r="C259" s="159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</row>
    <row r="260" spans="1:15" ht="20.25">
      <c r="A260" s="158"/>
      <c r="B260" s="159"/>
      <c r="C260" s="159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</row>
    <row r="261" spans="1:15" ht="20.25">
      <c r="A261" s="158"/>
      <c r="B261" s="159"/>
      <c r="C261" s="159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</row>
    <row r="262" spans="1:15" ht="20.25">
      <c r="A262" s="158"/>
      <c r="B262" s="159"/>
      <c r="C262" s="159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</row>
    <row r="263" spans="1:15" ht="20.25">
      <c r="A263" s="292" t="s">
        <v>471</v>
      </c>
      <c r="B263" s="292"/>
      <c r="C263" s="292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</row>
    <row r="264" spans="1:15" ht="20.25">
      <c r="A264" s="293" t="s">
        <v>478</v>
      </c>
      <c r="B264" s="292"/>
      <c r="C264" s="292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</row>
    <row r="265" spans="1:15" ht="20.25">
      <c r="A265" s="158"/>
      <c r="B265" s="159"/>
      <c r="C265" s="159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</row>
    <row r="266" spans="1:15" ht="20.25">
      <c r="A266" s="162" t="s">
        <v>455</v>
      </c>
      <c r="B266" s="163" t="s">
        <v>456</v>
      </c>
      <c r="C266" s="163" t="s">
        <v>27</v>
      </c>
      <c r="E266" s="164" t="s">
        <v>457</v>
      </c>
      <c r="F266" s="164" t="s">
        <v>458</v>
      </c>
      <c r="G266" s="165" t="s">
        <v>459</v>
      </c>
      <c r="H266" s="165" t="s">
        <v>460</v>
      </c>
      <c r="I266" s="165" t="s">
        <v>461</v>
      </c>
      <c r="J266" s="165" t="s">
        <v>462</v>
      </c>
      <c r="K266" s="165" t="s">
        <v>463</v>
      </c>
      <c r="L266" s="165" t="s">
        <v>464</v>
      </c>
      <c r="M266" s="165" t="s">
        <v>465</v>
      </c>
      <c r="N266" s="165" t="s">
        <v>466</v>
      </c>
      <c r="O266" s="164" t="s">
        <v>467</v>
      </c>
    </row>
    <row r="267" spans="1:15" ht="20.25">
      <c r="A267" s="169" t="s">
        <v>468</v>
      </c>
      <c r="B267" s="166" t="str">
        <f>E266</f>
        <v>Pabellon 1</v>
      </c>
      <c r="C267" s="166">
        <f>E267</f>
        <v>0</v>
      </c>
      <c r="E267" s="164"/>
      <c r="F267" s="164"/>
      <c r="G267" s="165"/>
      <c r="H267" s="165"/>
      <c r="I267" s="165"/>
      <c r="J267" s="165"/>
      <c r="K267" s="165"/>
      <c r="L267" s="165"/>
      <c r="M267" s="165"/>
      <c r="N267" s="165"/>
      <c r="O267" s="164"/>
    </row>
    <row r="268" spans="1:15" ht="20.25">
      <c r="A268" s="170"/>
      <c r="B268" s="166" t="str">
        <f>F266</f>
        <v>Pabellon 20</v>
      </c>
      <c r="C268" s="166">
        <f>F267</f>
        <v>0</v>
      </c>
      <c r="E268" s="164"/>
      <c r="F268" s="164"/>
      <c r="G268" s="165"/>
      <c r="H268" s="165"/>
      <c r="I268" s="165"/>
      <c r="J268" s="165"/>
      <c r="K268" s="165"/>
      <c r="L268" s="165"/>
      <c r="M268" s="165"/>
      <c r="N268" s="165"/>
      <c r="O268" s="164"/>
    </row>
    <row r="269" spans="1:15" ht="20.25">
      <c r="A269" s="164" t="s">
        <v>27</v>
      </c>
      <c r="B269" s="166"/>
      <c r="C269" s="166">
        <f>SUM(C267:C268)</f>
        <v>0</v>
      </c>
      <c r="E269" s="164"/>
      <c r="F269" s="164"/>
      <c r="G269" s="165"/>
      <c r="H269" s="165"/>
      <c r="I269" s="165"/>
      <c r="J269" s="165"/>
      <c r="K269" s="165"/>
      <c r="L269" s="165"/>
      <c r="M269" s="165"/>
      <c r="N269" s="165"/>
      <c r="O269" s="164"/>
    </row>
    <row r="270" spans="1:15" ht="20.25">
      <c r="A270" s="158"/>
      <c r="B270" s="159"/>
      <c r="C270" s="159"/>
      <c r="E270" s="164"/>
      <c r="F270" s="164"/>
      <c r="G270" s="165"/>
      <c r="H270" s="165"/>
      <c r="I270" s="165"/>
      <c r="J270" s="165"/>
      <c r="K270" s="165"/>
      <c r="L270" s="165"/>
      <c r="M270" s="165"/>
      <c r="N270" s="165"/>
      <c r="O270" s="164"/>
    </row>
    <row r="271" spans="1:15" ht="60.75">
      <c r="A271" s="167" t="s">
        <v>469</v>
      </c>
      <c r="B271" s="168" t="s">
        <v>459</v>
      </c>
      <c r="C271" s="168">
        <f>G267</f>
        <v>0</v>
      </c>
      <c r="E271" s="164"/>
      <c r="F271" s="164"/>
      <c r="G271" s="165"/>
      <c r="H271" s="165"/>
      <c r="I271" s="165"/>
      <c r="J271" s="165"/>
      <c r="K271" s="165"/>
      <c r="L271" s="165"/>
      <c r="M271" s="165"/>
      <c r="N271" s="165"/>
      <c r="O271" s="164"/>
    </row>
    <row r="272" spans="1:15" ht="20.25">
      <c r="A272" s="167"/>
      <c r="B272" s="168" t="s">
        <v>460</v>
      </c>
      <c r="C272" s="168">
        <f>H267</f>
        <v>0</v>
      </c>
      <c r="E272" s="164"/>
      <c r="F272" s="164"/>
      <c r="G272" s="165"/>
      <c r="H272" s="165"/>
      <c r="I272" s="165"/>
      <c r="J272" s="165"/>
      <c r="K272" s="165"/>
      <c r="L272" s="165"/>
      <c r="M272" s="165"/>
      <c r="N272" s="165"/>
      <c r="O272" s="164"/>
    </row>
    <row r="273" spans="1:15" ht="20.25">
      <c r="A273" s="167"/>
      <c r="B273" s="168" t="s">
        <v>461</v>
      </c>
      <c r="C273" s="168">
        <f>I267</f>
        <v>0</v>
      </c>
      <c r="E273" s="164"/>
      <c r="F273" s="164"/>
      <c r="G273" s="165"/>
      <c r="H273" s="165"/>
      <c r="I273" s="165"/>
      <c r="J273" s="165"/>
      <c r="K273" s="165"/>
      <c r="L273" s="165"/>
      <c r="M273" s="165"/>
      <c r="N273" s="165"/>
      <c r="O273" s="164"/>
    </row>
    <row r="274" spans="1:15" ht="20.25">
      <c r="A274" s="167"/>
      <c r="B274" s="168" t="s">
        <v>462</v>
      </c>
      <c r="C274" s="168">
        <f>J267</f>
        <v>0</v>
      </c>
      <c r="E274" s="164"/>
      <c r="F274" s="164"/>
      <c r="G274" s="165"/>
      <c r="H274" s="165"/>
      <c r="I274" s="165"/>
      <c r="J274" s="165"/>
      <c r="K274" s="165"/>
      <c r="L274" s="165"/>
      <c r="M274" s="165"/>
      <c r="N274" s="165"/>
      <c r="O274" s="164"/>
    </row>
    <row r="275" spans="1:15" ht="20.25">
      <c r="A275" s="167"/>
      <c r="B275" s="168" t="s">
        <v>463</v>
      </c>
      <c r="C275" s="168">
        <f>K267</f>
        <v>0</v>
      </c>
      <c r="E275" s="164"/>
      <c r="F275" s="164"/>
      <c r="G275" s="165"/>
      <c r="H275" s="165"/>
      <c r="I275" s="165"/>
      <c r="J275" s="165"/>
      <c r="K275" s="165"/>
      <c r="L275" s="165"/>
      <c r="M275" s="165"/>
      <c r="N275" s="165"/>
      <c r="O275" s="164"/>
    </row>
    <row r="276" spans="1:15" ht="20.25">
      <c r="A276" s="167"/>
      <c r="B276" s="168" t="s">
        <v>464</v>
      </c>
      <c r="C276" s="168">
        <f>L267</f>
        <v>0</v>
      </c>
      <c r="E276" s="164"/>
      <c r="F276" s="164"/>
      <c r="G276" s="165"/>
      <c r="H276" s="165"/>
      <c r="I276" s="165"/>
      <c r="J276" s="165"/>
      <c r="K276" s="165"/>
      <c r="L276" s="165"/>
      <c r="M276" s="165"/>
      <c r="N276" s="165"/>
      <c r="O276" s="164"/>
    </row>
    <row r="277" spans="1:15" ht="20.25">
      <c r="A277" s="167"/>
      <c r="B277" s="168" t="s">
        <v>465</v>
      </c>
      <c r="C277" s="168">
        <f>M267</f>
        <v>0</v>
      </c>
      <c r="E277" s="164"/>
      <c r="F277" s="164"/>
      <c r="G277" s="165"/>
      <c r="H277" s="165"/>
      <c r="I277" s="165"/>
      <c r="J277" s="165"/>
      <c r="K277" s="165"/>
      <c r="L277" s="165"/>
      <c r="M277" s="165"/>
      <c r="N277" s="165"/>
      <c r="O277" s="164"/>
    </row>
    <row r="278" spans="1:15" ht="20.25">
      <c r="A278" s="167"/>
      <c r="B278" s="168" t="s">
        <v>466</v>
      </c>
      <c r="C278" s="168">
        <f>N267</f>
        <v>0</v>
      </c>
      <c r="E278" s="164"/>
      <c r="F278" s="164"/>
      <c r="G278" s="165"/>
      <c r="H278" s="165"/>
      <c r="I278" s="165"/>
      <c r="J278" s="165"/>
      <c r="K278" s="165"/>
      <c r="L278" s="165"/>
      <c r="M278" s="165"/>
      <c r="N278" s="165"/>
      <c r="O278" s="164"/>
    </row>
    <row r="279" spans="1:15" ht="20.25">
      <c r="A279" s="167"/>
      <c r="B279" s="168" t="s">
        <v>27</v>
      </c>
      <c r="C279" s="168">
        <f>SUM(C271:C278)</f>
        <v>0</v>
      </c>
      <c r="E279" s="164"/>
      <c r="F279" s="164"/>
      <c r="G279" s="165"/>
      <c r="H279" s="165"/>
      <c r="I279" s="165"/>
      <c r="J279" s="165"/>
      <c r="K279" s="165"/>
      <c r="L279" s="165"/>
      <c r="M279" s="165"/>
      <c r="N279" s="165"/>
      <c r="O279" s="164"/>
    </row>
    <row r="280" spans="1:15" ht="20.25">
      <c r="A280" s="158"/>
      <c r="B280" s="159"/>
      <c r="C280" s="159"/>
      <c r="E280" s="164"/>
      <c r="F280" s="164"/>
      <c r="G280" s="165"/>
      <c r="H280" s="165"/>
      <c r="I280" s="165"/>
      <c r="J280" s="165"/>
      <c r="K280" s="165"/>
      <c r="L280" s="165"/>
      <c r="M280" s="165"/>
      <c r="N280" s="165"/>
      <c r="O280" s="164"/>
    </row>
    <row r="281" spans="1:15" ht="20.25">
      <c r="A281" s="166" t="s">
        <v>467</v>
      </c>
      <c r="B281" s="166" t="s">
        <v>470</v>
      </c>
      <c r="C281" s="166">
        <f>O267</f>
        <v>0</v>
      </c>
      <c r="E281" s="164"/>
      <c r="F281" s="164"/>
      <c r="G281" s="165"/>
      <c r="H281" s="165"/>
      <c r="I281" s="165"/>
      <c r="J281" s="165"/>
      <c r="K281" s="165"/>
      <c r="L281" s="165"/>
      <c r="M281" s="165"/>
      <c r="N281" s="165"/>
      <c r="O281" s="164"/>
    </row>
    <row r="282" spans="1:15" ht="20.25">
      <c r="A282" s="158"/>
      <c r="B282" s="159"/>
      <c r="C282" s="159"/>
      <c r="E282" s="164"/>
      <c r="F282" s="164"/>
      <c r="G282" s="165"/>
      <c r="H282" s="165"/>
      <c r="I282" s="165"/>
      <c r="J282" s="165"/>
      <c r="K282" s="165"/>
      <c r="L282" s="165"/>
      <c r="M282" s="165"/>
      <c r="N282" s="165"/>
      <c r="O282" s="164"/>
    </row>
    <row r="283" spans="1:15" ht="20.25">
      <c r="A283" s="158"/>
      <c r="B283" s="159"/>
      <c r="C283" s="159"/>
      <c r="E283" s="164"/>
      <c r="F283" s="164"/>
      <c r="G283" s="165"/>
      <c r="H283" s="165"/>
      <c r="I283" s="165"/>
      <c r="J283" s="165"/>
      <c r="K283" s="165"/>
      <c r="L283" s="165"/>
      <c r="M283" s="165"/>
      <c r="N283" s="165"/>
      <c r="O283" s="164"/>
    </row>
    <row r="284" spans="1:15" ht="20.25">
      <c r="A284" s="158"/>
      <c r="B284" s="159"/>
      <c r="C284" s="159"/>
      <c r="E284" s="164"/>
      <c r="F284" s="164"/>
      <c r="G284" s="165"/>
      <c r="H284" s="165"/>
      <c r="I284" s="165"/>
      <c r="J284" s="165"/>
      <c r="K284" s="165"/>
      <c r="L284" s="165"/>
      <c r="M284" s="165"/>
      <c r="N284" s="165"/>
      <c r="O284" s="164"/>
    </row>
    <row r="285" spans="1:15" ht="20.25">
      <c r="A285" s="158"/>
      <c r="B285" s="159"/>
      <c r="C285" s="159"/>
      <c r="E285" s="164"/>
      <c r="F285" s="164"/>
      <c r="G285" s="165"/>
      <c r="H285" s="165"/>
      <c r="I285" s="165"/>
      <c r="J285" s="165"/>
      <c r="K285" s="165"/>
      <c r="L285" s="165"/>
      <c r="M285" s="165"/>
      <c r="N285" s="165"/>
      <c r="O285" s="164"/>
    </row>
    <row r="286" spans="1:15" ht="20.25">
      <c r="A286" s="158"/>
      <c r="B286" s="159"/>
      <c r="C286" s="159"/>
      <c r="E286" s="164"/>
      <c r="F286" s="164"/>
      <c r="G286" s="165"/>
      <c r="H286" s="165"/>
      <c r="I286" s="165"/>
      <c r="J286" s="165"/>
      <c r="K286" s="165"/>
      <c r="L286" s="165"/>
      <c r="M286" s="165"/>
      <c r="N286" s="165"/>
      <c r="O286" s="164"/>
    </row>
    <row r="287" spans="5:15" ht="20.25">
      <c r="E287" s="164"/>
      <c r="F287" s="164"/>
      <c r="G287" s="165"/>
      <c r="H287" s="165"/>
      <c r="I287" s="165"/>
      <c r="J287" s="165"/>
      <c r="K287" s="165"/>
      <c r="L287" s="165"/>
      <c r="M287" s="165"/>
      <c r="N287" s="165"/>
      <c r="O287" s="164"/>
    </row>
    <row r="288" spans="5:15" ht="20.25">
      <c r="E288" s="164"/>
      <c r="F288" s="164"/>
      <c r="G288" s="165"/>
      <c r="H288" s="165"/>
      <c r="I288" s="165"/>
      <c r="J288" s="165"/>
      <c r="K288" s="165"/>
      <c r="L288" s="165"/>
      <c r="M288" s="165"/>
      <c r="N288" s="165"/>
      <c r="O288" s="164"/>
    </row>
    <row r="289" spans="5:15" ht="20.25">
      <c r="E289" s="164"/>
      <c r="F289" s="164"/>
      <c r="G289" s="165"/>
      <c r="H289" s="165"/>
      <c r="I289" s="165"/>
      <c r="J289" s="165"/>
      <c r="K289" s="165"/>
      <c r="L289" s="165"/>
      <c r="M289" s="165"/>
      <c r="N289" s="165"/>
      <c r="O289" s="164"/>
    </row>
    <row r="290" spans="5:15" ht="20.25">
      <c r="E290" s="164"/>
      <c r="F290" s="164"/>
      <c r="G290" s="165"/>
      <c r="H290" s="165"/>
      <c r="I290" s="165"/>
      <c r="J290" s="165"/>
      <c r="K290" s="165"/>
      <c r="L290" s="165"/>
      <c r="M290" s="165"/>
      <c r="N290" s="165"/>
      <c r="O290" s="164"/>
    </row>
    <row r="291" spans="5:15" ht="20.25">
      <c r="E291" s="164"/>
      <c r="F291" s="164"/>
      <c r="G291" s="165"/>
      <c r="H291" s="165"/>
      <c r="I291" s="165"/>
      <c r="J291" s="165"/>
      <c r="K291" s="165"/>
      <c r="L291" s="165"/>
      <c r="M291" s="165"/>
      <c r="N291" s="165"/>
      <c r="O291" s="164"/>
    </row>
    <row r="292" spans="5:15" ht="20.25">
      <c r="E292" s="164"/>
      <c r="F292" s="164"/>
      <c r="G292" s="165"/>
      <c r="H292" s="165"/>
      <c r="I292" s="165"/>
      <c r="J292" s="165"/>
      <c r="K292" s="165"/>
      <c r="L292" s="165"/>
      <c r="M292" s="165"/>
      <c r="N292" s="165"/>
      <c r="O292" s="164"/>
    </row>
    <row r="293" spans="5:15" ht="20.25">
      <c r="E293" s="164"/>
      <c r="F293" s="164"/>
      <c r="G293" s="165"/>
      <c r="H293" s="165"/>
      <c r="I293" s="165"/>
      <c r="J293" s="165"/>
      <c r="K293" s="165"/>
      <c r="L293" s="165"/>
      <c r="M293" s="165"/>
      <c r="N293" s="165"/>
      <c r="O293" s="164"/>
    </row>
    <row r="294" spans="5:15" ht="20.25">
      <c r="E294" s="164"/>
      <c r="F294" s="164"/>
      <c r="G294" s="165"/>
      <c r="H294" s="165"/>
      <c r="I294" s="165"/>
      <c r="J294" s="165"/>
      <c r="K294" s="165"/>
      <c r="L294" s="165"/>
      <c r="M294" s="165"/>
      <c r="N294" s="165"/>
      <c r="O294" s="164"/>
    </row>
    <row r="295" spans="5:15" ht="20.25">
      <c r="E295" s="164"/>
      <c r="F295" s="164"/>
      <c r="G295" s="165"/>
      <c r="H295" s="165"/>
      <c r="I295" s="165"/>
      <c r="J295" s="165"/>
      <c r="K295" s="165"/>
      <c r="L295" s="165"/>
      <c r="M295" s="165"/>
      <c r="N295" s="165"/>
      <c r="O295" s="164"/>
    </row>
    <row r="296" spans="5:15" ht="20.25">
      <c r="E296" s="164"/>
      <c r="F296" s="164"/>
      <c r="G296" s="165"/>
      <c r="H296" s="165"/>
      <c r="I296" s="165"/>
      <c r="J296" s="165"/>
      <c r="K296" s="165"/>
      <c r="L296" s="165"/>
      <c r="M296" s="165"/>
      <c r="N296" s="165"/>
      <c r="O296" s="164"/>
    </row>
    <row r="297" spans="5:15" ht="20.25">
      <c r="E297" s="164"/>
      <c r="F297" s="164"/>
      <c r="G297" s="165"/>
      <c r="H297" s="165"/>
      <c r="I297" s="165"/>
      <c r="J297" s="165"/>
      <c r="K297" s="165"/>
      <c r="L297" s="165"/>
      <c r="M297" s="165"/>
      <c r="N297" s="165"/>
      <c r="O297" s="164"/>
    </row>
    <row r="298" spans="5:15" ht="20.25">
      <c r="E298" s="164"/>
      <c r="F298" s="164"/>
      <c r="G298" s="165"/>
      <c r="H298" s="165"/>
      <c r="I298" s="165"/>
      <c r="J298" s="165"/>
      <c r="K298" s="165"/>
      <c r="L298" s="165"/>
      <c r="M298" s="165"/>
      <c r="N298" s="165"/>
      <c r="O298" s="164"/>
    </row>
    <row r="299" spans="5:15" ht="20.25">
      <c r="E299" s="164"/>
      <c r="F299" s="164"/>
      <c r="G299" s="165"/>
      <c r="H299" s="165"/>
      <c r="I299" s="165"/>
      <c r="J299" s="165"/>
      <c r="K299" s="165"/>
      <c r="L299" s="165"/>
      <c r="M299" s="165"/>
      <c r="N299" s="165"/>
      <c r="O299" s="164"/>
    </row>
    <row r="300" spans="5:15" ht="20.25">
      <c r="E300" s="164"/>
      <c r="F300" s="164"/>
      <c r="G300" s="165"/>
      <c r="H300" s="165"/>
      <c r="I300" s="165"/>
      <c r="J300" s="165"/>
      <c r="K300" s="165"/>
      <c r="L300" s="165"/>
      <c r="M300" s="165"/>
      <c r="N300" s="165"/>
      <c r="O300" s="164"/>
    </row>
    <row r="301" spans="5:15" ht="20.25">
      <c r="E301" s="164"/>
      <c r="F301" s="164"/>
      <c r="G301" s="165"/>
      <c r="H301" s="165"/>
      <c r="I301" s="165"/>
      <c r="J301" s="165"/>
      <c r="K301" s="165"/>
      <c r="L301" s="165"/>
      <c r="M301" s="165"/>
      <c r="N301" s="165"/>
      <c r="O301" s="164"/>
    </row>
    <row r="302" spans="5:15" ht="20.25">
      <c r="E302" s="164"/>
      <c r="F302" s="164"/>
      <c r="G302" s="165"/>
      <c r="H302" s="165"/>
      <c r="I302" s="165"/>
      <c r="J302" s="165"/>
      <c r="K302" s="165"/>
      <c r="L302" s="165"/>
      <c r="M302" s="165"/>
      <c r="N302" s="165"/>
      <c r="O302" s="164"/>
    </row>
    <row r="303" spans="1:15" ht="20.25">
      <c r="A303" s="158"/>
      <c r="B303" s="159"/>
      <c r="C303" s="159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</row>
    <row r="304" spans="1:15" ht="20.25">
      <c r="A304" s="158"/>
      <c r="B304" s="159"/>
      <c r="C304" s="159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</row>
    <row r="305" spans="1:15" ht="20.25">
      <c r="A305" s="158"/>
      <c r="B305" s="159"/>
      <c r="C305" s="159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</row>
    <row r="306" spans="1:15" ht="20.25">
      <c r="A306" s="292" t="s">
        <v>471</v>
      </c>
      <c r="B306" s="292"/>
      <c r="C306" s="292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</row>
    <row r="307" spans="1:15" ht="20.25">
      <c r="A307" s="293" t="s">
        <v>479</v>
      </c>
      <c r="B307" s="292"/>
      <c r="C307" s="292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</row>
    <row r="308" spans="1:15" ht="20.25">
      <c r="A308" s="158"/>
      <c r="B308" s="159"/>
      <c r="C308" s="159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</row>
    <row r="309" spans="1:15" ht="20.25">
      <c r="A309" s="162" t="s">
        <v>455</v>
      </c>
      <c r="B309" s="163" t="s">
        <v>456</v>
      </c>
      <c r="C309" s="163" t="s">
        <v>27</v>
      </c>
      <c r="E309" s="164" t="s">
        <v>457</v>
      </c>
      <c r="F309" s="164" t="s">
        <v>458</v>
      </c>
      <c r="G309" s="165" t="s">
        <v>459</v>
      </c>
      <c r="H309" s="165" t="s">
        <v>460</v>
      </c>
      <c r="I309" s="165" t="s">
        <v>461</v>
      </c>
      <c r="J309" s="165" t="s">
        <v>462</v>
      </c>
      <c r="K309" s="165" t="s">
        <v>463</v>
      </c>
      <c r="L309" s="165" t="s">
        <v>464</v>
      </c>
      <c r="M309" s="165" t="s">
        <v>465</v>
      </c>
      <c r="N309" s="165" t="s">
        <v>466</v>
      </c>
      <c r="O309" s="164" t="s">
        <v>467</v>
      </c>
    </row>
    <row r="310" spans="1:15" ht="20.25">
      <c r="A310" s="169" t="s">
        <v>468</v>
      </c>
      <c r="B310" s="166" t="str">
        <f>E309</f>
        <v>Pabellon 1</v>
      </c>
      <c r="C310" s="166">
        <f>E310</f>
        <v>0</v>
      </c>
      <c r="E310" s="164"/>
      <c r="F310" s="164"/>
      <c r="G310" s="165"/>
      <c r="H310" s="165"/>
      <c r="I310" s="165"/>
      <c r="J310" s="165"/>
      <c r="K310" s="165"/>
      <c r="L310" s="165"/>
      <c r="M310" s="165"/>
      <c r="N310" s="165"/>
      <c r="O310" s="164"/>
    </row>
    <row r="311" spans="1:15" ht="20.25">
      <c r="A311" s="170"/>
      <c r="B311" s="166" t="str">
        <f>F309</f>
        <v>Pabellon 20</v>
      </c>
      <c r="C311" s="166">
        <f>F310</f>
        <v>0</v>
      </c>
      <c r="E311" s="164"/>
      <c r="F311" s="164"/>
      <c r="G311" s="165"/>
      <c r="H311" s="165"/>
      <c r="I311" s="165"/>
      <c r="J311" s="165"/>
      <c r="K311" s="165"/>
      <c r="L311" s="165"/>
      <c r="M311" s="165"/>
      <c r="N311" s="165"/>
      <c r="O311" s="164"/>
    </row>
    <row r="312" spans="1:15" ht="20.25">
      <c r="A312" s="164" t="s">
        <v>27</v>
      </c>
      <c r="B312" s="166"/>
      <c r="C312" s="166">
        <f>SUM(C310:C311)</f>
        <v>0</v>
      </c>
      <c r="E312" s="164"/>
      <c r="F312" s="164"/>
      <c r="G312" s="165"/>
      <c r="H312" s="165"/>
      <c r="I312" s="165"/>
      <c r="J312" s="165"/>
      <c r="K312" s="165"/>
      <c r="L312" s="165"/>
      <c r="M312" s="165"/>
      <c r="N312" s="165"/>
      <c r="O312" s="164"/>
    </row>
    <row r="313" spans="1:15" ht="20.25">
      <c r="A313" s="158"/>
      <c r="B313" s="159"/>
      <c r="C313" s="159"/>
      <c r="E313" s="164"/>
      <c r="F313" s="164"/>
      <c r="G313" s="165"/>
      <c r="H313" s="165"/>
      <c r="I313" s="165"/>
      <c r="J313" s="165"/>
      <c r="K313" s="165"/>
      <c r="L313" s="165"/>
      <c r="M313" s="165"/>
      <c r="N313" s="165"/>
      <c r="O313" s="164"/>
    </row>
    <row r="314" spans="1:15" ht="60.75">
      <c r="A314" s="167" t="s">
        <v>469</v>
      </c>
      <c r="B314" s="168" t="s">
        <v>459</v>
      </c>
      <c r="C314" s="168">
        <f>G310</f>
        <v>0</v>
      </c>
      <c r="E314" s="164"/>
      <c r="F314" s="164"/>
      <c r="G314" s="165"/>
      <c r="H314" s="165"/>
      <c r="I314" s="165"/>
      <c r="J314" s="165"/>
      <c r="K314" s="165"/>
      <c r="L314" s="165"/>
      <c r="M314" s="165"/>
      <c r="N314" s="165"/>
      <c r="O314" s="164"/>
    </row>
    <row r="315" spans="1:15" ht="20.25">
      <c r="A315" s="167"/>
      <c r="B315" s="168" t="s">
        <v>460</v>
      </c>
      <c r="C315" s="168">
        <f>H310</f>
        <v>0</v>
      </c>
      <c r="E315" s="164"/>
      <c r="F315" s="164"/>
      <c r="G315" s="165"/>
      <c r="H315" s="165"/>
      <c r="I315" s="165"/>
      <c r="J315" s="165"/>
      <c r="K315" s="165"/>
      <c r="L315" s="165"/>
      <c r="M315" s="165"/>
      <c r="N315" s="165"/>
      <c r="O315" s="164"/>
    </row>
    <row r="316" spans="1:15" ht="20.25">
      <c r="A316" s="167"/>
      <c r="B316" s="168" t="s">
        <v>461</v>
      </c>
      <c r="C316" s="168">
        <f>I310</f>
        <v>0</v>
      </c>
      <c r="E316" s="164"/>
      <c r="F316" s="164"/>
      <c r="G316" s="165"/>
      <c r="H316" s="165"/>
      <c r="I316" s="165"/>
      <c r="J316" s="165"/>
      <c r="K316" s="165"/>
      <c r="L316" s="165"/>
      <c r="M316" s="165"/>
      <c r="N316" s="165"/>
      <c r="O316" s="164"/>
    </row>
    <row r="317" spans="1:15" ht="20.25">
      <c r="A317" s="167"/>
      <c r="B317" s="168" t="s">
        <v>462</v>
      </c>
      <c r="C317" s="168">
        <f>J310</f>
        <v>0</v>
      </c>
      <c r="E317" s="164"/>
      <c r="F317" s="164"/>
      <c r="G317" s="165"/>
      <c r="H317" s="165"/>
      <c r="I317" s="165"/>
      <c r="J317" s="165"/>
      <c r="K317" s="165"/>
      <c r="L317" s="165"/>
      <c r="M317" s="165"/>
      <c r="N317" s="165"/>
      <c r="O317" s="164"/>
    </row>
    <row r="318" spans="1:15" ht="20.25">
      <c r="A318" s="167"/>
      <c r="B318" s="168" t="s">
        <v>463</v>
      </c>
      <c r="C318" s="168">
        <f>K310</f>
        <v>0</v>
      </c>
      <c r="E318" s="164"/>
      <c r="F318" s="164"/>
      <c r="G318" s="165"/>
      <c r="H318" s="165"/>
      <c r="I318" s="165"/>
      <c r="J318" s="165"/>
      <c r="K318" s="165"/>
      <c r="L318" s="165"/>
      <c r="M318" s="165"/>
      <c r="N318" s="165"/>
      <c r="O318" s="164"/>
    </row>
    <row r="319" spans="1:15" ht="20.25">
      <c r="A319" s="167"/>
      <c r="B319" s="168" t="s">
        <v>464</v>
      </c>
      <c r="C319" s="168">
        <f>L310</f>
        <v>0</v>
      </c>
      <c r="E319" s="164"/>
      <c r="F319" s="164"/>
      <c r="G319" s="165"/>
      <c r="H319" s="165"/>
      <c r="I319" s="165"/>
      <c r="J319" s="165"/>
      <c r="K319" s="165"/>
      <c r="L319" s="165"/>
      <c r="M319" s="165"/>
      <c r="N319" s="165"/>
      <c r="O319" s="164"/>
    </row>
    <row r="320" spans="1:15" ht="20.25">
      <c r="A320" s="167"/>
      <c r="B320" s="168" t="s">
        <v>465</v>
      </c>
      <c r="C320" s="168">
        <f>M310</f>
        <v>0</v>
      </c>
      <c r="E320" s="164"/>
      <c r="F320" s="164"/>
      <c r="G320" s="165"/>
      <c r="H320" s="165"/>
      <c r="I320" s="165"/>
      <c r="J320" s="165"/>
      <c r="K320" s="165"/>
      <c r="L320" s="165"/>
      <c r="M320" s="165"/>
      <c r="N320" s="165"/>
      <c r="O320" s="164"/>
    </row>
    <row r="321" spans="1:15" ht="20.25">
      <c r="A321" s="167"/>
      <c r="B321" s="168" t="s">
        <v>466</v>
      </c>
      <c r="C321" s="168">
        <f>N310</f>
        <v>0</v>
      </c>
      <c r="E321" s="164"/>
      <c r="F321" s="164"/>
      <c r="G321" s="165"/>
      <c r="H321" s="165"/>
      <c r="I321" s="165"/>
      <c r="J321" s="165"/>
      <c r="K321" s="165"/>
      <c r="L321" s="165"/>
      <c r="M321" s="165"/>
      <c r="N321" s="165"/>
      <c r="O321" s="164"/>
    </row>
    <row r="322" spans="1:15" ht="20.25">
      <c r="A322" s="167"/>
      <c r="B322" s="168" t="s">
        <v>27</v>
      </c>
      <c r="C322" s="168">
        <f>SUM(C314:C321)</f>
        <v>0</v>
      </c>
      <c r="E322" s="164"/>
      <c r="F322" s="164"/>
      <c r="G322" s="165"/>
      <c r="H322" s="165"/>
      <c r="I322" s="165"/>
      <c r="J322" s="165"/>
      <c r="K322" s="165"/>
      <c r="L322" s="165"/>
      <c r="M322" s="165"/>
      <c r="N322" s="165"/>
      <c r="O322" s="164"/>
    </row>
    <row r="323" spans="1:15" ht="20.25">
      <c r="A323" s="158"/>
      <c r="B323" s="159"/>
      <c r="C323" s="159"/>
      <c r="E323" s="164"/>
      <c r="F323" s="164"/>
      <c r="G323" s="165"/>
      <c r="H323" s="165"/>
      <c r="I323" s="165"/>
      <c r="J323" s="165"/>
      <c r="K323" s="165"/>
      <c r="L323" s="165"/>
      <c r="M323" s="165"/>
      <c r="N323" s="165"/>
      <c r="O323" s="164"/>
    </row>
    <row r="324" spans="1:15" ht="20.25">
      <c r="A324" s="166" t="s">
        <v>467</v>
      </c>
      <c r="B324" s="166" t="s">
        <v>470</v>
      </c>
      <c r="C324" s="166">
        <f>O310</f>
        <v>0</v>
      </c>
      <c r="E324" s="164"/>
      <c r="F324" s="164"/>
      <c r="G324" s="165"/>
      <c r="H324" s="165"/>
      <c r="I324" s="165"/>
      <c r="J324" s="165"/>
      <c r="K324" s="165"/>
      <c r="L324" s="165"/>
      <c r="M324" s="165"/>
      <c r="N324" s="165"/>
      <c r="O324" s="164"/>
    </row>
    <row r="325" spans="1:15" ht="20.25">
      <c r="A325" s="158"/>
      <c r="B325" s="159"/>
      <c r="C325" s="159"/>
      <c r="E325" s="164"/>
      <c r="F325" s="164"/>
      <c r="G325" s="165"/>
      <c r="H325" s="165"/>
      <c r="I325" s="165"/>
      <c r="J325" s="165"/>
      <c r="K325" s="165"/>
      <c r="L325" s="165"/>
      <c r="M325" s="165"/>
      <c r="N325" s="165"/>
      <c r="O325" s="164"/>
    </row>
    <row r="326" spans="1:15" ht="20.25">
      <c r="A326" s="158"/>
      <c r="B326" s="159"/>
      <c r="C326" s="159"/>
      <c r="E326" s="164"/>
      <c r="F326" s="164"/>
      <c r="G326" s="165"/>
      <c r="H326" s="165"/>
      <c r="I326" s="165"/>
      <c r="J326" s="165"/>
      <c r="K326" s="165"/>
      <c r="L326" s="165"/>
      <c r="M326" s="165"/>
      <c r="N326" s="165"/>
      <c r="O326" s="164"/>
    </row>
    <row r="327" spans="1:15" ht="20.25">
      <c r="A327" s="158"/>
      <c r="B327" s="159"/>
      <c r="C327" s="159"/>
      <c r="E327" s="164"/>
      <c r="F327" s="164"/>
      <c r="G327" s="165"/>
      <c r="H327" s="165"/>
      <c r="I327" s="165"/>
      <c r="J327" s="165"/>
      <c r="K327" s="165"/>
      <c r="L327" s="165"/>
      <c r="M327" s="165"/>
      <c r="N327" s="165"/>
      <c r="O327" s="164"/>
    </row>
    <row r="328" spans="1:15" ht="20.25">
      <c r="A328" s="158"/>
      <c r="B328" s="159"/>
      <c r="C328" s="159"/>
      <c r="E328" s="164"/>
      <c r="F328" s="164"/>
      <c r="G328" s="165"/>
      <c r="H328" s="165"/>
      <c r="I328" s="165"/>
      <c r="J328" s="165"/>
      <c r="K328" s="165"/>
      <c r="L328" s="165"/>
      <c r="M328" s="165"/>
      <c r="N328" s="165"/>
      <c r="O328" s="164"/>
    </row>
    <row r="329" spans="1:15" ht="20.25">
      <c r="A329" s="158"/>
      <c r="B329" s="159"/>
      <c r="C329" s="159"/>
      <c r="E329" s="164"/>
      <c r="F329" s="164"/>
      <c r="G329" s="165"/>
      <c r="H329" s="165"/>
      <c r="I329" s="165"/>
      <c r="J329" s="165"/>
      <c r="K329" s="165"/>
      <c r="L329" s="165"/>
      <c r="M329" s="165"/>
      <c r="N329" s="165"/>
      <c r="O329" s="164"/>
    </row>
    <row r="330" spans="1:15" ht="20.25">
      <c r="A330" s="158"/>
      <c r="B330" s="159"/>
      <c r="C330" s="159"/>
      <c r="E330" s="164"/>
      <c r="F330" s="164"/>
      <c r="G330" s="165"/>
      <c r="H330" s="165"/>
      <c r="I330" s="165"/>
      <c r="J330" s="165"/>
      <c r="K330" s="165"/>
      <c r="L330" s="165"/>
      <c r="M330" s="165"/>
      <c r="N330" s="165"/>
      <c r="O330" s="164"/>
    </row>
    <row r="331" spans="1:15" ht="20.25">
      <c r="A331" s="158"/>
      <c r="B331" s="159"/>
      <c r="C331" s="159"/>
      <c r="E331" s="164"/>
      <c r="F331" s="164"/>
      <c r="G331" s="165"/>
      <c r="H331" s="165"/>
      <c r="I331" s="165"/>
      <c r="J331" s="165"/>
      <c r="K331" s="165"/>
      <c r="L331" s="165"/>
      <c r="M331" s="165"/>
      <c r="N331" s="165"/>
      <c r="O331" s="164"/>
    </row>
    <row r="332" spans="1:15" ht="20.25">
      <c r="A332" s="158"/>
      <c r="B332" s="159"/>
      <c r="C332" s="159"/>
      <c r="E332" s="164"/>
      <c r="F332" s="164"/>
      <c r="G332" s="165"/>
      <c r="H332" s="165"/>
      <c r="I332" s="165"/>
      <c r="J332" s="165"/>
      <c r="K332" s="165"/>
      <c r="L332" s="165"/>
      <c r="M332" s="165"/>
      <c r="N332" s="165"/>
      <c r="O332" s="164"/>
    </row>
    <row r="333" spans="1:15" ht="20.25">
      <c r="A333" s="158"/>
      <c r="B333" s="159"/>
      <c r="C333" s="159"/>
      <c r="E333" s="164"/>
      <c r="F333" s="164"/>
      <c r="G333" s="165"/>
      <c r="H333" s="165"/>
      <c r="I333" s="165"/>
      <c r="J333" s="165"/>
      <c r="K333" s="165"/>
      <c r="L333" s="165"/>
      <c r="M333" s="165"/>
      <c r="N333" s="165"/>
      <c r="O333" s="164"/>
    </row>
    <row r="334" spans="1:15" ht="20.25">
      <c r="A334" s="158"/>
      <c r="B334" s="159"/>
      <c r="C334" s="159"/>
      <c r="E334" s="164"/>
      <c r="F334" s="164"/>
      <c r="G334" s="165"/>
      <c r="H334" s="165"/>
      <c r="I334" s="165"/>
      <c r="J334" s="165"/>
      <c r="K334" s="165"/>
      <c r="L334" s="165"/>
      <c r="M334" s="165"/>
      <c r="N334" s="165"/>
      <c r="O334" s="164"/>
    </row>
    <row r="335" spans="1:15" ht="20.25">
      <c r="A335" s="158"/>
      <c r="B335" s="159"/>
      <c r="C335" s="159"/>
      <c r="E335" s="164"/>
      <c r="F335" s="164"/>
      <c r="G335" s="165"/>
      <c r="H335" s="165"/>
      <c r="I335" s="165"/>
      <c r="J335" s="165"/>
      <c r="K335" s="165"/>
      <c r="L335" s="165"/>
      <c r="M335" s="165"/>
      <c r="N335" s="165"/>
      <c r="O335" s="164"/>
    </row>
    <row r="336" spans="1:15" ht="20.25">
      <c r="A336" s="158"/>
      <c r="B336" s="159"/>
      <c r="C336" s="159"/>
      <c r="E336" s="164"/>
      <c r="F336" s="164"/>
      <c r="G336" s="165"/>
      <c r="H336" s="165"/>
      <c r="I336" s="165"/>
      <c r="J336" s="165"/>
      <c r="K336" s="165"/>
      <c r="L336" s="165"/>
      <c r="M336" s="165"/>
      <c r="N336" s="165"/>
      <c r="O336" s="164"/>
    </row>
    <row r="337" spans="1:15" ht="20.25">
      <c r="A337" s="158"/>
      <c r="B337" s="159"/>
      <c r="C337" s="159"/>
      <c r="E337" s="164"/>
      <c r="F337" s="164"/>
      <c r="G337" s="165"/>
      <c r="H337" s="165"/>
      <c r="I337" s="165"/>
      <c r="J337" s="165"/>
      <c r="K337" s="165"/>
      <c r="L337" s="165"/>
      <c r="M337" s="165"/>
      <c r="N337" s="165"/>
      <c r="O337" s="164"/>
    </row>
    <row r="338" spans="1:15" ht="20.25">
      <c r="A338" s="158"/>
      <c r="B338" s="159"/>
      <c r="C338" s="159"/>
      <c r="E338" s="164"/>
      <c r="F338" s="164"/>
      <c r="G338" s="165"/>
      <c r="H338" s="165"/>
      <c r="I338" s="165"/>
      <c r="J338" s="165"/>
      <c r="K338" s="165"/>
      <c r="L338" s="165"/>
      <c r="M338" s="165"/>
      <c r="N338" s="165"/>
      <c r="O338" s="164"/>
    </row>
    <row r="339" spans="1:15" ht="20.25">
      <c r="A339" s="158"/>
      <c r="B339" s="159"/>
      <c r="C339" s="159"/>
      <c r="E339" s="164"/>
      <c r="F339" s="164"/>
      <c r="G339" s="165"/>
      <c r="H339" s="165"/>
      <c r="I339" s="165"/>
      <c r="J339" s="165"/>
      <c r="K339" s="165"/>
      <c r="L339" s="165"/>
      <c r="M339" s="165"/>
      <c r="N339" s="165"/>
      <c r="O339" s="164"/>
    </row>
    <row r="340" spans="1:15" ht="20.25">
      <c r="A340" s="158"/>
      <c r="B340" s="159"/>
      <c r="C340" s="159"/>
      <c r="E340" s="164"/>
      <c r="F340" s="164"/>
      <c r="G340" s="165"/>
      <c r="H340" s="165"/>
      <c r="I340" s="165"/>
      <c r="J340" s="165"/>
      <c r="K340" s="165"/>
      <c r="L340" s="165"/>
      <c r="M340" s="165"/>
      <c r="N340" s="165"/>
      <c r="O340" s="164"/>
    </row>
    <row r="341" spans="1:15" ht="20.25">
      <c r="A341" s="158"/>
      <c r="B341" s="159"/>
      <c r="C341" s="159"/>
      <c r="E341" s="164"/>
      <c r="F341" s="164"/>
      <c r="G341" s="165"/>
      <c r="H341" s="165"/>
      <c r="I341" s="165"/>
      <c r="J341" s="165"/>
      <c r="K341" s="165"/>
      <c r="L341" s="165"/>
      <c r="M341" s="165"/>
      <c r="N341" s="165"/>
      <c r="O341" s="164"/>
    </row>
    <row r="342" spans="1:15" ht="20.25">
      <c r="A342" s="158"/>
      <c r="B342" s="159"/>
      <c r="C342" s="159"/>
      <c r="E342" s="164"/>
      <c r="F342" s="164"/>
      <c r="G342" s="165"/>
      <c r="H342" s="165"/>
      <c r="I342" s="165"/>
      <c r="J342" s="165"/>
      <c r="K342" s="165"/>
      <c r="L342" s="165"/>
      <c r="M342" s="165"/>
      <c r="N342" s="165"/>
      <c r="O342" s="164"/>
    </row>
    <row r="343" spans="1:15" ht="20.25">
      <c r="A343" s="158"/>
      <c r="B343" s="159"/>
      <c r="C343" s="159"/>
      <c r="E343" s="164"/>
      <c r="F343" s="164"/>
      <c r="G343" s="165"/>
      <c r="H343" s="165"/>
      <c r="I343" s="165"/>
      <c r="J343" s="165"/>
      <c r="K343" s="165"/>
      <c r="L343" s="165"/>
      <c r="M343" s="165"/>
      <c r="N343" s="165"/>
      <c r="O343" s="164"/>
    </row>
    <row r="344" spans="1:15" ht="20.25">
      <c r="A344" s="158"/>
      <c r="B344" s="159"/>
      <c r="C344" s="159"/>
      <c r="E344" s="164"/>
      <c r="F344" s="164"/>
      <c r="G344" s="165"/>
      <c r="H344" s="165"/>
      <c r="I344" s="165"/>
      <c r="J344" s="165"/>
      <c r="K344" s="165"/>
      <c r="L344" s="165"/>
      <c r="M344" s="165"/>
      <c r="N344" s="165"/>
      <c r="O344" s="164"/>
    </row>
    <row r="345" spans="1:15" ht="20.25">
      <c r="A345" s="158"/>
      <c r="B345" s="159"/>
      <c r="C345" s="159"/>
      <c r="E345" s="164"/>
      <c r="F345" s="164"/>
      <c r="G345" s="165"/>
      <c r="H345" s="165"/>
      <c r="I345" s="165"/>
      <c r="J345" s="165"/>
      <c r="K345" s="165"/>
      <c r="L345" s="165"/>
      <c r="M345" s="165"/>
      <c r="N345" s="165"/>
      <c r="O345" s="164"/>
    </row>
    <row r="346" spans="1:15" ht="20.25">
      <c r="A346" s="158"/>
      <c r="B346" s="159"/>
      <c r="C346" s="159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</row>
    <row r="347" spans="1:15" ht="20.25">
      <c r="A347" s="158"/>
      <c r="B347" s="159"/>
      <c r="C347" s="159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</row>
    <row r="348" spans="1:15" ht="20.25">
      <c r="A348" s="158"/>
      <c r="B348" s="159"/>
      <c r="C348" s="159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</row>
    <row r="349" spans="1:15" ht="20.25">
      <c r="A349" s="292" t="s">
        <v>471</v>
      </c>
      <c r="B349" s="292"/>
      <c r="C349" s="292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</row>
    <row r="350" spans="1:15" ht="20.25">
      <c r="A350" s="293" t="s">
        <v>480</v>
      </c>
      <c r="B350" s="292"/>
      <c r="C350" s="292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</row>
    <row r="351" spans="1:15" ht="20.25">
      <c r="A351" s="158"/>
      <c r="B351" s="159"/>
      <c r="C351" s="159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</row>
    <row r="352" spans="1:15" ht="20.25">
      <c r="A352" s="162" t="s">
        <v>455</v>
      </c>
      <c r="B352" s="163" t="s">
        <v>456</v>
      </c>
      <c r="C352" s="163" t="s">
        <v>27</v>
      </c>
      <c r="E352" s="164" t="s">
        <v>457</v>
      </c>
      <c r="F352" s="164" t="s">
        <v>458</v>
      </c>
      <c r="G352" s="165" t="s">
        <v>459</v>
      </c>
      <c r="H352" s="165" t="s">
        <v>460</v>
      </c>
      <c r="I352" s="165" t="s">
        <v>461</v>
      </c>
      <c r="J352" s="171" t="s">
        <v>462</v>
      </c>
      <c r="K352" s="165" t="s">
        <v>463</v>
      </c>
      <c r="L352" s="165" t="s">
        <v>464</v>
      </c>
      <c r="M352" s="165" t="s">
        <v>465</v>
      </c>
      <c r="N352" s="165" t="s">
        <v>466</v>
      </c>
      <c r="O352" s="164" t="s">
        <v>467</v>
      </c>
    </row>
    <row r="353" spans="1:15" ht="20.25">
      <c r="A353" s="169" t="s">
        <v>468</v>
      </c>
      <c r="B353" s="166" t="str">
        <f>E352</f>
        <v>Pabellon 1</v>
      </c>
      <c r="C353" s="166">
        <f>E353</f>
        <v>0</v>
      </c>
      <c r="E353" s="164"/>
      <c r="F353" s="164"/>
      <c r="G353" s="165"/>
      <c r="H353" s="165"/>
      <c r="I353" s="165"/>
      <c r="J353" s="165"/>
      <c r="K353" s="165"/>
      <c r="L353" s="165"/>
      <c r="M353" s="165"/>
      <c r="N353" s="165"/>
      <c r="O353" s="164"/>
    </row>
    <row r="354" spans="1:15" ht="20.25">
      <c r="A354" s="170"/>
      <c r="B354" s="166" t="str">
        <f>F352</f>
        <v>Pabellon 20</v>
      </c>
      <c r="C354" s="166">
        <f>F353</f>
        <v>0</v>
      </c>
      <c r="E354" s="164"/>
      <c r="F354" s="164"/>
      <c r="G354" s="165"/>
      <c r="H354" s="165"/>
      <c r="I354" s="165"/>
      <c r="J354" s="165"/>
      <c r="K354" s="165"/>
      <c r="L354" s="165"/>
      <c r="M354" s="165"/>
      <c r="N354" s="165"/>
      <c r="O354" s="172"/>
    </row>
    <row r="355" spans="1:15" ht="20.25">
      <c r="A355" s="164" t="s">
        <v>27</v>
      </c>
      <c r="B355" s="166"/>
      <c r="C355" s="166">
        <f>SUM(C353:C354)</f>
        <v>0</v>
      </c>
      <c r="E355" s="164"/>
      <c r="F355" s="164"/>
      <c r="G355" s="165"/>
      <c r="H355" s="165"/>
      <c r="I355" s="165"/>
      <c r="J355" s="165"/>
      <c r="K355" s="165"/>
      <c r="L355" s="165"/>
      <c r="M355" s="165"/>
      <c r="N355" s="165"/>
      <c r="O355" s="172"/>
    </row>
    <row r="356" spans="1:15" ht="20.25">
      <c r="A356" s="158"/>
      <c r="B356" s="159"/>
      <c r="C356" s="159"/>
      <c r="E356" s="164"/>
      <c r="F356" s="164"/>
      <c r="G356" s="165"/>
      <c r="H356" s="165"/>
      <c r="I356" s="165"/>
      <c r="J356" s="165"/>
      <c r="K356" s="165"/>
      <c r="L356" s="165"/>
      <c r="M356" s="165"/>
      <c r="N356" s="165"/>
      <c r="O356" s="172"/>
    </row>
    <row r="357" spans="1:15" ht="60.75">
      <c r="A357" s="167" t="s">
        <v>469</v>
      </c>
      <c r="B357" s="168" t="s">
        <v>459</v>
      </c>
      <c r="C357" s="168">
        <f>G353</f>
        <v>0</v>
      </c>
      <c r="E357" s="164"/>
      <c r="F357" s="164"/>
      <c r="G357" s="165"/>
      <c r="H357" s="165"/>
      <c r="I357" s="165"/>
      <c r="J357" s="165"/>
      <c r="K357" s="165"/>
      <c r="L357" s="165"/>
      <c r="M357" s="165"/>
      <c r="N357" s="165"/>
      <c r="O357" s="172"/>
    </row>
    <row r="358" spans="1:15" ht="20.25">
      <c r="A358" s="167"/>
      <c r="B358" s="168" t="s">
        <v>460</v>
      </c>
      <c r="C358" s="168">
        <f>H353</f>
        <v>0</v>
      </c>
      <c r="E358" s="164"/>
      <c r="F358" s="164"/>
      <c r="G358" s="165"/>
      <c r="H358" s="165"/>
      <c r="I358" s="165"/>
      <c r="J358" s="165"/>
      <c r="K358" s="165"/>
      <c r="L358" s="165"/>
      <c r="M358" s="165"/>
      <c r="N358" s="165"/>
      <c r="O358" s="172"/>
    </row>
    <row r="359" spans="1:15" ht="20.25">
      <c r="A359" s="167"/>
      <c r="B359" s="168" t="s">
        <v>461</v>
      </c>
      <c r="C359" s="168">
        <f>I353</f>
        <v>0</v>
      </c>
      <c r="E359" s="164"/>
      <c r="F359" s="164"/>
      <c r="G359" s="165"/>
      <c r="H359" s="165"/>
      <c r="I359" s="165"/>
      <c r="J359" s="165"/>
      <c r="K359" s="165"/>
      <c r="L359" s="165"/>
      <c r="M359" s="165"/>
      <c r="N359" s="165"/>
      <c r="O359" s="172"/>
    </row>
    <row r="360" spans="1:15" ht="20.25">
      <c r="A360" s="167"/>
      <c r="B360" s="168" t="s">
        <v>462</v>
      </c>
      <c r="C360" s="168">
        <f>J353</f>
        <v>0</v>
      </c>
      <c r="E360" s="164"/>
      <c r="F360" s="164"/>
      <c r="G360" s="165"/>
      <c r="H360" s="165"/>
      <c r="I360" s="165"/>
      <c r="J360" s="165"/>
      <c r="K360" s="165"/>
      <c r="L360" s="165"/>
      <c r="M360" s="165"/>
      <c r="N360" s="165"/>
      <c r="O360" s="172"/>
    </row>
    <row r="361" spans="1:15" ht="20.25">
      <c r="A361" s="167"/>
      <c r="B361" s="168" t="s">
        <v>463</v>
      </c>
      <c r="C361" s="168">
        <f>K353</f>
        <v>0</v>
      </c>
      <c r="E361" s="164"/>
      <c r="F361" s="164"/>
      <c r="G361" s="165"/>
      <c r="H361" s="165"/>
      <c r="I361" s="165"/>
      <c r="J361" s="165"/>
      <c r="K361" s="165"/>
      <c r="L361" s="165"/>
      <c r="M361" s="165"/>
      <c r="N361" s="165"/>
      <c r="O361" s="172"/>
    </row>
    <row r="362" spans="1:15" ht="20.25">
      <c r="A362" s="167"/>
      <c r="B362" s="168" t="s">
        <v>464</v>
      </c>
      <c r="C362" s="168">
        <f>L353</f>
        <v>0</v>
      </c>
      <c r="E362" s="164"/>
      <c r="F362" s="164"/>
      <c r="G362" s="165"/>
      <c r="H362" s="165"/>
      <c r="I362" s="165"/>
      <c r="J362" s="165"/>
      <c r="K362" s="165"/>
      <c r="L362" s="165"/>
      <c r="M362" s="165"/>
      <c r="N362" s="165"/>
      <c r="O362" s="172"/>
    </row>
    <row r="363" spans="1:15" ht="20.25">
      <c r="A363" s="167"/>
      <c r="B363" s="168" t="s">
        <v>465</v>
      </c>
      <c r="C363" s="168">
        <f>M353</f>
        <v>0</v>
      </c>
      <c r="E363" s="164"/>
      <c r="F363" s="164"/>
      <c r="G363" s="165"/>
      <c r="H363" s="165"/>
      <c r="I363" s="165"/>
      <c r="J363" s="165"/>
      <c r="K363" s="165"/>
      <c r="L363" s="165"/>
      <c r="M363" s="165"/>
      <c r="N363" s="165"/>
      <c r="O363" s="172"/>
    </row>
    <row r="364" spans="1:15" ht="20.25">
      <c r="A364" s="167"/>
      <c r="B364" s="168" t="s">
        <v>466</v>
      </c>
      <c r="C364" s="168">
        <f>N353</f>
        <v>0</v>
      </c>
      <c r="E364" s="164"/>
      <c r="F364" s="164"/>
      <c r="G364" s="165"/>
      <c r="H364" s="165"/>
      <c r="I364" s="165"/>
      <c r="J364" s="165"/>
      <c r="K364" s="165"/>
      <c r="L364" s="165"/>
      <c r="M364" s="165"/>
      <c r="N364" s="165"/>
      <c r="O364" s="172"/>
    </row>
    <row r="365" spans="1:15" ht="20.25">
      <c r="A365" s="167"/>
      <c r="B365" s="168" t="s">
        <v>27</v>
      </c>
      <c r="C365" s="168">
        <f>SUM(C357:C364)</f>
        <v>0</v>
      </c>
      <c r="E365" s="164"/>
      <c r="F365" s="164"/>
      <c r="G365" s="165"/>
      <c r="H365" s="165"/>
      <c r="I365" s="165"/>
      <c r="J365" s="165"/>
      <c r="K365" s="165"/>
      <c r="L365" s="165"/>
      <c r="M365" s="165"/>
      <c r="N365" s="165"/>
      <c r="O365" s="172"/>
    </row>
    <row r="366" spans="1:15" ht="20.25">
      <c r="A366" s="158"/>
      <c r="B366" s="159"/>
      <c r="C366" s="159"/>
      <c r="E366" s="164"/>
      <c r="F366" s="164"/>
      <c r="G366" s="165"/>
      <c r="H366" s="165"/>
      <c r="I366" s="165"/>
      <c r="J366" s="165"/>
      <c r="K366" s="165"/>
      <c r="L366" s="165"/>
      <c r="M366" s="165"/>
      <c r="N366" s="165"/>
      <c r="O366" s="172"/>
    </row>
    <row r="367" spans="1:15" ht="20.25">
      <c r="A367" s="166" t="s">
        <v>467</v>
      </c>
      <c r="B367" s="166" t="s">
        <v>470</v>
      </c>
      <c r="C367" s="166">
        <f>O353</f>
        <v>0</v>
      </c>
      <c r="E367" s="164"/>
      <c r="F367" s="164"/>
      <c r="G367" s="165"/>
      <c r="H367" s="165"/>
      <c r="I367" s="165"/>
      <c r="J367" s="165"/>
      <c r="K367" s="165"/>
      <c r="L367" s="165"/>
      <c r="M367" s="165"/>
      <c r="N367" s="165"/>
      <c r="O367" s="172"/>
    </row>
    <row r="368" spans="1:15" ht="20.25">
      <c r="A368" s="158"/>
      <c r="B368" s="159"/>
      <c r="C368" s="159"/>
      <c r="E368" s="164"/>
      <c r="F368" s="164"/>
      <c r="G368" s="165"/>
      <c r="H368" s="165"/>
      <c r="I368" s="165"/>
      <c r="J368" s="165"/>
      <c r="K368" s="165"/>
      <c r="L368" s="165"/>
      <c r="M368" s="165"/>
      <c r="N368" s="165"/>
      <c r="O368" s="172"/>
    </row>
    <row r="369" spans="1:15" ht="20.25">
      <c r="A369" s="158"/>
      <c r="B369" s="159"/>
      <c r="C369" s="159"/>
      <c r="E369" s="164"/>
      <c r="F369" s="164"/>
      <c r="G369" s="165"/>
      <c r="H369" s="165"/>
      <c r="I369" s="165"/>
      <c r="J369" s="165"/>
      <c r="K369" s="165"/>
      <c r="L369" s="165"/>
      <c r="M369" s="165"/>
      <c r="N369" s="165"/>
      <c r="O369" s="164"/>
    </row>
    <row r="370" spans="1:15" ht="20.25">
      <c r="A370" s="158"/>
      <c r="B370" s="159"/>
      <c r="C370" s="159"/>
      <c r="E370" s="164"/>
      <c r="F370" s="164"/>
      <c r="G370" s="165"/>
      <c r="H370" s="165"/>
      <c r="I370" s="165"/>
      <c r="J370" s="165"/>
      <c r="K370" s="165"/>
      <c r="L370" s="165"/>
      <c r="M370" s="165"/>
      <c r="N370" s="165"/>
      <c r="O370" s="164"/>
    </row>
    <row r="371" spans="1:15" ht="20.25">
      <c r="A371" s="158"/>
      <c r="B371" s="159"/>
      <c r="C371" s="159"/>
      <c r="E371" s="164"/>
      <c r="F371" s="164"/>
      <c r="G371" s="165"/>
      <c r="H371" s="165"/>
      <c r="I371" s="165"/>
      <c r="J371" s="165"/>
      <c r="K371" s="165"/>
      <c r="L371" s="165"/>
      <c r="M371" s="165"/>
      <c r="N371" s="165"/>
      <c r="O371" s="164"/>
    </row>
    <row r="372" spans="1:15" ht="20.25">
      <c r="A372" s="158"/>
      <c r="B372" s="159"/>
      <c r="C372" s="159"/>
      <c r="E372" s="164"/>
      <c r="F372" s="164"/>
      <c r="G372" s="165"/>
      <c r="H372" s="165"/>
      <c r="I372" s="165"/>
      <c r="J372" s="165"/>
      <c r="K372" s="165"/>
      <c r="L372" s="165"/>
      <c r="M372" s="165"/>
      <c r="N372" s="165"/>
      <c r="O372" s="164"/>
    </row>
    <row r="373" spans="1:15" ht="20.25">
      <c r="A373" s="158"/>
      <c r="B373" s="159"/>
      <c r="C373" s="159"/>
      <c r="E373" s="164"/>
      <c r="F373" s="164"/>
      <c r="G373" s="165"/>
      <c r="H373" s="165"/>
      <c r="I373" s="165"/>
      <c r="J373" s="165"/>
      <c r="K373" s="165"/>
      <c r="L373" s="165"/>
      <c r="M373" s="165"/>
      <c r="N373" s="165"/>
      <c r="O373" s="164"/>
    </row>
    <row r="374" spans="1:15" ht="20.25">
      <c r="A374" s="158"/>
      <c r="B374" s="159"/>
      <c r="C374" s="159"/>
      <c r="E374" s="164"/>
      <c r="F374" s="164"/>
      <c r="G374" s="165"/>
      <c r="H374" s="165"/>
      <c r="I374" s="165"/>
      <c r="J374" s="165"/>
      <c r="K374" s="165"/>
      <c r="L374" s="165"/>
      <c r="M374" s="165"/>
      <c r="N374" s="165"/>
      <c r="O374" s="164"/>
    </row>
    <row r="375" spans="1:15" ht="20.25">
      <c r="A375" s="158"/>
      <c r="B375" s="159"/>
      <c r="C375" s="159"/>
      <c r="E375" s="164"/>
      <c r="F375" s="164"/>
      <c r="G375" s="165"/>
      <c r="H375" s="165"/>
      <c r="I375" s="165"/>
      <c r="J375" s="165"/>
      <c r="K375" s="165"/>
      <c r="L375" s="165"/>
      <c r="M375" s="165"/>
      <c r="N375" s="165"/>
      <c r="O375" s="164"/>
    </row>
    <row r="376" spans="1:15" ht="20.25">
      <c r="A376" s="158"/>
      <c r="B376" s="159"/>
      <c r="C376" s="159"/>
      <c r="E376" s="164"/>
      <c r="F376" s="164"/>
      <c r="G376" s="165"/>
      <c r="H376" s="165"/>
      <c r="I376" s="165"/>
      <c r="J376" s="165"/>
      <c r="K376" s="165"/>
      <c r="L376" s="165"/>
      <c r="M376" s="165"/>
      <c r="N376" s="165"/>
      <c r="O376" s="164"/>
    </row>
    <row r="377" spans="1:15" ht="20.25">
      <c r="A377" s="158"/>
      <c r="B377" s="159"/>
      <c r="C377" s="159"/>
      <c r="E377" s="164"/>
      <c r="F377" s="164"/>
      <c r="G377" s="165"/>
      <c r="H377" s="165"/>
      <c r="I377" s="165"/>
      <c r="J377" s="165"/>
      <c r="K377" s="165"/>
      <c r="L377" s="165"/>
      <c r="M377" s="165"/>
      <c r="N377" s="165"/>
      <c r="O377" s="164"/>
    </row>
    <row r="378" spans="1:15" ht="20.25">
      <c r="A378" s="158"/>
      <c r="B378" s="159"/>
      <c r="C378" s="159"/>
      <c r="E378" s="164"/>
      <c r="F378" s="164"/>
      <c r="G378" s="165"/>
      <c r="H378" s="165"/>
      <c r="I378" s="165"/>
      <c r="J378" s="165"/>
      <c r="K378" s="165"/>
      <c r="L378" s="165"/>
      <c r="M378" s="165"/>
      <c r="N378" s="165"/>
      <c r="O378" s="164"/>
    </row>
    <row r="379" spans="1:15" ht="20.25">
      <c r="A379" s="158"/>
      <c r="B379" s="159"/>
      <c r="C379" s="159"/>
      <c r="E379" s="164"/>
      <c r="F379" s="164"/>
      <c r="G379" s="165"/>
      <c r="H379" s="165"/>
      <c r="I379" s="165"/>
      <c r="J379" s="165"/>
      <c r="K379" s="165"/>
      <c r="L379" s="165"/>
      <c r="M379" s="165"/>
      <c r="N379" s="165"/>
      <c r="O379" s="164"/>
    </row>
    <row r="380" spans="1:15" ht="20.25">
      <c r="A380" s="158"/>
      <c r="B380" s="159"/>
      <c r="C380" s="159"/>
      <c r="E380" s="164"/>
      <c r="F380" s="164"/>
      <c r="G380" s="165"/>
      <c r="H380" s="165"/>
      <c r="I380" s="165"/>
      <c r="J380" s="165"/>
      <c r="K380" s="165"/>
      <c r="L380" s="165"/>
      <c r="M380" s="165"/>
      <c r="N380" s="165"/>
      <c r="O380" s="164"/>
    </row>
    <row r="381" spans="1:15" ht="20.25">
      <c r="A381" s="158"/>
      <c r="B381" s="159"/>
      <c r="C381" s="159"/>
      <c r="E381" s="164"/>
      <c r="F381" s="164"/>
      <c r="G381" s="165"/>
      <c r="H381" s="165"/>
      <c r="I381" s="165"/>
      <c r="J381" s="165"/>
      <c r="K381" s="165"/>
      <c r="L381" s="165"/>
      <c r="M381" s="165"/>
      <c r="N381" s="165"/>
      <c r="O381" s="164"/>
    </row>
    <row r="382" spans="1:15" ht="20.25">
      <c r="A382" s="158"/>
      <c r="B382" s="159"/>
      <c r="C382" s="159"/>
      <c r="E382" s="164"/>
      <c r="F382" s="164"/>
      <c r="G382" s="165"/>
      <c r="H382" s="165"/>
      <c r="I382" s="165"/>
      <c r="J382" s="165"/>
      <c r="K382" s="165"/>
      <c r="L382" s="165"/>
      <c r="M382" s="165"/>
      <c r="N382" s="165"/>
      <c r="O382" s="164"/>
    </row>
    <row r="383" spans="1:15" ht="20.25">
      <c r="A383" s="158"/>
      <c r="B383" s="159"/>
      <c r="C383" s="159"/>
      <c r="E383" s="164"/>
      <c r="F383" s="164"/>
      <c r="G383" s="165"/>
      <c r="H383" s="165"/>
      <c r="I383" s="165"/>
      <c r="J383" s="165"/>
      <c r="K383" s="165"/>
      <c r="L383" s="165"/>
      <c r="M383" s="165"/>
      <c r="N383" s="165"/>
      <c r="O383" s="164"/>
    </row>
    <row r="384" spans="1:15" ht="20.25">
      <c r="A384" s="158"/>
      <c r="B384" s="159"/>
      <c r="C384" s="159"/>
      <c r="E384" s="164"/>
      <c r="F384" s="164"/>
      <c r="G384" s="165"/>
      <c r="H384" s="165"/>
      <c r="I384" s="165"/>
      <c r="J384" s="165"/>
      <c r="K384" s="165"/>
      <c r="L384" s="165"/>
      <c r="M384" s="165"/>
      <c r="N384" s="165"/>
      <c r="O384" s="164"/>
    </row>
    <row r="385" spans="1:15" ht="20.25">
      <c r="A385" s="158"/>
      <c r="B385" s="159"/>
      <c r="C385" s="159"/>
      <c r="E385" s="164"/>
      <c r="F385" s="164"/>
      <c r="G385" s="165"/>
      <c r="H385" s="165"/>
      <c r="I385" s="165"/>
      <c r="J385" s="165"/>
      <c r="K385" s="165"/>
      <c r="L385" s="165"/>
      <c r="M385" s="165"/>
      <c r="N385" s="165"/>
      <c r="O385" s="164"/>
    </row>
    <row r="386" spans="1:15" ht="20.25">
      <c r="A386" s="158"/>
      <c r="B386" s="159"/>
      <c r="C386" s="159"/>
      <c r="E386" s="164"/>
      <c r="F386" s="164"/>
      <c r="G386" s="165"/>
      <c r="H386" s="165"/>
      <c r="I386" s="165"/>
      <c r="J386" s="165"/>
      <c r="K386" s="165"/>
      <c r="L386" s="165"/>
      <c r="M386" s="165"/>
      <c r="N386" s="165"/>
      <c r="O386" s="164"/>
    </row>
    <row r="387" spans="1:15" ht="20.25">
      <c r="A387" s="158"/>
      <c r="B387" s="159"/>
      <c r="C387" s="159"/>
      <c r="E387" s="164"/>
      <c r="F387" s="164"/>
      <c r="G387" s="165"/>
      <c r="H387" s="165"/>
      <c r="I387" s="165"/>
      <c r="J387" s="165"/>
      <c r="K387" s="165"/>
      <c r="L387" s="165"/>
      <c r="M387" s="165"/>
      <c r="N387" s="165"/>
      <c r="O387" s="164"/>
    </row>
    <row r="388" spans="1:15" ht="20.25">
      <c r="A388" s="158"/>
      <c r="B388" s="159"/>
      <c r="C388" s="159"/>
      <c r="E388" s="164"/>
      <c r="F388" s="164"/>
      <c r="G388" s="165"/>
      <c r="H388" s="165"/>
      <c r="I388" s="165"/>
      <c r="J388" s="165"/>
      <c r="K388" s="165"/>
      <c r="L388" s="165"/>
      <c r="M388" s="165"/>
      <c r="N388" s="165"/>
      <c r="O388" s="164"/>
    </row>
    <row r="389" spans="1:15" ht="20.25">
      <c r="A389" s="158"/>
      <c r="B389" s="159"/>
      <c r="C389" s="159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</row>
    <row r="390" spans="1:15" ht="20.25">
      <c r="A390" s="158"/>
      <c r="B390" s="159"/>
      <c r="C390" s="159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</row>
    <row r="391" spans="1:15" ht="20.25">
      <c r="A391" s="158"/>
      <c r="B391" s="159"/>
      <c r="C391" s="159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</row>
    <row r="392" spans="1:15" ht="20.25">
      <c r="A392" s="292" t="s">
        <v>471</v>
      </c>
      <c r="B392" s="292"/>
      <c r="C392" s="292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</row>
    <row r="393" spans="1:15" ht="20.25">
      <c r="A393" s="293" t="s">
        <v>481</v>
      </c>
      <c r="B393" s="292"/>
      <c r="C393" s="292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</row>
    <row r="394" spans="1:15" ht="20.25">
      <c r="A394" s="158"/>
      <c r="B394" s="159"/>
      <c r="C394" s="159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</row>
    <row r="395" spans="1:15" ht="20.25">
      <c r="A395" s="162" t="s">
        <v>455</v>
      </c>
      <c r="B395" s="163" t="s">
        <v>456</v>
      </c>
      <c r="C395" s="163" t="s">
        <v>27</v>
      </c>
      <c r="E395" s="164" t="s">
        <v>457</v>
      </c>
      <c r="F395" s="164" t="s">
        <v>458</v>
      </c>
      <c r="G395" s="165" t="s">
        <v>459</v>
      </c>
      <c r="H395" s="165" t="s">
        <v>460</v>
      </c>
      <c r="I395" s="165" t="s">
        <v>461</v>
      </c>
      <c r="J395" s="165" t="s">
        <v>462</v>
      </c>
      <c r="K395" s="165" t="s">
        <v>463</v>
      </c>
      <c r="L395" s="165" t="s">
        <v>464</v>
      </c>
      <c r="M395" s="165" t="s">
        <v>465</v>
      </c>
      <c r="N395" s="165" t="s">
        <v>466</v>
      </c>
      <c r="O395" s="164" t="s">
        <v>467</v>
      </c>
    </row>
    <row r="396" spans="1:15" ht="20.25">
      <c r="A396" s="169" t="s">
        <v>468</v>
      </c>
      <c r="B396" s="166" t="str">
        <f>E395</f>
        <v>Pabellon 1</v>
      </c>
      <c r="C396" s="166">
        <f>E396</f>
        <v>0</v>
      </c>
      <c r="E396" s="164"/>
      <c r="F396" s="164"/>
      <c r="G396" s="165"/>
      <c r="H396" s="165"/>
      <c r="I396" s="165"/>
      <c r="J396" s="165"/>
      <c r="K396" s="165"/>
      <c r="L396" s="165"/>
      <c r="M396" s="165"/>
      <c r="N396" s="165"/>
      <c r="O396" s="164"/>
    </row>
    <row r="397" spans="1:15" ht="20.25">
      <c r="A397" s="170"/>
      <c r="B397" s="166" t="str">
        <f>F395</f>
        <v>Pabellon 20</v>
      </c>
      <c r="C397" s="166">
        <f>F396</f>
        <v>0</v>
      </c>
      <c r="E397" s="164"/>
      <c r="F397" s="164"/>
      <c r="G397" s="165"/>
      <c r="H397" s="165"/>
      <c r="I397" s="165"/>
      <c r="J397" s="165"/>
      <c r="K397" s="165"/>
      <c r="L397" s="165"/>
      <c r="M397" s="165"/>
      <c r="N397" s="165"/>
      <c r="O397" s="164"/>
    </row>
    <row r="398" spans="1:15" ht="20.25">
      <c r="A398" s="164" t="s">
        <v>27</v>
      </c>
      <c r="B398" s="166"/>
      <c r="C398" s="166">
        <f>SUM(C396:C397)</f>
        <v>0</v>
      </c>
      <c r="E398" s="164"/>
      <c r="F398" s="164"/>
      <c r="G398" s="165"/>
      <c r="H398" s="165"/>
      <c r="I398" s="165"/>
      <c r="J398" s="165"/>
      <c r="K398" s="165"/>
      <c r="L398" s="165"/>
      <c r="M398" s="165"/>
      <c r="N398" s="165"/>
      <c r="O398" s="164"/>
    </row>
    <row r="399" spans="1:15" ht="20.25">
      <c r="A399" s="158"/>
      <c r="B399" s="159"/>
      <c r="C399" s="159"/>
      <c r="E399" s="164"/>
      <c r="F399" s="164"/>
      <c r="G399" s="165"/>
      <c r="H399" s="165"/>
      <c r="I399" s="165"/>
      <c r="J399" s="165"/>
      <c r="K399" s="165"/>
      <c r="L399" s="165"/>
      <c r="M399" s="165"/>
      <c r="N399" s="165"/>
      <c r="O399" s="164"/>
    </row>
    <row r="400" spans="1:15" ht="60.75">
      <c r="A400" s="167" t="s">
        <v>469</v>
      </c>
      <c r="B400" s="168" t="s">
        <v>459</v>
      </c>
      <c r="C400" s="168">
        <f>G396</f>
        <v>0</v>
      </c>
      <c r="E400" s="164"/>
      <c r="F400" s="164"/>
      <c r="G400" s="165"/>
      <c r="H400" s="165"/>
      <c r="I400" s="165"/>
      <c r="J400" s="165"/>
      <c r="K400" s="165"/>
      <c r="L400" s="165"/>
      <c r="M400" s="165"/>
      <c r="N400" s="165"/>
      <c r="O400" s="164"/>
    </row>
    <row r="401" spans="1:15" ht="20.25">
      <c r="A401" s="167"/>
      <c r="B401" s="168" t="s">
        <v>460</v>
      </c>
      <c r="C401" s="168">
        <f>H396</f>
        <v>0</v>
      </c>
      <c r="E401" s="164"/>
      <c r="F401" s="164"/>
      <c r="G401" s="165"/>
      <c r="H401" s="165"/>
      <c r="I401" s="165"/>
      <c r="J401" s="165"/>
      <c r="K401" s="165"/>
      <c r="L401" s="165"/>
      <c r="M401" s="165"/>
      <c r="N401" s="165"/>
      <c r="O401" s="164"/>
    </row>
    <row r="402" spans="1:15" ht="20.25">
      <c r="A402" s="167"/>
      <c r="B402" s="168" t="s">
        <v>461</v>
      </c>
      <c r="C402" s="168">
        <f>I396</f>
        <v>0</v>
      </c>
      <c r="E402" s="164"/>
      <c r="F402" s="164"/>
      <c r="G402" s="165"/>
      <c r="H402" s="165"/>
      <c r="I402" s="165"/>
      <c r="J402" s="165"/>
      <c r="K402" s="165"/>
      <c r="L402" s="165"/>
      <c r="M402" s="165"/>
      <c r="N402" s="165"/>
      <c r="O402" s="164"/>
    </row>
    <row r="403" spans="1:15" ht="20.25">
      <c r="A403" s="167"/>
      <c r="B403" s="168" t="s">
        <v>462</v>
      </c>
      <c r="C403" s="168">
        <f>J396</f>
        <v>0</v>
      </c>
      <c r="E403" s="164"/>
      <c r="F403" s="164"/>
      <c r="G403" s="165"/>
      <c r="H403" s="165"/>
      <c r="I403" s="165"/>
      <c r="J403" s="165"/>
      <c r="K403" s="165"/>
      <c r="L403" s="165"/>
      <c r="M403" s="165"/>
      <c r="N403" s="165"/>
      <c r="O403" s="164"/>
    </row>
    <row r="404" spans="1:15" ht="20.25">
      <c r="A404" s="167"/>
      <c r="B404" s="168" t="s">
        <v>463</v>
      </c>
      <c r="C404" s="168">
        <f>K396</f>
        <v>0</v>
      </c>
      <c r="E404" s="164"/>
      <c r="F404" s="164"/>
      <c r="G404" s="165"/>
      <c r="H404" s="165"/>
      <c r="I404" s="165"/>
      <c r="J404" s="165"/>
      <c r="K404" s="165"/>
      <c r="L404" s="165"/>
      <c r="M404" s="165"/>
      <c r="N404" s="165"/>
      <c r="O404" s="164"/>
    </row>
    <row r="405" spans="1:15" ht="20.25">
      <c r="A405" s="167"/>
      <c r="B405" s="168" t="s">
        <v>464</v>
      </c>
      <c r="C405" s="168">
        <f>L396</f>
        <v>0</v>
      </c>
      <c r="E405" s="164"/>
      <c r="F405" s="164"/>
      <c r="G405" s="165"/>
      <c r="H405" s="165"/>
      <c r="I405" s="165"/>
      <c r="J405" s="165"/>
      <c r="K405" s="165"/>
      <c r="L405" s="165"/>
      <c r="M405" s="165"/>
      <c r="N405" s="165"/>
      <c r="O405" s="164"/>
    </row>
    <row r="406" spans="1:15" ht="20.25">
      <c r="A406" s="167"/>
      <c r="B406" s="168" t="s">
        <v>465</v>
      </c>
      <c r="C406" s="168">
        <f>M396</f>
        <v>0</v>
      </c>
      <c r="E406" s="164"/>
      <c r="F406" s="164"/>
      <c r="G406" s="165"/>
      <c r="H406" s="165"/>
      <c r="I406" s="165"/>
      <c r="J406" s="165"/>
      <c r="K406" s="165"/>
      <c r="L406" s="165"/>
      <c r="M406" s="165"/>
      <c r="N406" s="165"/>
      <c r="O406" s="164"/>
    </row>
    <row r="407" spans="1:15" ht="20.25">
      <c r="A407" s="167"/>
      <c r="B407" s="168" t="s">
        <v>466</v>
      </c>
      <c r="C407" s="168">
        <f>N396</f>
        <v>0</v>
      </c>
      <c r="E407" s="164"/>
      <c r="F407" s="164"/>
      <c r="G407" s="165"/>
      <c r="H407" s="165"/>
      <c r="I407" s="165"/>
      <c r="J407" s="165"/>
      <c r="K407" s="165"/>
      <c r="L407" s="165"/>
      <c r="M407" s="165"/>
      <c r="N407" s="165"/>
      <c r="O407" s="164"/>
    </row>
    <row r="408" spans="1:15" ht="20.25">
      <c r="A408" s="167"/>
      <c r="B408" s="168" t="s">
        <v>27</v>
      </c>
      <c r="C408" s="168">
        <f>SUM(C400:C407)</f>
        <v>0</v>
      </c>
      <c r="E408" s="164"/>
      <c r="F408" s="164"/>
      <c r="G408" s="165"/>
      <c r="H408" s="165"/>
      <c r="I408" s="165"/>
      <c r="J408" s="165"/>
      <c r="K408" s="165"/>
      <c r="L408" s="165"/>
      <c r="M408" s="165"/>
      <c r="N408" s="165"/>
      <c r="O408" s="164"/>
    </row>
    <row r="409" spans="1:15" ht="20.25">
      <c r="A409" s="158"/>
      <c r="B409" s="159"/>
      <c r="C409" s="159"/>
      <c r="E409" s="164"/>
      <c r="F409" s="164"/>
      <c r="G409" s="165"/>
      <c r="H409" s="165"/>
      <c r="I409" s="165"/>
      <c r="J409" s="165"/>
      <c r="K409" s="165"/>
      <c r="L409" s="165"/>
      <c r="M409" s="165"/>
      <c r="N409" s="165"/>
      <c r="O409" s="164"/>
    </row>
    <row r="410" spans="1:15" ht="20.25">
      <c r="A410" s="166" t="s">
        <v>467</v>
      </c>
      <c r="B410" s="166" t="s">
        <v>470</v>
      </c>
      <c r="C410" s="166">
        <f>O396</f>
        <v>0</v>
      </c>
      <c r="E410" s="164"/>
      <c r="F410" s="164"/>
      <c r="G410" s="165"/>
      <c r="H410" s="165"/>
      <c r="I410" s="165"/>
      <c r="J410" s="165"/>
      <c r="K410" s="165"/>
      <c r="L410" s="165"/>
      <c r="M410" s="165"/>
      <c r="N410" s="165"/>
      <c r="O410" s="164"/>
    </row>
    <row r="411" spans="1:15" ht="20.25">
      <c r="A411" s="158"/>
      <c r="B411" s="159"/>
      <c r="C411" s="159"/>
      <c r="E411" s="164"/>
      <c r="F411" s="164"/>
      <c r="G411" s="165"/>
      <c r="H411" s="165"/>
      <c r="I411" s="165"/>
      <c r="J411" s="165"/>
      <c r="K411" s="165"/>
      <c r="L411" s="165"/>
      <c r="M411" s="165"/>
      <c r="N411" s="165"/>
      <c r="O411" s="164"/>
    </row>
    <row r="412" spans="1:15" ht="20.25">
      <c r="A412" s="158"/>
      <c r="B412" s="159"/>
      <c r="C412" s="159"/>
      <c r="E412" s="164"/>
      <c r="F412" s="164"/>
      <c r="G412" s="165"/>
      <c r="H412" s="165"/>
      <c r="I412" s="165"/>
      <c r="J412" s="165"/>
      <c r="K412" s="165"/>
      <c r="L412" s="165"/>
      <c r="M412" s="165"/>
      <c r="N412" s="165"/>
      <c r="O412" s="164"/>
    </row>
    <row r="413" spans="1:15" ht="20.25">
      <c r="A413" s="158"/>
      <c r="B413" s="159"/>
      <c r="C413" s="159"/>
      <c r="E413" s="164"/>
      <c r="F413" s="164"/>
      <c r="G413" s="165"/>
      <c r="H413" s="165"/>
      <c r="I413" s="165"/>
      <c r="J413" s="165"/>
      <c r="K413" s="165"/>
      <c r="L413" s="165"/>
      <c r="M413" s="165"/>
      <c r="N413" s="165"/>
      <c r="O413" s="164"/>
    </row>
    <row r="414" spans="1:15" ht="20.25">
      <c r="A414" s="158"/>
      <c r="B414" s="159"/>
      <c r="C414" s="159"/>
      <c r="E414" s="164"/>
      <c r="F414" s="164"/>
      <c r="G414" s="165"/>
      <c r="H414" s="165"/>
      <c r="I414" s="165"/>
      <c r="J414" s="165"/>
      <c r="K414" s="165"/>
      <c r="L414" s="165"/>
      <c r="M414" s="165"/>
      <c r="N414" s="165"/>
      <c r="O414" s="164"/>
    </row>
    <row r="415" spans="5:15" ht="20.25">
      <c r="E415" s="164"/>
      <c r="F415" s="164"/>
      <c r="G415" s="165"/>
      <c r="H415" s="165"/>
      <c r="I415" s="165"/>
      <c r="J415" s="165"/>
      <c r="K415" s="165"/>
      <c r="L415" s="165"/>
      <c r="M415" s="165"/>
      <c r="N415" s="165"/>
      <c r="O415" s="164"/>
    </row>
    <row r="416" spans="5:15" ht="20.25">
      <c r="E416" s="164"/>
      <c r="F416" s="164"/>
      <c r="G416" s="165"/>
      <c r="H416" s="165"/>
      <c r="I416" s="165"/>
      <c r="J416" s="165"/>
      <c r="K416" s="165"/>
      <c r="L416" s="165"/>
      <c r="M416" s="165"/>
      <c r="N416" s="165"/>
      <c r="O416" s="164"/>
    </row>
    <row r="417" spans="5:15" ht="20.25">
      <c r="E417" s="164"/>
      <c r="F417" s="164"/>
      <c r="G417" s="165"/>
      <c r="H417" s="165"/>
      <c r="I417" s="165"/>
      <c r="J417" s="165"/>
      <c r="K417" s="165"/>
      <c r="L417" s="165"/>
      <c r="M417" s="165"/>
      <c r="N417" s="165"/>
      <c r="O417" s="164"/>
    </row>
    <row r="418" spans="5:15" ht="20.25">
      <c r="E418" s="164"/>
      <c r="F418" s="164"/>
      <c r="G418" s="165"/>
      <c r="H418" s="165"/>
      <c r="I418" s="165"/>
      <c r="J418" s="165"/>
      <c r="K418" s="165"/>
      <c r="L418" s="165"/>
      <c r="M418" s="165"/>
      <c r="N418" s="165"/>
      <c r="O418" s="164"/>
    </row>
    <row r="419" spans="5:15" ht="20.25">
      <c r="E419" s="164"/>
      <c r="F419" s="164"/>
      <c r="G419" s="165"/>
      <c r="H419" s="165"/>
      <c r="I419" s="165"/>
      <c r="J419" s="165"/>
      <c r="K419" s="165"/>
      <c r="L419" s="165"/>
      <c r="M419" s="165"/>
      <c r="N419" s="165"/>
      <c r="O419" s="164"/>
    </row>
    <row r="420" spans="5:15" ht="20.25">
      <c r="E420" s="164"/>
      <c r="F420" s="164"/>
      <c r="G420" s="165"/>
      <c r="H420" s="165"/>
      <c r="I420" s="165"/>
      <c r="J420" s="165"/>
      <c r="K420" s="165"/>
      <c r="L420" s="165"/>
      <c r="M420" s="165"/>
      <c r="N420" s="165"/>
      <c r="O420" s="164"/>
    </row>
    <row r="421" spans="5:15" ht="20.25">
      <c r="E421" s="164"/>
      <c r="F421" s="164"/>
      <c r="G421" s="165"/>
      <c r="H421" s="165"/>
      <c r="I421" s="165"/>
      <c r="J421" s="165"/>
      <c r="K421" s="165"/>
      <c r="L421" s="165"/>
      <c r="M421" s="165"/>
      <c r="N421" s="165"/>
      <c r="O421" s="164"/>
    </row>
    <row r="422" spans="5:15" ht="20.25">
      <c r="E422" s="164"/>
      <c r="F422" s="164"/>
      <c r="G422" s="165"/>
      <c r="H422" s="165"/>
      <c r="I422" s="165"/>
      <c r="J422" s="165"/>
      <c r="K422" s="165"/>
      <c r="L422" s="165"/>
      <c r="M422" s="165"/>
      <c r="N422" s="165"/>
      <c r="O422" s="164"/>
    </row>
    <row r="423" spans="5:15" ht="20.25">
      <c r="E423" s="164"/>
      <c r="F423" s="164"/>
      <c r="G423" s="165"/>
      <c r="H423" s="165"/>
      <c r="I423" s="165"/>
      <c r="J423" s="165"/>
      <c r="K423" s="165"/>
      <c r="L423" s="165"/>
      <c r="M423" s="165"/>
      <c r="N423" s="165"/>
      <c r="O423" s="164"/>
    </row>
    <row r="424" spans="5:15" ht="20.25">
      <c r="E424" s="164"/>
      <c r="F424" s="164"/>
      <c r="G424" s="165"/>
      <c r="H424" s="165"/>
      <c r="I424" s="165"/>
      <c r="J424" s="165"/>
      <c r="K424" s="165"/>
      <c r="L424" s="165"/>
      <c r="M424" s="165"/>
      <c r="N424" s="165"/>
      <c r="O424" s="164"/>
    </row>
    <row r="425" spans="5:15" ht="20.25">
      <c r="E425" s="164"/>
      <c r="F425" s="164"/>
      <c r="G425" s="165"/>
      <c r="H425" s="165"/>
      <c r="I425" s="165"/>
      <c r="J425" s="165"/>
      <c r="K425" s="165"/>
      <c r="L425" s="165"/>
      <c r="M425" s="165"/>
      <c r="N425" s="165"/>
      <c r="O425" s="164"/>
    </row>
    <row r="426" spans="5:15" ht="20.25">
      <c r="E426" s="164"/>
      <c r="F426" s="164"/>
      <c r="G426" s="165"/>
      <c r="H426" s="165"/>
      <c r="I426" s="165"/>
      <c r="J426" s="165"/>
      <c r="K426" s="165"/>
      <c r="L426" s="165"/>
      <c r="M426" s="165"/>
      <c r="N426" s="165"/>
      <c r="O426" s="164"/>
    </row>
    <row r="427" spans="5:15" ht="20.25">
      <c r="E427" s="164"/>
      <c r="F427" s="164"/>
      <c r="G427" s="165"/>
      <c r="H427" s="165"/>
      <c r="I427" s="165"/>
      <c r="J427" s="165"/>
      <c r="K427" s="165"/>
      <c r="L427" s="165"/>
      <c r="M427" s="165"/>
      <c r="N427" s="165"/>
      <c r="O427" s="164"/>
    </row>
    <row r="428" spans="5:15" ht="20.25">
      <c r="E428" s="164"/>
      <c r="F428" s="164"/>
      <c r="G428" s="165"/>
      <c r="H428" s="165"/>
      <c r="I428" s="165"/>
      <c r="J428" s="165"/>
      <c r="K428" s="165"/>
      <c r="L428" s="165"/>
      <c r="M428" s="165"/>
      <c r="N428" s="165"/>
      <c r="O428" s="164"/>
    </row>
    <row r="429" spans="5:15" ht="20.25">
      <c r="E429" s="164"/>
      <c r="F429" s="164"/>
      <c r="G429" s="165"/>
      <c r="H429" s="165"/>
      <c r="I429" s="165"/>
      <c r="J429" s="165"/>
      <c r="K429" s="165"/>
      <c r="L429" s="165"/>
      <c r="M429" s="165"/>
      <c r="N429" s="165"/>
      <c r="O429" s="164"/>
    </row>
    <row r="430" spans="5:15" ht="20.25">
      <c r="E430" s="164"/>
      <c r="F430" s="164"/>
      <c r="G430" s="165"/>
      <c r="H430" s="165"/>
      <c r="I430" s="165"/>
      <c r="J430" s="165"/>
      <c r="K430" s="165"/>
      <c r="L430" s="165"/>
      <c r="M430" s="165"/>
      <c r="N430" s="165"/>
      <c r="O430" s="164"/>
    </row>
    <row r="431" spans="5:15" ht="20.25">
      <c r="E431" s="164"/>
      <c r="F431" s="164"/>
      <c r="G431" s="165"/>
      <c r="H431" s="165"/>
      <c r="I431" s="165"/>
      <c r="J431" s="165"/>
      <c r="K431" s="165"/>
      <c r="L431" s="165"/>
      <c r="M431" s="165"/>
      <c r="N431" s="165"/>
      <c r="O431" s="164"/>
    </row>
    <row r="432" spans="1:15" ht="20.25">
      <c r="A432" s="158"/>
      <c r="B432" s="159"/>
      <c r="C432" s="159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</row>
    <row r="433" spans="1:15" ht="20.25">
      <c r="A433" s="158"/>
      <c r="B433" s="159"/>
      <c r="C433" s="159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</row>
    <row r="434" spans="1:15" ht="20.25">
      <c r="A434" s="294" t="s">
        <v>471</v>
      </c>
      <c r="B434" s="295"/>
      <c r="C434" s="296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</row>
    <row r="435" spans="1:15" ht="20.25">
      <c r="A435" s="297" t="s">
        <v>482</v>
      </c>
      <c r="B435" s="298"/>
      <c r="C435" s="299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</row>
    <row r="436" spans="1:15" ht="20.25">
      <c r="A436" s="158"/>
      <c r="B436" s="159"/>
      <c r="C436" s="159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</row>
    <row r="437" spans="1:15" ht="20.25">
      <c r="A437" s="162" t="s">
        <v>455</v>
      </c>
      <c r="B437" s="163" t="s">
        <v>456</v>
      </c>
      <c r="C437" s="163" t="s">
        <v>27</v>
      </c>
      <c r="E437" s="164" t="s">
        <v>457</v>
      </c>
      <c r="F437" s="164" t="s">
        <v>458</v>
      </c>
      <c r="G437" s="165" t="s">
        <v>459</v>
      </c>
      <c r="H437" s="165" t="s">
        <v>460</v>
      </c>
      <c r="I437" s="165" t="s">
        <v>461</v>
      </c>
      <c r="J437" s="165" t="s">
        <v>462</v>
      </c>
      <c r="K437" s="165" t="s">
        <v>463</v>
      </c>
      <c r="L437" s="165" t="s">
        <v>464</v>
      </c>
      <c r="M437" s="165" t="s">
        <v>465</v>
      </c>
      <c r="N437" s="165" t="s">
        <v>466</v>
      </c>
      <c r="O437" s="164" t="s">
        <v>467</v>
      </c>
    </row>
    <row r="438" spans="1:15" ht="20.25">
      <c r="A438" s="169" t="s">
        <v>468</v>
      </c>
      <c r="B438" s="166" t="str">
        <f>E437</f>
        <v>Pabellon 1</v>
      </c>
      <c r="C438" s="166">
        <f>E438</f>
        <v>0</v>
      </c>
      <c r="E438" s="164"/>
      <c r="F438" s="164"/>
      <c r="G438" s="165"/>
      <c r="H438" s="165"/>
      <c r="I438" s="165"/>
      <c r="J438" s="165"/>
      <c r="K438" s="165"/>
      <c r="L438" s="165"/>
      <c r="M438" s="165"/>
      <c r="N438" s="165"/>
      <c r="O438" s="164"/>
    </row>
    <row r="439" spans="1:15" ht="20.25">
      <c r="A439" s="170"/>
      <c r="B439" s="166" t="str">
        <f>F437</f>
        <v>Pabellon 20</v>
      </c>
      <c r="C439" s="166">
        <f>F438</f>
        <v>0</v>
      </c>
      <c r="E439" s="164"/>
      <c r="F439" s="164"/>
      <c r="G439" s="165"/>
      <c r="H439" s="165"/>
      <c r="I439" s="165"/>
      <c r="J439" s="165"/>
      <c r="K439" s="165"/>
      <c r="L439" s="165"/>
      <c r="M439" s="165"/>
      <c r="N439" s="165"/>
      <c r="O439" s="164"/>
    </row>
    <row r="440" spans="1:15" ht="20.25">
      <c r="A440" s="164" t="s">
        <v>27</v>
      </c>
      <c r="B440" s="166"/>
      <c r="C440" s="166">
        <f>SUM(C438:C439)</f>
        <v>0</v>
      </c>
      <c r="E440" s="164"/>
      <c r="F440" s="164"/>
      <c r="G440" s="165"/>
      <c r="H440" s="165"/>
      <c r="I440" s="165"/>
      <c r="J440" s="165"/>
      <c r="K440" s="165"/>
      <c r="L440" s="165"/>
      <c r="M440" s="165"/>
      <c r="N440" s="165"/>
      <c r="O440" s="164"/>
    </row>
    <row r="441" spans="1:15" ht="20.25">
      <c r="A441" s="158"/>
      <c r="B441" s="159"/>
      <c r="C441" s="159"/>
      <c r="E441" s="164"/>
      <c r="F441" s="164"/>
      <c r="G441" s="165"/>
      <c r="H441" s="165"/>
      <c r="I441" s="165"/>
      <c r="J441" s="165"/>
      <c r="K441" s="165"/>
      <c r="L441" s="165"/>
      <c r="M441" s="165"/>
      <c r="N441" s="165"/>
      <c r="O441" s="164"/>
    </row>
    <row r="442" spans="1:15" ht="60.75">
      <c r="A442" s="167" t="s">
        <v>469</v>
      </c>
      <c r="B442" s="168" t="s">
        <v>459</v>
      </c>
      <c r="C442" s="168">
        <f>G438</f>
        <v>0</v>
      </c>
      <c r="E442" s="164"/>
      <c r="F442" s="164"/>
      <c r="G442" s="165"/>
      <c r="H442" s="165"/>
      <c r="I442" s="165"/>
      <c r="J442" s="165"/>
      <c r="K442" s="165"/>
      <c r="L442" s="165"/>
      <c r="M442" s="165"/>
      <c r="N442" s="165"/>
      <c r="O442" s="164"/>
    </row>
    <row r="443" spans="1:15" ht="20.25">
      <c r="A443" s="167"/>
      <c r="B443" s="168" t="s">
        <v>460</v>
      </c>
      <c r="C443" s="168">
        <f>H438</f>
        <v>0</v>
      </c>
      <c r="E443" s="164"/>
      <c r="F443" s="164"/>
      <c r="G443" s="165"/>
      <c r="H443" s="165"/>
      <c r="I443" s="165"/>
      <c r="J443" s="165"/>
      <c r="K443" s="165"/>
      <c r="L443" s="165"/>
      <c r="M443" s="165"/>
      <c r="N443" s="165"/>
      <c r="O443" s="164"/>
    </row>
    <row r="444" spans="1:15" ht="20.25">
      <c r="A444" s="167"/>
      <c r="B444" s="168" t="s">
        <v>461</v>
      </c>
      <c r="C444" s="168">
        <f>I438</f>
        <v>0</v>
      </c>
      <c r="E444" s="164"/>
      <c r="F444" s="164"/>
      <c r="G444" s="165"/>
      <c r="H444" s="165"/>
      <c r="I444" s="165"/>
      <c r="J444" s="165"/>
      <c r="K444" s="165"/>
      <c r="L444" s="165"/>
      <c r="M444" s="165"/>
      <c r="N444" s="165"/>
      <c r="O444" s="164"/>
    </row>
    <row r="445" spans="1:15" ht="20.25">
      <c r="A445" s="167"/>
      <c r="B445" s="168" t="s">
        <v>462</v>
      </c>
      <c r="C445" s="168">
        <f>J438</f>
        <v>0</v>
      </c>
      <c r="E445" s="164"/>
      <c r="F445" s="164"/>
      <c r="G445" s="165"/>
      <c r="H445" s="165"/>
      <c r="I445" s="165"/>
      <c r="J445" s="165"/>
      <c r="K445" s="165"/>
      <c r="L445" s="165"/>
      <c r="M445" s="165"/>
      <c r="N445" s="165"/>
      <c r="O445" s="164"/>
    </row>
    <row r="446" spans="1:15" ht="20.25">
      <c r="A446" s="167"/>
      <c r="B446" s="168" t="s">
        <v>463</v>
      </c>
      <c r="C446" s="168">
        <f>K438</f>
        <v>0</v>
      </c>
      <c r="E446" s="164"/>
      <c r="F446" s="164"/>
      <c r="G446" s="165"/>
      <c r="H446" s="165"/>
      <c r="I446" s="165"/>
      <c r="J446" s="165"/>
      <c r="K446" s="165"/>
      <c r="L446" s="165"/>
      <c r="M446" s="165"/>
      <c r="N446" s="165"/>
      <c r="O446" s="164"/>
    </row>
    <row r="447" spans="1:15" ht="20.25">
      <c r="A447" s="167"/>
      <c r="B447" s="168" t="s">
        <v>464</v>
      </c>
      <c r="C447" s="168">
        <f>L438</f>
        <v>0</v>
      </c>
      <c r="E447" s="164"/>
      <c r="F447" s="164"/>
      <c r="G447" s="165"/>
      <c r="H447" s="165"/>
      <c r="I447" s="165"/>
      <c r="J447" s="165"/>
      <c r="K447" s="165"/>
      <c r="L447" s="165"/>
      <c r="M447" s="165"/>
      <c r="N447" s="165"/>
      <c r="O447" s="164"/>
    </row>
    <row r="448" spans="1:15" ht="20.25">
      <c r="A448" s="167"/>
      <c r="B448" s="168" t="s">
        <v>465</v>
      </c>
      <c r="C448" s="168">
        <f>M438</f>
        <v>0</v>
      </c>
      <c r="E448" s="164"/>
      <c r="F448" s="164"/>
      <c r="G448" s="165"/>
      <c r="H448" s="165"/>
      <c r="I448" s="165"/>
      <c r="J448" s="165"/>
      <c r="K448" s="165"/>
      <c r="L448" s="165"/>
      <c r="M448" s="165"/>
      <c r="N448" s="165"/>
      <c r="O448" s="164"/>
    </row>
    <row r="449" spans="1:15" ht="20.25">
      <c r="A449" s="167"/>
      <c r="B449" s="168" t="s">
        <v>466</v>
      </c>
      <c r="C449" s="168">
        <f>N438</f>
        <v>0</v>
      </c>
      <c r="E449" s="164"/>
      <c r="F449" s="164"/>
      <c r="G449" s="165"/>
      <c r="H449" s="165"/>
      <c r="I449" s="165"/>
      <c r="J449" s="165"/>
      <c r="K449" s="165"/>
      <c r="L449" s="165"/>
      <c r="M449" s="165"/>
      <c r="N449" s="165"/>
      <c r="O449" s="164"/>
    </row>
    <row r="450" spans="1:15" ht="20.25">
      <c r="A450" s="167"/>
      <c r="B450" s="168" t="s">
        <v>27</v>
      </c>
      <c r="C450" s="168">
        <f>SUM(C442:C449)</f>
        <v>0</v>
      </c>
      <c r="E450" s="164"/>
      <c r="F450" s="164"/>
      <c r="G450" s="165"/>
      <c r="H450" s="165"/>
      <c r="I450" s="165"/>
      <c r="J450" s="165"/>
      <c r="K450" s="165"/>
      <c r="L450" s="165"/>
      <c r="M450" s="165"/>
      <c r="N450" s="165"/>
      <c r="O450" s="164"/>
    </row>
    <row r="451" spans="1:15" ht="20.25">
      <c r="A451" s="158"/>
      <c r="B451" s="159"/>
      <c r="C451" s="159"/>
      <c r="E451" s="164"/>
      <c r="F451" s="164"/>
      <c r="G451" s="165"/>
      <c r="H451" s="165"/>
      <c r="I451" s="165"/>
      <c r="J451" s="165"/>
      <c r="K451" s="165"/>
      <c r="L451" s="165"/>
      <c r="M451" s="165"/>
      <c r="N451" s="165"/>
      <c r="O451" s="164"/>
    </row>
    <row r="452" spans="1:15" ht="20.25">
      <c r="A452" s="166" t="s">
        <v>467</v>
      </c>
      <c r="B452" s="166" t="s">
        <v>470</v>
      </c>
      <c r="C452" s="166">
        <f>O438</f>
        <v>0</v>
      </c>
      <c r="E452" s="164"/>
      <c r="F452" s="164"/>
      <c r="G452" s="165"/>
      <c r="H452" s="165"/>
      <c r="I452" s="165"/>
      <c r="J452" s="165"/>
      <c r="K452" s="165"/>
      <c r="L452" s="165"/>
      <c r="M452" s="165"/>
      <c r="N452" s="165"/>
      <c r="O452" s="164"/>
    </row>
    <row r="453" spans="1:15" ht="20.25">
      <c r="A453" s="158"/>
      <c r="B453" s="159"/>
      <c r="C453" s="159"/>
      <c r="E453" s="164"/>
      <c r="F453" s="164"/>
      <c r="G453" s="165"/>
      <c r="H453" s="165"/>
      <c r="I453" s="165"/>
      <c r="J453" s="165"/>
      <c r="K453" s="165"/>
      <c r="L453" s="165"/>
      <c r="M453" s="165"/>
      <c r="N453" s="165"/>
      <c r="O453" s="164"/>
    </row>
    <row r="454" spans="1:15" ht="20.25">
      <c r="A454" s="158"/>
      <c r="B454" s="159"/>
      <c r="C454" s="159"/>
      <c r="E454" s="164"/>
      <c r="F454" s="164"/>
      <c r="G454" s="165"/>
      <c r="H454" s="165"/>
      <c r="I454" s="165"/>
      <c r="J454" s="165"/>
      <c r="K454" s="165"/>
      <c r="L454" s="165"/>
      <c r="M454" s="165"/>
      <c r="N454" s="165"/>
      <c r="O454" s="164"/>
    </row>
    <row r="455" spans="1:15" ht="20.25">
      <c r="A455" s="158"/>
      <c r="B455" s="159"/>
      <c r="C455" s="159"/>
      <c r="E455" s="164"/>
      <c r="F455" s="164"/>
      <c r="G455" s="165"/>
      <c r="H455" s="165"/>
      <c r="I455" s="165"/>
      <c r="J455" s="165"/>
      <c r="K455" s="165"/>
      <c r="L455" s="165"/>
      <c r="M455" s="165"/>
      <c r="N455" s="165"/>
      <c r="O455" s="164"/>
    </row>
    <row r="456" spans="1:15" ht="20.25">
      <c r="A456" s="158"/>
      <c r="B456" s="159"/>
      <c r="C456" s="159"/>
      <c r="E456" s="164"/>
      <c r="F456" s="164"/>
      <c r="G456" s="165"/>
      <c r="H456" s="165"/>
      <c r="I456" s="165"/>
      <c r="J456" s="165"/>
      <c r="K456" s="165"/>
      <c r="L456" s="165"/>
      <c r="M456" s="165"/>
      <c r="N456" s="165"/>
      <c r="O456" s="164"/>
    </row>
    <row r="457" spans="5:15" ht="20.25">
      <c r="E457" s="164"/>
      <c r="F457" s="164"/>
      <c r="G457" s="165"/>
      <c r="H457" s="165"/>
      <c r="I457" s="165"/>
      <c r="J457" s="165"/>
      <c r="K457" s="165"/>
      <c r="L457" s="165"/>
      <c r="M457" s="165"/>
      <c r="N457" s="165"/>
      <c r="O457" s="164"/>
    </row>
    <row r="458" spans="5:15" ht="20.25">
      <c r="E458" s="164"/>
      <c r="F458" s="164"/>
      <c r="G458" s="165"/>
      <c r="H458" s="165"/>
      <c r="I458" s="165"/>
      <c r="J458" s="165"/>
      <c r="K458" s="165"/>
      <c r="L458" s="165"/>
      <c r="M458" s="165"/>
      <c r="N458" s="165"/>
      <c r="O458" s="164"/>
    </row>
    <row r="459" spans="5:15" ht="20.25">
      <c r="E459" s="164"/>
      <c r="F459" s="164"/>
      <c r="G459" s="165"/>
      <c r="H459" s="165"/>
      <c r="I459" s="165"/>
      <c r="J459" s="165"/>
      <c r="K459" s="165"/>
      <c r="L459" s="165"/>
      <c r="M459" s="165"/>
      <c r="N459" s="165"/>
      <c r="O459" s="164"/>
    </row>
    <row r="460" spans="5:15" ht="20.25">
      <c r="E460" s="164"/>
      <c r="F460" s="164"/>
      <c r="G460" s="165"/>
      <c r="H460" s="165"/>
      <c r="I460" s="165"/>
      <c r="J460" s="165"/>
      <c r="K460" s="165"/>
      <c r="L460" s="165"/>
      <c r="M460" s="165"/>
      <c r="N460" s="165"/>
      <c r="O460" s="164"/>
    </row>
    <row r="461" spans="5:15" ht="20.25">
      <c r="E461" s="164"/>
      <c r="F461" s="164"/>
      <c r="G461" s="165"/>
      <c r="H461" s="165"/>
      <c r="I461" s="165"/>
      <c r="J461" s="165"/>
      <c r="K461" s="165"/>
      <c r="L461" s="165"/>
      <c r="M461" s="165"/>
      <c r="N461" s="165"/>
      <c r="O461" s="164"/>
    </row>
    <row r="462" spans="5:15" ht="20.25">
      <c r="E462" s="164"/>
      <c r="F462" s="164"/>
      <c r="G462" s="165"/>
      <c r="H462" s="165"/>
      <c r="I462" s="165"/>
      <c r="J462" s="165"/>
      <c r="K462" s="165"/>
      <c r="L462" s="165"/>
      <c r="M462" s="165"/>
      <c r="N462" s="165"/>
      <c r="O462" s="164"/>
    </row>
    <row r="463" spans="5:15" ht="20.25">
      <c r="E463" s="164"/>
      <c r="F463" s="164"/>
      <c r="G463" s="165"/>
      <c r="H463" s="165"/>
      <c r="I463" s="165"/>
      <c r="J463" s="165"/>
      <c r="K463" s="165"/>
      <c r="L463" s="165"/>
      <c r="M463" s="165"/>
      <c r="N463" s="165"/>
      <c r="O463" s="164"/>
    </row>
    <row r="464" spans="5:15" ht="20.25">
      <c r="E464" s="164"/>
      <c r="F464" s="164"/>
      <c r="G464" s="165"/>
      <c r="H464" s="165"/>
      <c r="I464" s="165"/>
      <c r="J464" s="165"/>
      <c r="K464" s="165"/>
      <c r="L464" s="165"/>
      <c r="M464" s="165"/>
      <c r="N464" s="165"/>
      <c r="O464" s="164"/>
    </row>
    <row r="465" spans="5:15" ht="20.25">
      <c r="E465" s="164"/>
      <c r="F465" s="164"/>
      <c r="G465" s="165"/>
      <c r="H465" s="165"/>
      <c r="I465" s="165"/>
      <c r="J465" s="165"/>
      <c r="K465" s="165"/>
      <c r="L465" s="165"/>
      <c r="M465" s="165"/>
      <c r="N465" s="165"/>
      <c r="O465" s="164"/>
    </row>
    <row r="466" spans="5:15" ht="20.25">
      <c r="E466" s="164"/>
      <c r="F466" s="164"/>
      <c r="G466" s="165"/>
      <c r="H466" s="165"/>
      <c r="I466" s="165"/>
      <c r="J466" s="165"/>
      <c r="K466" s="165"/>
      <c r="L466" s="165"/>
      <c r="M466" s="165"/>
      <c r="N466" s="165"/>
      <c r="O466" s="164"/>
    </row>
    <row r="467" spans="5:15" ht="20.25">
      <c r="E467" s="164"/>
      <c r="F467" s="164"/>
      <c r="G467" s="165"/>
      <c r="H467" s="165"/>
      <c r="I467" s="165"/>
      <c r="J467" s="165"/>
      <c r="K467" s="165"/>
      <c r="L467" s="165"/>
      <c r="M467" s="165"/>
      <c r="N467" s="165"/>
      <c r="O467" s="164"/>
    </row>
    <row r="468" spans="5:15" ht="20.25">
      <c r="E468" s="164"/>
      <c r="F468" s="164"/>
      <c r="G468" s="165"/>
      <c r="H468" s="165"/>
      <c r="I468" s="165"/>
      <c r="J468" s="165"/>
      <c r="K468" s="165"/>
      <c r="L468" s="165"/>
      <c r="M468" s="165"/>
      <c r="N468" s="165"/>
      <c r="O468" s="164"/>
    </row>
    <row r="469" spans="5:15" ht="20.25">
      <c r="E469" s="164"/>
      <c r="F469" s="164"/>
      <c r="G469" s="165"/>
      <c r="H469" s="165"/>
      <c r="I469" s="165"/>
      <c r="J469" s="165"/>
      <c r="K469" s="165"/>
      <c r="L469" s="165"/>
      <c r="M469" s="165"/>
      <c r="N469" s="165"/>
      <c r="O469" s="164"/>
    </row>
    <row r="470" spans="5:15" ht="20.25">
      <c r="E470" s="164"/>
      <c r="F470" s="164"/>
      <c r="G470" s="165"/>
      <c r="H470" s="165"/>
      <c r="I470" s="165"/>
      <c r="J470" s="165"/>
      <c r="K470" s="165"/>
      <c r="L470" s="165"/>
      <c r="M470" s="165"/>
      <c r="N470" s="165"/>
      <c r="O470" s="164"/>
    </row>
    <row r="471" spans="5:15" ht="20.25">
      <c r="E471" s="164"/>
      <c r="F471" s="164"/>
      <c r="G471" s="165"/>
      <c r="H471" s="165"/>
      <c r="I471" s="165"/>
      <c r="J471" s="165"/>
      <c r="K471" s="165"/>
      <c r="L471" s="165"/>
      <c r="M471" s="165"/>
      <c r="N471" s="165"/>
      <c r="O471" s="164"/>
    </row>
    <row r="472" spans="5:15" ht="20.25">
      <c r="E472" s="164"/>
      <c r="F472" s="164"/>
      <c r="G472" s="165"/>
      <c r="H472" s="165"/>
      <c r="I472" s="165"/>
      <c r="J472" s="165"/>
      <c r="K472" s="165"/>
      <c r="L472" s="165"/>
      <c r="M472" s="165"/>
      <c r="N472" s="165"/>
      <c r="O472" s="164"/>
    </row>
    <row r="473" spans="5:15" ht="20.25">
      <c r="E473" s="164"/>
      <c r="F473" s="164"/>
      <c r="G473" s="165"/>
      <c r="H473" s="165"/>
      <c r="I473" s="165"/>
      <c r="J473" s="165"/>
      <c r="K473" s="165"/>
      <c r="L473" s="165"/>
      <c r="M473" s="165"/>
      <c r="N473" s="165"/>
      <c r="O473" s="164"/>
    </row>
    <row r="474" spans="1:15" ht="20.25">
      <c r="A474" s="158"/>
      <c r="B474" s="159"/>
      <c r="C474" s="159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</row>
    <row r="475" spans="1:15" ht="20.25">
      <c r="A475" s="158"/>
      <c r="B475" s="159"/>
      <c r="C475" s="159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</row>
    <row r="476" spans="1:15" ht="20.25">
      <c r="A476" s="158"/>
      <c r="B476" s="159"/>
      <c r="C476" s="159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</row>
    <row r="477" spans="1:15" ht="20.25">
      <c r="A477" s="173" t="s">
        <v>471</v>
      </c>
      <c r="B477" s="161"/>
      <c r="C477" s="161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</row>
    <row r="478" spans="1:15" ht="20.25">
      <c r="A478" s="174" t="s">
        <v>483</v>
      </c>
      <c r="B478" s="161"/>
      <c r="C478" s="161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</row>
    <row r="479" spans="1:15" ht="20.25">
      <c r="A479" s="158"/>
      <c r="B479" s="159"/>
      <c r="C479" s="159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</row>
    <row r="480" spans="1:15" ht="20.25">
      <c r="A480" s="162" t="s">
        <v>455</v>
      </c>
      <c r="B480" s="163" t="s">
        <v>456</v>
      </c>
      <c r="C480" s="163" t="s">
        <v>27</v>
      </c>
      <c r="E480" s="164" t="s">
        <v>457</v>
      </c>
      <c r="F480" s="164" t="s">
        <v>458</v>
      </c>
      <c r="G480" s="165" t="s">
        <v>459</v>
      </c>
      <c r="H480" s="165" t="s">
        <v>460</v>
      </c>
      <c r="I480" s="165" t="s">
        <v>461</v>
      </c>
      <c r="J480" s="165" t="s">
        <v>462</v>
      </c>
      <c r="K480" s="165" t="s">
        <v>463</v>
      </c>
      <c r="L480" s="165" t="s">
        <v>464</v>
      </c>
      <c r="M480" s="165" t="s">
        <v>465</v>
      </c>
      <c r="N480" s="165" t="s">
        <v>466</v>
      </c>
      <c r="O480" s="164" t="s">
        <v>467</v>
      </c>
    </row>
    <row r="481" spans="1:15" ht="20.25">
      <c r="A481" s="169" t="s">
        <v>468</v>
      </c>
      <c r="B481" s="166" t="str">
        <f>E480</f>
        <v>Pabellon 1</v>
      </c>
      <c r="C481" s="166">
        <f>E482</f>
        <v>0</v>
      </c>
      <c r="E481" s="172"/>
      <c r="F481" s="172"/>
      <c r="G481" s="165"/>
      <c r="H481" s="165"/>
      <c r="I481" s="165"/>
      <c r="J481" s="165"/>
      <c r="K481" s="165"/>
      <c r="L481" s="165"/>
      <c r="M481" s="165"/>
      <c r="N481" s="165"/>
      <c r="O481" s="164"/>
    </row>
    <row r="482" spans="1:15" ht="20.25">
      <c r="A482" s="170"/>
      <c r="B482" s="166" t="str">
        <f>F480</f>
        <v>Pabellon 20</v>
      </c>
      <c r="C482" s="166">
        <f>F481</f>
        <v>0</v>
      </c>
      <c r="E482" s="164"/>
      <c r="F482" s="164"/>
      <c r="G482" s="165"/>
      <c r="H482" s="165"/>
      <c r="I482" s="165"/>
      <c r="J482" s="165"/>
      <c r="K482" s="165"/>
      <c r="L482" s="165"/>
      <c r="M482" s="165"/>
      <c r="N482" s="165"/>
      <c r="O482" s="164"/>
    </row>
    <row r="483" spans="1:15" ht="20.25">
      <c r="A483" s="164" t="s">
        <v>27</v>
      </c>
      <c r="B483" s="166"/>
      <c r="C483" s="166">
        <f>SUM(C481:C482)</f>
        <v>0</v>
      </c>
      <c r="E483" s="164"/>
      <c r="F483" s="164"/>
      <c r="G483" s="165"/>
      <c r="H483" s="165"/>
      <c r="I483" s="165"/>
      <c r="J483" s="165"/>
      <c r="K483" s="165"/>
      <c r="L483" s="165"/>
      <c r="M483" s="165"/>
      <c r="N483" s="165"/>
      <c r="O483" s="164"/>
    </row>
    <row r="484" spans="1:15" ht="20.25">
      <c r="A484" s="158"/>
      <c r="B484" s="159"/>
      <c r="C484" s="159"/>
      <c r="E484" s="164"/>
      <c r="F484" s="164"/>
      <c r="G484" s="165"/>
      <c r="H484" s="165"/>
      <c r="I484" s="165"/>
      <c r="J484" s="165"/>
      <c r="K484" s="165"/>
      <c r="L484" s="165"/>
      <c r="M484" s="165"/>
      <c r="N484" s="165"/>
      <c r="O484" s="164"/>
    </row>
    <row r="485" spans="1:15" ht="60.75">
      <c r="A485" s="167" t="s">
        <v>469</v>
      </c>
      <c r="B485" s="168" t="s">
        <v>459</v>
      </c>
      <c r="C485" s="168">
        <f>G481</f>
        <v>0</v>
      </c>
      <c r="E485" s="164"/>
      <c r="F485" s="164"/>
      <c r="G485" s="165"/>
      <c r="H485" s="165"/>
      <c r="I485" s="165"/>
      <c r="J485" s="165"/>
      <c r="K485" s="165"/>
      <c r="L485" s="165"/>
      <c r="M485" s="165"/>
      <c r="N485" s="165"/>
      <c r="O485" s="164"/>
    </row>
    <row r="486" spans="1:15" ht="20.25">
      <c r="A486" s="167"/>
      <c r="B486" s="168" t="s">
        <v>460</v>
      </c>
      <c r="C486" s="168">
        <f>H481</f>
        <v>0</v>
      </c>
      <c r="E486" s="164"/>
      <c r="F486" s="164"/>
      <c r="G486" s="165"/>
      <c r="H486" s="165"/>
      <c r="I486" s="165"/>
      <c r="J486" s="165"/>
      <c r="K486" s="165"/>
      <c r="L486" s="165"/>
      <c r="M486" s="165"/>
      <c r="N486" s="165"/>
      <c r="O486" s="164"/>
    </row>
    <row r="487" spans="1:15" ht="20.25">
      <c r="A487" s="167"/>
      <c r="B487" s="168" t="s">
        <v>461</v>
      </c>
      <c r="C487" s="168">
        <f>I481</f>
        <v>0</v>
      </c>
      <c r="E487" s="164"/>
      <c r="F487" s="164"/>
      <c r="G487" s="165"/>
      <c r="H487" s="165"/>
      <c r="I487" s="165"/>
      <c r="J487" s="165"/>
      <c r="K487" s="165"/>
      <c r="L487" s="165"/>
      <c r="M487" s="165"/>
      <c r="N487" s="165"/>
      <c r="O487" s="164"/>
    </row>
    <row r="488" spans="1:15" ht="20.25">
      <c r="A488" s="167"/>
      <c r="B488" s="168" t="s">
        <v>462</v>
      </c>
      <c r="C488" s="168">
        <f>J481</f>
        <v>0</v>
      </c>
      <c r="E488" s="164"/>
      <c r="F488" s="164"/>
      <c r="G488" s="165"/>
      <c r="H488" s="165"/>
      <c r="I488" s="165"/>
      <c r="J488" s="165"/>
      <c r="K488" s="165"/>
      <c r="L488" s="165"/>
      <c r="M488" s="165"/>
      <c r="N488" s="165"/>
      <c r="O488" s="164"/>
    </row>
    <row r="489" spans="1:15" ht="20.25">
      <c r="A489" s="167"/>
      <c r="B489" s="168" t="s">
        <v>463</v>
      </c>
      <c r="C489" s="168">
        <f>K481</f>
        <v>0</v>
      </c>
      <c r="E489" s="164"/>
      <c r="F489" s="164"/>
      <c r="G489" s="165"/>
      <c r="H489" s="165"/>
      <c r="I489" s="165"/>
      <c r="J489" s="165"/>
      <c r="K489" s="165"/>
      <c r="L489" s="165"/>
      <c r="M489" s="165"/>
      <c r="N489" s="165"/>
      <c r="O489" s="164"/>
    </row>
    <row r="490" spans="1:15" ht="20.25">
      <c r="A490" s="167"/>
      <c r="B490" s="168" t="s">
        <v>464</v>
      </c>
      <c r="C490" s="168">
        <f>L481</f>
        <v>0</v>
      </c>
      <c r="E490" s="164"/>
      <c r="F490" s="164"/>
      <c r="G490" s="165"/>
      <c r="H490" s="165"/>
      <c r="I490" s="165"/>
      <c r="J490" s="165"/>
      <c r="K490" s="165"/>
      <c r="L490" s="165"/>
      <c r="M490" s="165"/>
      <c r="N490" s="165"/>
      <c r="O490" s="164"/>
    </row>
    <row r="491" spans="1:15" ht="20.25">
      <c r="A491" s="167"/>
      <c r="B491" s="168" t="s">
        <v>465</v>
      </c>
      <c r="C491" s="168">
        <f>M481</f>
        <v>0</v>
      </c>
      <c r="E491" s="164"/>
      <c r="F491" s="164"/>
      <c r="G491" s="165"/>
      <c r="H491" s="165"/>
      <c r="I491" s="165"/>
      <c r="J491" s="165"/>
      <c r="K491" s="165"/>
      <c r="L491" s="165"/>
      <c r="M491" s="165"/>
      <c r="N491" s="165"/>
      <c r="O491" s="164"/>
    </row>
    <row r="492" spans="1:15" ht="20.25">
      <c r="A492" s="167"/>
      <c r="B492" s="168" t="s">
        <v>466</v>
      </c>
      <c r="C492" s="168">
        <f>N481</f>
        <v>0</v>
      </c>
      <c r="E492" s="164"/>
      <c r="F492" s="164"/>
      <c r="G492" s="165"/>
      <c r="H492" s="165"/>
      <c r="I492" s="165"/>
      <c r="J492" s="165"/>
      <c r="K492" s="165"/>
      <c r="L492" s="165"/>
      <c r="M492" s="165"/>
      <c r="N492" s="165"/>
      <c r="O492" s="164"/>
    </row>
    <row r="493" spans="1:15" ht="20.25">
      <c r="A493" s="167"/>
      <c r="B493" s="168" t="s">
        <v>27</v>
      </c>
      <c r="C493" s="168">
        <f>SUM(C485:C492)</f>
        <v>0</v>
      </c>
      <c r="E493" s="164"/>
      <c r="F493" s="164"/>
      <c r="G493" s="165"/>
      <c r="H493" s="165"/>
      <c r="I493" s="165"/>
      <c r="J493" s="165"/>
      <c r="K493" s="165"/>
      <c r="L493" s="165"/>
      <c r="M493" s="165"/>
      <c r="N493" s="165"/>
      <c r="O493" s="164"/>
    </row>
    <row r="494" spans="1:15" ht="20.25">
      <c r="A494" s="158"/>
      <c r="B494" s="159"/>
      <c r="C494" s="159"/>
      <c r="E494" s="164"/>
      <c r="F494" s="164"/>
      <c r="G494" s="165"/>
      <c r="H494" s="165"/>
      <c r="I494" s="165"/>
      <c r="J494" s="165"/>
      <c r="K494" s="165"/>
      <c r="L494" s="165"/>
      <c r="M494" s="165"/>
      <c r="N494" s="165"/>
      <c r="O494" s="164"/>
    </row>
    <row r="495" spans="1:15" ht="20.25">
      <c r="A495" s="166" t="s">
        <v>467</v>
      </c>
      <c r="B495" s="166" t="s">
        <v>470</v>
      </c>
      <c r="C495" s="166">
        <f>O481</f>
        <v>0</v>
      </c>
      <c r="E495" s="164"/>
      <c r="F495" s="164"/>
      <c r="G495" s="165"/>
      <c r="H495" s="165"/>
      <c r="I495" s="165"/>
      <c r="J495" s="165"/>
      <c r="K495" s="165"/>
      <c r="L495" s="165"/>
      <c r="M495" s="165"/>
      <c r="N495" s="165"/>
      <c r="O495" s="164"/>
    </row>
    <row r="496" spans="1:15" ht="20.25">
      <c r="A496" s="158"/>
      <c r="B496" s="159"/>
      <c r="C496" s="159"/>
      <c r="E496" s="164"/>
      <c r="F496" s="164"/>
      <c r="G496" s="165"/>
      <c r="H496" s="165"/>
      <c r="I496" s="165"/>
      <c r="J496" s="165"/>
      <c r="K496" s="165"/>
      <c r="L496" s="165"/>
      <c r="M496" s="165"/>
      <c r="N496" s="165"/>
      <c r="O496" s="164"/>
    </row>
    <row r="497" spans="1:15" ht="20.25">
      <c r="A497" s="158"/>
      <c r="B497" s="159"/>
      <c r="C497" s="159"/>
      <c r="E497" s="164"/>
      <c r="F497" s="164"/>
      <c r="G497" s="165"/>
      <c r="H497" s="165"/>
      <c r="I497" s="165"/>
      <c r="J497" s="165"/>
      <c r="K497" s="165"/>
      <c r="L497" s="165"/>
      <c r="M497" s="165"/>
      <c r="N497" s="165"/>
      <c r="O497" s="164"/>
    </row>
    <row r="498" spans="1:15" ht="20.25">
      <c r="A498" s="158"/>
      <c r="B498" s="159"/>
      <c r="C498" s="159"/>
      <c r="E498" s="164"/>
      <c r="F498" s="164"/>
      <c r="G498" s="165"/>
      <c r="H498" s="165"/>
      <c r="I498" s="165"/>
      <c r="J498" s="165"/>
      <c r="K498" s="165"/>
      <c r="L498" s="165"/>
      <c r="M498" s="165"/>
      <c r="N498" s="165"/>
      <c r="O498" s="164"/>
    </row>
    <row r="499" spans="1:15" ht="20.25">
      <c r="A499" s="158"/>
      <c r="B499" s="159"/>
      <c r="C499" s="159"/>
      <c r="E499" s="164"/>
      <c r="F499" s="164"/>
      <c r="G499" s="165"/>
      <c r="H499" s="165"/>
      <c r="I499" s="165"/>
      <c r="J499" s="165"/>
      <c r="K499" s="165"/>
      <c r="L499" s="165"/>
      <c r="M499" s="165"/>
      <c r="N499" s="165"/>
      <c r="O499" s="164"/>
    </row>
    <row r="500" spans="5:15" ht="20.25">
      <c r="E500" s="164"/>
      <c r="F500" s="164"/>
      <c r="G500" s="165"/>
      <c r="H500" s="165"/>
      <c r="I500" s="165"/>
      <c r="J500" s="165"/>
      <c r="K500" s="165"/>
      <c r="L500" s="165"/>
      <c r="M500" s="165"/>
      <c r="N500" s="165"/>
      <c r="O500" s="164"/>
    </row>
    <row r="501" spans="5:15" ht="20.25">
      <c r="E501" s="164"/>
      <c r="F501" s="164"/>
      <c r="G501" s="165"/>
      <c r="H501" s="165"/>
      <c r="I501" s="165"/>
      <c r="J501" s="165"/>
      <c r="K501" s="165"/>
      <c r="L501" s="165"/>
      <c r="M501" s="165"/>
      <c r="N501" s="165"/>
      <c r="O501" s="164"/>
    </row>
    <row r="502" spans="5:15" ht="20.25">
      <c r="E502" s="164"/>
      <c r="F502" s="164"/>
      <c r="G502" s="165"/>
      <c r="H502" s="165"/>
      <c r="I502" s="165"/>
      <c r="J502" s="165"/>
      <c r="K502" s="165"/>
      <c r="L502" s="165"/>
      <c r="M502" s="165"/>
      <c r="N502" s="165"/>
      <c r="O502" s="164"/>
    </row>
    <row r="503" spans="5:15" ht="20.25">
      <c r="E503" s="164"/>
      <c r="F503" s="164"/>
      <c r="G503" s="165"/>
      <c r="H503" s="165"/>
      <c r="I503" s="165"/>
      <c r="J503" s="165"/>
      <c r="K503" s="165"/>
      <c r="L503" s="165"/>
      <c r="M503" s="165"/>
      <c r="N503" s="165"/>
      <c r="O503" s="164"/>
    </row>
    <row r="504" spans="5:15" ht="20.25">
      <c r="E504" s="164"/>
      <c r="F504" s="164"/>
      <c r="G504" s="165"/>
      <c r="H504" s="165"/>
      <c r="I504" s="165"/>
      <c r="J504" s="165"/>
      <c r="K504" s="165"/>
      <c r="L504" s="165"/>
      <c r="M504" s="165"/>
      <c r="N504" s="165"/>
      <c r="O504" s="164"/>
    </row>
    <row r="505" spans="5:15" ht="20.25">
      <c r="E505" s="164"/>
      <c r="F505" s="164"/>
      <c r="G505" s="165"/>
      <c r="H505" s="165"/>
      <c r="I505" s="165"/>
      <c r="J505" s="165"/>
      <c r="K505" s="165"/>
      <c r="L505" s="165"/>
      <c r="M505" s="165"/>
      <c r="N505" s="165"/>
      <c r="O505" s="164"/>
    </row>
    <row r="506" spans="5:15" ht="20.25">
      <c r="E506" s="164"/>
      <c r="F506" s="164"/>
      <c r="G506" s="165"/>
      <c r="H506" s="165"/>
      <c r="I506" s="165"/>
      <c r="J506" s="165"/>
      <c r="K506" s="165"/>
      <c r="L506" s="165"/>
      <c r="M506" s="165"/>
      <c r="N506" s="165"/>
      <c r="O506" s="164"/>
    </row>
    <row r="507" spans="5:15" ht="20.25">
      <c r="E507" s="164"/>
      <c r="F507" s="164"/>
      <c r="G507" s="165"/>
      <c r="H507" s="165"/>
      <c r="I507" s="165"/>
      <c r="J507" s="165"/>
      <c r="K507" s="165"/>
      <c r="L507" s="165"/>
      <c r="M507" s="165"/>
      <c r="N507" s="165"/>
      <c r="O507" s="164"/>
    </row>
    <row r="508" spans="5:15" ht="20.25">
      <c r="E508" s="164"/>
      <c r="F508" s="164"/>
      <c r="G508" s="165"/>
      <c r="H508" s="165"/>
      <c r="I508" s="165"/>
      <c r="J508" s="165"/>
      <c r="K508" s="165"/>
      <c r="L508" s="165"/>
      <c r="M508" s="165"/>
      <c r="N508" s="165"/>
      <c r="O508" s="164"/>
    </row>
    <row r="509" spans="5:15" ht="20.25">
      <c r="E509" s="164"/>
      <c r="F509" s="164"/>
      <c r="G509" s="165"/>
      <c r="H509" s="165"/>
      <c r="I509" s="165"/>
      <c r="J509" s="165"/>
      <c r="K509" s="165"/>
      <c r="L509" s="165"/>
      <c r="M509" s="165"/>
      <c r="N509" s="165"/>
      <c r="O509" s="164"/>
    </row>
    <row r="510" spans="5:15" ht="20.25">
      <c r="E510" s="164"/>
      <c r="F510" s="164"/>
      <c r="G510" s="165"/>
      <c r="H510" s="165"/>
      <c r="I510" s="165"/>
      <c r="J510" s="165"/>
      <c r="K510" s="165"/>
      <c r="L510" s="165"/>
      <c r="M510" s="165"/>
      <c r="N510" s="165"/>
      <c r="O510" s="164"/>
    </row>
    <row r="511" spans="5:15" ht="20.25">
      <c r="E511" s="164"/>
      <c r="F511" s="164"/>
      <c r="G511" s="165"/>
      <c r="H511" s="165"/>
      <c r="I511" s="165"/>
      <c r="J511" s="165"/>
      <c r="K511" s="165"/>
      <c r="L511" s="165"/>
      <c r="M511" s="165"/>
      <c r="N511" s="165"/>
      <c r="O511" s="164"/>
    </row>
    <row r="512" spans="5:15" ht="20.25">
      <c r="E512" s="164"/>
      <c r="F512" s="164"/>
      <c r="G512" s="165"/>
      <c r="H512" s="165"/>
      <c r="I512" s="165"/>
      <c r="J512" s="165"/>
      <c r="K512" s="165"/>
      <c r="L512" s="165"/>
      <c r="M512" s="165"/>
      <c r="N512" s="165"/>
      <c r="O512" s="164"/>
    </row>
    <row r="513" spans="5:15" ht="20.25">
      <c r="E513" s="164"/>
      <c r="F513" s="164"/>
      <c r="G513" s="165"/>
      <c r="H513" s="165"/>
      <c r="I513" s="165"/>
      <c r="J513" s="165"/>
      <c r="K513" s="165"/>
      <c r="L513" s="165"/>
      <c r="M513" s="165"/>
      <c r="N513" s="165"/>
      <c r="O513" s="164"/>
    </row>
    <row r="514" spans="5:15" ht="20.25">
      <c r="E514" s="164"/>
      <c r="F514" s="164"/>
      <c r="G514" s="165"/>
      <c r="H514" s="165"/>
      <c r="I514" s="165"/>
      <c r="J514" s="165"/>
      <c r="K514" s="165"/>
      <c r="L514" s="165"/>
      <c r="M514" s="165"/>
      <c r="N514" s="165"/>
      <c r="O514" s="164"/>
    </row>
    <row r="515" spans="5:15" ht="20.25">
      <c r="E515" s="164"/>
      <c r="F515" s="164"/>
      <c r="G515" s="165"/>
      <c r="H515" s="165"/>
      <c r="I515" s="165"/>
      <c r="J515" s="165"/>
      <c r="K515" s="165"/>
      <c r="L515" s="165"/>
      <c r="M515" s="165"/>
      <c r="N515" s="165"/>
      <c r="O515" s="164"/>
    </row>
    <row r="516" spans="5:15" ht="20.25">
      <c r="E516" s="164"/>
      <c r="F516" s="164"/>
      <c r="G516" s="165"/>
      <c r="H516" s="165"/>
      <c r="I516" s="165"/>
      <c r="J516" s="165"/>
      <c r="K516" s="165"/>
      <c r="L516" s="165"/>
      <c r="M516" s="165"/>
      <c r="N516" s="165"/>
      <c r="O516" s="164"/>
    </row>
  </sheetData>
  <sheetProtection/>
  <mergeCells count="24">
    <mergeCell ref="A2:C2"/>
    <mergeCell ref="A3:C3"/>
    <mergeCell ref="A6:A7"/>
    <mergeCell ref="A10:A18"/>
    <mergeCell ref="A48:C48"/>
    <mergeCell ref="A49:C49"/>
    <mergeCell ref="A91:C91"/>
    <mergeCell ref="A92:C92"/>
    <mergeCell ref="A134:C134"/>
    <mergeCell ref="A135:C135"/>
    <mergeCell ref="A176:C176"/>
    <mergeCell ref="A177:C177"/>
    <mergeCell ref="A219:C219"/>
    <mergeCell ref="A220:C220"/>
    <mergeCell ref="A263:C263"/>
    <mergeCell ref="A264:C264"/>
    <mergeCell ref="A306:C306"/>
    <mergeCell ref="A307:C307"/>
    <mergeCell ref="A349:C349"/>
    <mergeCell ref="A350:C350"/>
    <mergeCell ref="A392:C392"/>
    <mergeCell ref="A393:C393"/>
    <mergeCell ref="A434:C434"/>
    <mergeCell ref="A435:C4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2016-06-09T16:26:09Z</cp:lastPrinted>
  <dcterms:created xsi:type="dcterms:W3CDTF">2016-01-19T15:25:48Z</dcterms:created>
  <dcterms:modified xsi:type="dcterms:W3CDTF">2016-08-23T16:00:17Z</dcterms:modified>
  <cp:category/>
  <cp:version/>
  <cp:contentType/>
  <cp:contentStatus/>
</cp:coreProperties>
</file>